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mc:AlternateContent xmlns:mc="http://schemas.openxmlformats.org/markup-compatibility/2006">
    <mc:Choice Requires="x15">
      <x15ac:absPath xmlns:x15ac="http://schemas.microsoft.com/office/spreadsheetml/2010/11/ac" url="Y:\Sdileni\REKTORAT\Oddělení veřejných zakázek\2020\MR nemoc 2020\25-Rekonstrukce budovy A PřF-OŘ\25-Rekonstrukce_A_PrF\"/>
    </mc:Choice>
  </mc:AlternateContent>
  <xr:revisionPtr revIDLastSave="0" documentId="8_{F9CBEE91-311E-43FA-9767-311843F00EEE}" xr6:coauthVersionLast="36" xr6:coauthVersionMax="36" xr10:uidLastSave="{00000000-0000-0000-0000-000000000000}"/>
  <bookViews>
    <workbookView xWindow="0" yWindow="0" windowWidth="25200" windowHeight="11775" xr2:uid="{00000000-000D-0000-FFFF-FFFF00000000}"/>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gBm8DeHg4YaNfVKnlFp2Myc7fuog=="/>
    </ext>
  </extLst>
</workbook>
</file>

<file path=xl/calcChain.xml><?xml version="1.0" encoding="utf-8"?>
<calcChain xmlns="http://schemas.openxmlformats.org/spreadsheetml/2006/main">
  <c r="AE38" i="15" l="1"/>
  <c r="V36" i="15"/>
  <c r="Q36" i="15"/>
  <c r="O36" i="15"/>
  <c r="M36" i="15"/>
  <c r="K36" i="15"/>
  <c r="I36" i="15"/>
  <c r="G36" i="15"/>
  <c r="V35" i="15"/>
  <c r="Q35" i="15"/>
  <c r="O35" i="15"/>
  <c r="M35" i="15"/>
  <c r="K35" i="15"/>
  <c r="I35" i="15"/>
  <c r="G35" i="15"/>
  <c r="V34" i="15"/>
  <c r="Q34" i="15"/>
  <c r="O34" i="15"/>
  <c r="K34" i="15"/>
  <c r="I34" i="15"/>
  <c r="G34" i="15"/>
  <c r="V33" i="15"/>
  <c r="Q33" i="15"/>
  <c r="O33" i="15"/>
  <c r="O31" i="15" s="1"/>
  <c r="K33" i="15"/>
  <c r="I33" i="15"/>
  <c r="I31" i="15" s="1"/>
  <c r="G33" i="15"/>
  <c r="M33" i="15" s="1"/>
  <c r="V32" i="15"/>
  <c r="V31" i="15" s="1"/>
  <c r="Q32" i="15"/>
  <c r="O32" i="15"/>
  <c r="K32" i="15"/>
  <c r="K31" i="15" s="1"/>
  <c r="I32" i="15"/>
  <c r="G32" i="15"/>
  <c r="M32" i="15" s="1"/>
  <c r="V30" i="15"/>
  <c r="Q30" i="15"/>
  <c r="O30" i="15"/>
  <c r="M30" i="15"/>
  <c r="K30" i="15"/>
  <c r="I30" i="15"/>
  <c r="G30" i="15"/>
  <c r="V29" i="15"/>
  <c r="Q29" i="15"/>
  <c r="Q26" i="15" s="1"/>
  <c r="O29" i="15"/>
  <c r="M29" i="15"/>
  <c r="K29" i="15"/>
  <c r="I29" i="15"/>
  <c r="G29" i="15"/>
  <c r="V28" i="15"/>
  <c r="V26" i="15" s="1"/>
  <c r="Q28" i="15"/>
  <c r="O28" i="15"/>
  <c r="K28" i="15"/>
  <c r="I28" i="15"/>
  <c r="G28" i="15"/>
  <c r="V27" i="15"/>
  <c r="Q27" i="15"/>
  <c r="O27" i="15"/>
  <c r="O26" i="15" s="1"/>
  <c r="K27" i="15"/>
  <c r="I27" i="15"/>
  <c r="I26" i="15" s="1"/>
  <c r="G27" i="15"/>
  <c r="M27" i="15" s="1"/>
  <c r="K26" i="15"/>
  <c r="V24" i="15"/>
  <c r="Q24" i="15"/>
  <c r="O24" i="15"/>
  <c r="M24" i="15"/>
  <c r="K24" i="15"/>
  <c r="I24" i="15"/>
  <c r="G24" i="15"/>
  <c r="V23" i="15"/>
  <c r="Q23" i="15"/>
  <c r="O23" i="15"/>
  <c r="M23" i="15"/>
  <c r="K23" i="15"/>
  <c r="I23" i="15"/>
  <c r="G23" i="15"/>
  <c r="V21" i="15"/>
  <c r="Q21" i="15"/>
  <c r="O21" i="15"/>
  <c r="M21" i="15"/>
  <c r="K21" i="15"/>
  <c r="I21" i="15"/>
  <c r="G21" i="15"/>
  <c r="V20" i="15"/>
  <c r="Q20" i="15"/>
  <c r="O20" i="15"/>
  <c r="K20" i="15"/>
  <c r="I20" i="15"/>
  <c r="G20" i="15"/>
  <c r="M20" i="15" s="1"/>
  <c r="BA19" i="15"/>
  <c r="V18" i="15"/>
  <c r="Q18" i="15"/>
  <c r="O18" i="15"/>
  <c r="K18" i="15"/>
  <c r="I18" i="15"/>
  <c r="G18" i="15"/>
  <c r="M18" i="15" s="1"/>
  <c r="V17" i="15"/>
  <c r="Q17" i="15"/>
  <c r="O17" i="15"/>
  <c r="M17" i="15"/>
  <c r="K17" i="15"/>
  <c r="I17" i="15"/>
  <c r="G17" i="15"/>
  <c r="BA16" i="15"/>
  <c r="V15" i="15"/>
  <c r="Q15" i="15"/>
  <c r="O15" i="15"/>
  <c r="M15" i="15"/>
  <c r="K15" i="15"/>
  <c r="I15" i="15"/>
  <c r="G15" i="15"/>
  <c r="V14" i="15"/>
  <c r="V8" i="15" s="1"/>
  <c r="Q14" i="15"/>
  <c r="O14" i="15"/>
  <c r="K14" i="15"/>
  <c r="I14" i="15"/>
  <c r="G14" i="15"/>
  <c r="M14" i="15" s="1"/>
  <c r="V13" i="15"/>
  <c r="Q13" i="15"/>
  <c r="O13" i="15"/>
  <c r="K13" i="15"/>
  <c r="I13" i="15"/>
  <c r="G13" i="15"/>
  <c r="M13" i="15" s="1"/>
  <c r="V12" i="15"/>
  <c r="Q12" i="15"/>
  <c r="O12" i="15"/>
  <c r="K12" i="15"/>
  <c r="I12" i="15"/>
  <c r="G12" i="15"/>
  <c r="AF38" i="15" s="1"/>
  <c r="BA11" i="15"/>
  <c r="V10" i="15"/>
  <c r="Q10" i="15"/>
  <c r="O10" i="15"/>
  <c r="O8" i="15" s="1"/>
  <c r="M10" i="15"/>
  <c r="K10" i="15"/>
  <c r="I10" i="15"/>
  <c r="G10" i="15"/>
  <c r="V9" i="15"/>
  <c r="Q9" i="15"/>
  <c r="O9" i="15"/>
  <c r="M9" i="15"/>
  <c r="K9" i="15"/>
  <c r="K8" i="15" s="1"/>
  <c r="I9" i="15"/>
  <c r="G9" i="15"/>
  <c r="AE55" i="14"/>
  <c r="V53" i="14"/>
  <c r="Q53" i="14"/>
  <c r="O53" i="14"/>
  <c r="M53" i="14"/>
  <c r="K53" i="14"/>
  <c r="I53" i="14"/>
  <c r="G53" i="14"/>
  <c r="V52" i="14"/>
  <c r="Q52" i="14"/>
  <c r="O52" i="14"/>
  <c r="M52" i="14"/>
  <c r="K52" i="14"/>
  <c r="I52" i="14"/>
  <c r="G52" i="14"/>
  <c r="V51" i="14"/>
  <c r="Q51" i="14"/>
  <c r="O51" i="14"/>
  <c r="K51" i="14"/>
  <c r="I51" i="14"/>
  <c r="G51" i="14"/>
  <c r="M51" i="14" s="1"/>
  <c r="V50" i="14"/>
  <c r="Q50" i="14"/>
  <c r="O50" i="14"/>
  <c r="K50" i="14"/>
  <c r="I50" i="14"/>
  <c r="G50" i="14"/>
  <c r="M50" i="14" s="1"/>
  <c r="V49" i="14"/>
  <c r="Q49" i="14"/>
  <c r="O49" i="14"/>
  <c r="K49" i="14"/>
  <c r="I49" i="14"/>
  <c r="G49" i="14"/>
  <c r="M49" i="14" s="1"/>
  <c r="V48" i="14"/>
  <c r="Q48" i="14"/>
  <c r="O48" i="14"/>
  <c r="M48" i="14"/>
  <c r="K48" i="14"/>
  <c r="I48" i="14"/>
  <c r="G48" i="14"/>
  <c r="V47" i="14"/>
  <c r="Q47" i="14"/>
  <c r="O47" i="14"/>
  <c r="O41" i="14" s="1"/>
  <c r="M47" i="14"/>
  <c r="K47" i="14"/>
  <c r="I47" i="14"/>
  <c r="G47" i="14"/>
  <c r="V46" i="14"/>
  <c r="Q46" i="14"/>
  <c r="O46" i="14"/>
  <c r="M46" i="14"/>
  <c r="K46" i="14"/>
  <c r="I46" i="14"/>
  <c r="G46" i="14"/>
  <c r="V45" i="14"/>
  <c r="Q45" i="14"/>
  <c r="O45" i="14"/>
  <c r="K45" i="14"/>
  <c r="I45" i="14"/>
  <c r="G45" i="14"/>
  <c r="M45" i="14" s="1"/>
  <c r="V44" i="14"/>
  <c r="Q44" i="14"/>
  <c r="O44" i="14"/>
  <c r="K44" i="14"/>
  <c r="I44" i="14"/>
  <c r="G44" i="14"/>
  <c r="M44" i="14" s="1"/>
  <c r="V43" i="14"/>
  <c r="Q43" i="14"/>
  <c r="O43" i="14"/>
  <c r="K43" i="14"/>
  <c r="I43" i="14"/>
  <c r="G43" i="14"/>
  <c r="M43" i="14" s="1"/>
  <c r="V42" i="14"/>
  <c r="V41" i="14" s="1"/>
  <c r="Q42" i="14"/>
  <c r="O42" i="14"/>
  <c r="M42" i="14"/>
  <c r="K42" i="14"/>
  <c r="I42" i="14"/>
  <c r="G42" i="14"/>
  <c r="G41" i="14" s="1"/>
  <c r="V40" i="14"/>
  <c r="Q40" i="14"/>
  <c r="O40" i="14"/>
  <c r="M40" i="14"/>
  <c r="K40" i="14"/>
  <c r="I40" i="14"/>
  <c r="G40" i="14"/>
  <c r="V39" i="14"/>
  <c r="Q39" i="14"/>
  <c r="O39" i="14"/>
  <c r="K39" i="14"/>
  <c r="I39" i="14"/>
  <c r="G39" i="14"/>
  <c r="M39" i="14" s="1"/>
  <c r="V38" i="14"/>
  <c r="Q38" i="14"/>
  <c r="O38" i="14"/>
  <c r="M38" i="14"/>
  <c r="K38" i="14"/>
  <c r="I38" i="14"/>
  <c r="G38" i="14"/>
  <c r="V37" i="14"/>
  <c r="Q37" i="14"/>
  <c r="O37" i="14"/>
  <c r="K37" i="14"/>
  <c r="I37" i="14"/>
  <c r="G37" i="14"/>
  <c r="M37" i="14" s="1"/>
  <c r="V36" i="14"/>
  <c r="Q36" i="14"/>
  <c r="O36" i="14"/>
  <c r="M36" i="14"/>
  <c r="K36" i="14"/>
  <c r="I36" i="14"/>
  <c r="G36" i="14"/>
  <c r="V35" i="14"/>
  <c r="Q35" i="14"/>
  <c r="O35" i="14"/>
  <c r="O29" i="14" s="1"/>
  <c r="K35" i="14"/>
  <c r="I35" i="14"/>
  <c r="G35" i="14"/>
  <c r="M35" i="14" s="1"/>
  <c r="V34" i="14"/>
  <c r="Q34" i="14"/>
  <c r="O34" i="14"/>
  <c r="M34" i="14"/>
  <c r="K34" i="14"/>
  <c r="I34" i="14"/>
  <c r="G34" i="14"/>
  <c r="V33" i="14"/>
  <c r="Q33" i="14"/>
  <c r="O33" i="14"/>
  <c r="K33" i="14"/>
  <c r="I33" i="14"/>
  <c r="G33" i="14"/>
  <c r="M33" i="14" s="1"/>
  <c r="V32" i="14"/>
  <c r="Q32" i="14"/>
  <c r="O32" i="14"/>
  <c r="M32" i="14"/>
  <c r="K32" i="14"/>
  <c r="I32" i="14"/>
  <c r="G32" i="14"/>
  <c r="V31" i="14"/>
  <c r="Q31" i="14"/>
  <c r="O31" i="14"/>
  <c r="K31" i="14"/>
  <c r="I31" i="14"/>
  <c r="G31" i="14"/>
  <c r="M31" i="14" s="1"/>
  <c r="V30" i="14"/>
  <c r="Q30" i="14"/>
  <c r="O30" i="14"/>
  <c r="M30" i="14"/>
  <c r="K30" i="14"/>
  <c r="I30" i="14"/>
  <c r="I29" i="14" s="1"/>
  <c r="G30" i="14"/>
  <c r="G29" i="14" s="1"/>
  <c r="V28" i="14"/>
  <c r="Q28" i="14"/>
  <c r="O28" i="14"/>
  <c r="M28" i="14"/>
  <c r="K28" i="14"/>
  <c r="I28" i="14"/>
  <c r="G28" i="14"/>
  <c r="V27" i="14"/>
  <c r="Q27" i="14"/>
  <c r="O27" i="14"/>
  <c r="K27" i="14"/>
  <c r="I27" i="14"/>
  <c r="G27" i="14"/>
  <c r="M27" i="14" s="1"/>
  <c r="V26" i="14"/>
  <c r="Q26" i="14"/>
  <c r="O26" i="14"/>
  <c r="M26" i="14"/>
  <c r="K26" i="14"/>
  <c r="I26" i="14"/>
  <c r="G26" i="14"/>
  <c r="V25" i="14"/>
  <c r="Q25" i="14"/>
  <c r="O25" i="14"/>
  <c r="K25" i="14"/>
  <c r="I25" i="14"/>
  <c r="G25" i="14"/>
  <c r="M25" i="14" s="1"/>
  <c r="V24" i="14"/>
  <c r="Q24" i="14"/>
  <c r="O24" i="14"/>
  <c r="M24" i="14"/>
  <c r="K24" i="14"/>
  <c r="I24" i="14"/>
  <c r="G24" i="14"/>
  <c r="V23" i="14"/>
  <c r="V22" i="14" s="1"/>
  <c r="Q23" i="14"/>
  <c r="O23" i="14"/>
  <c r="O22" i="14" s="1"/>
  <c r="K23" i="14"/>
  <c r="I23" i="14"/>
  <c r="I22" i="14" s="1"/>
  <c r="G23" i="14"/>
  <c r="M23" i="14" s="1"/>
  <c r="M22" i="14" s="1"/>
  <c r="Q22" i="14"/>
  <c r="V21" i="14"/>
  <c r="V20" i="14" s="1"/>
  <c r="Q21" i="14"/>
  <c r="O21" i="14"/>
  <c r="O20" i="14" s="1"/>
  <c r="K21" i="14"/>
  <c r="K20" i="14" s="1"/>
  <c r="I21" i="14"/>
  <c r="G21" i="14"/>
  <c r="Q20" i="14"/>
  <c r="I20" i="14"/>
  <c r="V19" i="14"/>
  <c r="Q19" i="14"/>
  <c r="O19" i="14"/>
  <c r="K19" i="14"/>
  <c r="I19" i="14"/>
  <c r="G19" i="14"/>
  <c r="M19" i="14" s="1"/>
  <c r="V18" i="14"/>
  <c r="Q18" i="14"/>
  <c r="O18" i="14"/>
  <c r="M18" i="14"/>
  <c r="K18" i="14"/>
  <c r="I18" i="14"/>
  <c r="G18" i="14"/>
  <c r="V17" i="14"/>
  <c r="Q17" i="14"/>
  <c r="O17" i="14"/>
  <c r="K17" i="14"/>
  <c r="I17" i="14"/>
  <c r="G17" i="14"/>
  <c r="M17" i="14" s="1"/>
  <c r="V16" i="14"/>
  <c r="Q16" i="14"/>
  <c r="O16" i="14"/>
  <c r="M16" i="14"/>
  <c r="K16" i="14"/>
  <c r="I16" i="14"/>
  <c r="G16" i="14"/>
  <c r="V15" i="14"/>
  <c r="Q15" i="14"/>
  <c r="O15" i="14"/>
  <c r="K15" i="14"/>
  <c r="I15" i="14"/>
  <c r="G15" i="14"/>
  <c r="V14" i="14"/>
  <c r="Q14" i="14"/>
  <c r="O14" i="14"/>
  <c r="M14" i="14"/>
  <c r="K14" i="14"/>
  <c r="I14" i="14"/>
  <c r="I12" i="14" s="1"/>
  <c r="G14" i="14"/>
  <c r="V13" i="14"/>
  <c r="V12" i="14" s="1"/>
  <c r="Q13" i="14"/>
  <c r="Q12" i="14" s="1"/>
  <c r="O13" i="14"/>
  <c r="K13" i="14"/>
  <c r="I13" i="14"/>
  <c r="G13" i="14"/>
  <c r="M13" i="14" s="1"/>
  <c r="V10" i="14"/>
  <c r="Q10" i="14"/>
  <c r="O10" i="14"/>
  <c r="O8" i="14" s="1"/>
  <c r="K10" i="14"/>
  <c r="I10" i="14"/>
  <c r="G10" i="14"/>
  <c r="M10" i="14" s="1"/>
  <c r="M8" i="14" s="1"/>
  <c r="V9" i="14"/>
  <c r="Q9" i="14"/>
  <c r="Q8" i="14" s="1"/>
  <c r="O9" i="14"/>
  <c r="M9" i="14"/>
  <c r="K9" i="14"/>
  <c r="K8" i="14" s="1"/>
  <c r="I9" i="14"/>
  <c r="I8" i="14" s="1"/>
  <c r="G9" i="14"/>
  <c r="AF55" i="14" s="1"/>
  <c r="V8" i="14"/>
  <c r="G8" i="14"/>
  <c r="AE241" i="13"/>
  <c r="V239" i="13"/>
  <c r="Q239" i="13"/>
  <c r="O239" i="13"/>
  <c r="K239" i="13"/>
  <c r="I239" i="13"/>
  <c r="G239" i="13"/>
  <c r="M239" i="13" s="1"/>
  <c r="V238" i="13"/>
  <c r="Q238" i="13"/>
  <c r="O238" i="13"/>
  <c r="M238" i="13"/>
  <c r="K238" i="13"/>
  <c r="I238" i="13"/>
  <c r="G238" i="13"/>
  <c r="V237" i="13"/>
  <c r="Q237" i="13"/>
  <c r="O237" i="13"/>
  <c r="K237" i="13"/>
  <c r="I237" i="13"/>
  <c r="G237" i="13"/>
  <c r="M237" i="13" s="1"/>
  <c r="V236" i="13"/>
  <c r="Q236" i="13"/>
  <c r="O236" i="13"/>
  <c r="M236" i="13"/>
  <c r="K236" i="13"/>
  <c r="I236" i="13"/>
  <c r="G236" i="13"/>
  <c r="V235" i="13"/>
  <c r="Q235" i="13"/>
  <c r="O235" i="13"/>
  <c r="K235" i="13"/>
  <c r="I235" i="13"/>
  <c r="G235" i="13"/>
  <c r="M235" i="13" s="1"/>
  <c r="V234" i="13"/>
  <c r="Q234" i="13"/>
  <c r="O234" i="13"/>
  <c r="M234" i="13"/>
  <c r="K234" i="13"/>
  <c r="I234" i="13"/>
  <c r="G234" i="13"/>
  <c r="V233" i="13"/>
  <c r="Q233" i="13"/>
  <c r="O233" i="13"/>
  <c r="K233" i="13"/>
  <c r="I233" i="13"/>
  <c r="G233" i="13"/>
  <c r="M233" i="13" s="1"/>
  <c r="V232" i="13"/>
  <c r="Q232" i="13"/>
  <c r="O232" i="13"/>
  <c r="M232" i="13"/>
  <c r="K232" i="13"/>
  <c r="I232" i="13"/>
  <c r="G232" i="13"/>
  <c r="V231" i="13"/>
  <c r="Q231" i="13"/>
  <c r="O231" i="13"/>
  <c r="K231" i="13"/>
  <c r="I231" i="13"/>
  <c r="G231" i="13"/>
  <c r="M231" i="13" s="1"/>
  <c r="V230" i="13"/>
  <c r="Q230" i="13"/>
  <c r="O230" i="13"/>
  <c r="M230" i="13"/>
  <c r="K230" i="13"/>
  <c r="I230" i="13"/>
  <c r="G230" i="13"/>
  <c r="V229" i="13"/>
  <c r="Q229" i="13"/>
  <c r="O229" i="13"/>
  <c r="O228" i="13" s="1"/>
  <c r="K229" i="13"/>
  <c r="K228" i="13" s="1"/>
  <c r="I229" i="13"/>
  <c r="G229" i="13"/>
  <c r="V227" i="13"/>
  <c r="V226" i="13" s="1"/>
  <c r="Q227" i="13"/>
  <c r="O227" i="13"/>
  <c r="O226" i="13" s="1"/>
  <c r="K227" i="13"/>
  <c r="K226" i="13" s="1"/>
  <c r="I227" i="13"/>
  <c r="I226" i="13" s="1"/>
  <c r="G227" i="13"/>
  <c r="M227" i="13" s="1"/>
  <c r="M226" i="13" s="1"/>
  <c r="Q226" i="13"/>
  <c r="V225" i="13"/>
  <c r="Q225" i="13"/>
  <c r="O225" i="13"/>
  <c r="K225" i="13"/>
  <c r="I225" i="13"/>
  <c r="G225" i="13"/>
  <c r="M225" i="13" s="1"/>
  <c r="V224" i="13"/>
  <c r="Q224" i="13"/>
  <c r="O224" i="13"/>
  <c r="M224" i="13"/>
  <c r="K224" i="13"/>
  <c r="I224" i="13"/>
  <c r="G224" i="13"/>
  <c r="V223" i="13"/>
  <c r="Q223" i="13"/>
  <c r="O223" i="13"/>
  <c r="K223" i="13"/>
  <c r="I223" i="13"/>
  <c r="G223" i="13"/>
  <c r="M223" i="13" s="1"/>
  <c r="V222" i="13"/>
  <c r="Q222" i="13"/>
  <c r="O222" i="13"/>
  <c r="M222" i="13"/>
  <c r="K222" i="13"/>
  <c r="I222" i="13"/>
  <c r="G222" i="13"/>
  <c r="V221" i="13"/>
  <c r="Q221" i="13"/>
  <c r="O221" i="13"/>
  <c r="K221" i="13"/>
  <c r="I221" i="13"/>
  <c r="G221" i="13"/>
  <c r="M221" i="13" s="1"/>
  <c r="V220" i="13"/>
  <c r="Q220" i="13"/>
  <c r="O220" i="13"/>
  <c r="M220" i="13"/>
  <c r="K220" i="13"/>
  <c r="I220" i="13"/>
  <c r="G220" i="13"/>
  <c r="V219" i="13"/>
  <c r="Q219" i="13"/>
  <c r="O219" i="13"/>
  <c r="K219" i="13"/>
  <c r="I219" i="13"/>
  <c r="G219" i="13"/>
  <c r="M219" i="13" s="1"/>
  <c r="V218" i="13"/>
  <c r="Q218" i="13"/>
  <c r="O218" i="13"/>
  <c r="M218" i="13"/>
  <c r="K218" i="13"/>
  <c r="I218" i="13"/>
  <c r="G218" i="13"/>
  <c r="V217" i="13"/>
  <c r="Q217" i="13"/>
  <c r="O217" i="13"/>
  <c r="K217" i="13"/>
  <c r="K214" i="13" s="1"/>
  <c r="I217" i="13"/>
  <c r="G217" i="13"/>
  <c r="M217" i="13" s="1"/>
  <c r="V215" i="13"/>
  <c r="Q215" i="13"/>
  <c r="Q214" i="13" s="1"/>
  <c r="O215" i="13"/>
  <c r="M215" i="13"/>
  <c r="M214" i="13" s="1"/>
  <c r="K215" i="13"/>
  <c r="I215" i="13"/>
  <c r="G215" i="13"/>
  <c r="G214" i="13" s="1"/>
  <c r="O214" i="13"/>
  <c r="V213" i="13"/>
  <c r="Q213" i="13"/>
  <c r="Q205" i="13" s="1"/>
  <c r="O213" i="13"/>
  <c r="M213" i="13"/>
  <c r="K213" i="13"/>
  <c r="I213" i="13"/>
  <c r="G213" i="13"/>
  <c r="V212" i="13"/>
  <c r="Q212" i="13"/>
  <c r="O212" i="13"/>
  <c r="K212" i="13"/>
  <c r="I212" i="13"/>
  <c r="G212" i="13"/>
  <c r="M212" i="13" s="1"/>
  <c r="V211" i="13"/>
  <c r="Q211" i="13"/>
  <c r="O211" i="13"/>
  <c r="M211" i="13"/>
  <c r="K211" i="13"/>
  <c r="I211" i="13"/>
  <c r="G211" i="13"/>
  <c r="V210" i="13"/>
  <c r="Q210" i="13"/>
  <c r="O210" i="13"/>
  <c r="K210" i="13"/>
  <c r="I210" i="13"/>
  <c r="G210" i="13"/>
  <c r="M210" i="13" s="1"/>
  <c r="V208" i="13"/>
  <c r="Q208" i="13"/>
  <c r="O208" i="13"/>
  <c r="M208" i="13"/>
  <c r="K208" i="13"/>
  <c r="I208" i="13"/>
  <c r="G208" i="13"/>
  <c r="V206" i="13"/>
  <c r="Q206" i="13"/>
  <c r="O206" i="13"/>
  <c r="O205" i="13" s="1"/>
  <c r="K206" i="13"/>
  <c r="K205" i="13" s="1"/>
  <c r="I206" i="13"/>
  <c r="I205" i="13" s="1"/>
  <c r="G206" i="13"/>
  <c r="M206" i="13" s="1"/>
  <c r="V204" i="13"/>
  <c r="Q204" i="13"/>
  <c r="O204" i="13"/>
  <c r="K204" i="13"/>
  <c r="I204" i="13"/>
  <c r="G204" i="13"/>
  <c r="M204" i="13" s="1"/>
  <c r="V203" i="13"/>
  <c r="Q203" i="13"/>
  <c r="O203" i="13"/>
  <c r="M203" i="13"/>
  <c r="K203" i="13"/>
  <c r="I203" i="13"/>
  <c r="G203" i="13"/>
  <c r="V202" i="13"/>
  <c r="Q202" i="13"/>
  <c r="O202" i="13"/>
  <c r="K202" i="13"/>
  <c r="I202" i="13"/>
  <c r="G202" i="13"/>
  <c r="M202" i="13" s="1"/>
  <c r="V201" i="13"/>
  <c r="Q201" i="13"/>
  <c r="O201" i="13"/>
  <c r="M201" i="13"/>
  <c r="K201" i="13"/>
  <c r="I201" i="13"/>
  <c r="G201" i="13"/>
  <c r="V200" i="13"/>
  <c r="Q200" i="13"/>
  <c r="O200" i="13"/>
  <c r="K200" i="13"/>
  <c r="I200" i="13"/>
  <c r="G200" i="13"/>
  <c r="M200" i="13" s="1"/>
  <c r="V198" i="13"/>
  <c r="Q198" i="13"/>
  <c r="Q190" i="13" s="1"/>
  <c r="O198" i="13"/>
  <c r="M198" i="13"/>
  <c r="K198" i="13"/>
  <c r="I198" i="13"/>
  <c r="G198" i="13"/>
  <c r="V197" i="13"/>
  <c r="Q197" i="13"/>
  <c r="O197" i="13"/>
  <c r="K197" i="13"/>
  <c r="I197" i="13"/>
  <c r="G197" i="13"/>
  <c r="M197" i="13" s="1"/>
  <c r="V196" i="13"/>
  <c r="Q196" i="13"/>
  <c r="O196" i="13"/>
  <c r="M196" i="13"/>
  <c r="K196" i="13"/>
  <c r="I196" i="13"/>
  <c r="I190" i="13" s="1"/>
  <c r="G196" i="13"/>
  <c r="V195" i="13"/>
  <c r="Q195" i="13"/>
  <c r="O195" i="13"/>
  <c r="K195" i="13"/>
  <c r="I195" i="13"/>
  <c r="G195" i="13"/>
  <c r="M195" i="13" s="1"/>
  <c r="BA194" i="13"/>
  <c r="V193" i="13"/>
  <c r="Q193" i="13"/>
  <c r="O193" i="13"/>
  <c r="K193" i="13"/>
  <c r="I193" i="13"/>
  <c r="G193" i="13"/>
  <c r="M193" i="13" s="1"/>
  <c r="BA192" i="13"/>
  <c r="V191" i="13"/>
  <c r="Q191" i="13"/>
  <c r="O191" i="13"/>
  <c r="O190" i="13" s="1"/>
  <c r="K191" i="13"/>
  <c r="K190" i="13" s="1"/>
  <c r="I191" i="13"/>
  <c r="G191" i="13"/>
  <c r="V189" i="13"/>
  <c r="Q189" i="13"/>
  <c r="O189" i="13"/>
  <c r="K189" i="13"/>
  <c r="I189" i="13"/>
  <c r="G189" i="13"/>
  <c r="M189" i="13" s="1"/>
  <c r="V188" i="13"/>
  <c r="Q188" i="13"/>
  <c r="O188" i="13"/>
  <c r="M188" i="13"/>
  <c r="K188" i="13"/>
  <c r="I188" i="13"/>
  <c r="G188" i="13"/>
  <c r="V187" i="13"/>
  <c r="Q187" i="13"/>
  <c r="O187" i="13"/>
  <c r="K187" i="13"/>
  <c r="I187" i="13"/>
  <c r="G187" i="13"/>
  <c r="M187" i="13" s="1"/>
  <c r="V186" i="13"/>
  <c r="Q186" i="13"/>
  <c r="O186" i="13"/>
  <c r="M186" i="13"/>
  <c r="K186" i="13"/>
  <c r="I186" i="13"/>
  <c r="G186" i="13"/>
  <c r="V185" i="13"/>
  <c r="Q185" i="13"/>
  <c r="O185" i="13"/>
  <c r="K185" i="13"/>
  <c r="I185" i="13"/>
  <c r="G185" i="13"/>
  <c r="M185" i="13" s="1"/>
  <c r="V184" i="13"/>
  <c r="Q184" i="13"/>
  <c r="O184" i="13"/>
  <c r="M184" i="13"/>
  <c r="K184" i="13"/>
  <c r="I184" i="13"/>
  <c r="G184" i="13"/>
  <c r="V183" i="13"/>
  <c r="Q183" i="13"/>
  <c r="O183" i="13"/>
  <c r="K183" i="13"/>
  <c r="I183" i="13"/>
  <c r="G183" i="13"/>
  <c r="M183" i="13" s="1"/>
  <c r="V182" i="13"/>
  <c r="Q182" i="13"/>
  <c r="O182" i="13"/>
  <c r="M182" i="13"/>
  <c r="K182" i="13"/>
  <c r="I182" i="13"/>
  <c r="G182" i="13"/>
  <c r="V181" i="13"/>
  <c r="Q181" i="13"/>
  <c r="O181" i="13"/>
  <c r="K181" i="13"/>
  <c r="I181" i="13"/>
  <c r="G181" i="13"/>
  <c r="M181" i="13" s="1"/>
  <c r="V180" i="13"/>
  <c r="Q180" i="13"/>
  <c r="O180" i="13"/>
  <c r="M180" i="13"/>
  <c r="K180" i="13"/>
  <c r="I180" i="13"/>
  <c r="G180" i="13"/>
  <c r="V179" i="13"/>
  <c r="Q179" i="13"/>
  <c r="O179" i="13"/>
  <c r="K179" i="13"/>
  <c r="I179" i="13"/>
  <c r="G179" i="13"/>
  <c r="M179" i="13" s="1"/>
  <c r="V178" i="13"/>
  <c r="Q178" i="13"/>
  <c r="O178" i="13"/>
  <c r="O176" i="13" s="1"/>
  <c r="K178" i="13"/>
  <c r="I178" i="13"/>
  <c r="G178" i="13"/>
  <c r="M178" i="13" s="1"/>
  <c r="V177" i="13"/>
  <c r="Q177" i="13"/>
  <c r="O177" i="13"/>
  <c r="K177" i="13"/>
  <c r="K176" i="13" s="1"/>
  <c r="I177" i="13"/>
  <c r="G177" i="13"/>
  <c r="V175" i="13"/>
  <c r="Q175" i="13"/>
  <c r="O175" i="13"/>
  <c r="K175" i="13"/>
  <c r="I175" i="13"/>
  <c r="G175" i="13"/>
  <c r="M175" i="13" s="1"/>
  <c r="V174" i="13"/>
  <c r="Q174" i="13"/>
  <c r="Q162" i="13" s="1"/>
  <c r="O174" i="13"/>
  <c r="M174" i="13"/>
  <c r="K174" i="13"/>
  <c r="I174" i="13"/>
  <c r="G174" i="13"/>
  <c r="V173" i="13"/>
  <c r="Q173" i="13"/>
  <c r="O173" i="13"/>
  <c r="K173" i="13"/>
  <c r="I173" i="13"/>
  <c r="G173" i="13"/>
  <c r="M173" i="13" s="1"/>
  <c r="V172" i="13"/>
  <c r="Q172" i="13"/>
  <c r="O172" i="13"/>
  <c r="K172" i="13"/>
  <c r="I172" i="13"/>
  <c r="G172" i="13"/>
  <c r="M172" i="13" s="1"/>
  <c r="V171" i="13"/>
  <c r="Q171" i="13"/>
  <c r="O171" i="13"/>
  <c r="K171" i="13"/>
  <c r="I171" i="13"/>
  <c r="G171" i="13"/>
  <c r="M171" i="13" s="1"/>
  <c r="V170" i="13"/>
  <c r="Q170" i="13"/>
  <c r="O170" i="13"/>
  <c r="M170" i="13"/>
  <c r="K170" i="13"/>
  <c r="I170" i="13"/>
  <c r="G170" i="13"/>
  <c r="V169" i="13"/>
  <c r="Q169" i="13"/>
  <c r="O169" i="13"/>
  <c r="K169" i="13"/>
  <c r="I169" i="13"/>
  <c r="G169" i="13"/>
  <c r="M169" i="13" s="1"/>
  <c r="V168" i="13"/>
  <c r="Q168" i="13"/>
  <c r="O168" i="13"/>
  <c r="M168" i="13"/>
  <c r="K168" i="13"/>
  <c r="I168" i="13"/>
  <c r="G168" i="13"/>
  <c r="V167" i="13"/>
  <c r="Q167" i="13"/>
  <c r="O167" i="13"/>
  <c r="K167" i="13"/>
  <c r="I167" i="13"/>
  <c r="G167" i="13"/>
  <c r="M167" i="13" s="1"/>
  <c r="V166" i="13"/>
  <c r="Q166" i="13"/>
  <c r="O166" i="13"/>
  <c r="K166" i="13"/>
  <c r="I166" i="13"/>
  <c r="G166" i="13"/>
  <c r="M166" i="13" s="1"/>
  <c r="V165" i="13"/>
  <c r="Q165" i="13"/>
  <c r="O165" i="13"/>
  <c r="K165" i="13"/>
  <c r="I165" i="13"/>
  <c r="G165" i="13"/>
  <c r="M165" i="13" s="1"/>
  <c r="V164" i="13"/>
  <c r="Q164" i="13"/>
  <c r="O164" i="13"/>
  <c r="M164" i="13"/>
  <c r="K164" i="13"/>
  <c r="I164" i="13"/>
  <c r="G164" i="13"/>
  <c r="V163" i="13"/>
  <c r="Q163" i="13"/>
  <c r="O163" i="13"/>
  <c r="K163" i="13"/>
  <c r="K162" i="13" s="1"/>
  <c r="I163" i="13"/>
  <c r="I162" i="13" s="1"/>
  <c r="G163" i="13"/>
  <c r="M163" i="13" s="1"/>
  <c r="V161" i="13"/>
  <c r="Q161" i="13"/>
  <c r="O161" i="13"/>
  <c r="K161" i="13"/>
  <c r="I161" i="13"/>
  <c r="G161" i="13"/>
  <c r="M161" i="13" s="1"/>
  <c r="V160" i="13"/>
  <c r="Q160" i="13"/>
  <c r="O160" i="13"/>
  <c r="K160" i="13"/>
  <c r="I160" i="13"/>
  <c r="G160" i="13"/>
  <c r="M160" i="13" s="1"/>
  <c r="V159" i="13"/>
  <c r="Q159" i="13"/>
  <c r="O159" i="13"/>
  <c r="K159" i="13"/>
  <c r="I159" i="13"/>
  <c r="G159" i="13"/>
  <c r="M159" i="13" s="1"/>
  <c r="V158" i="13"/>
  <c r="Q158" i="13"/>
  <c r="O158" i="13"/>
  <c r="M158" i="13"/>
  <c r="K158" i="13"/>
  <c r="I158" i="13"/>
  <c r="G158" i="13"/>
  <c r="V157" i="13"/>
  <c r="Q157" i="13"/>
  <c r="O157" i="13"/>
  <c r="K157" i="13"/>
  <c r="I157" i="13"/>
  <c r="G157" i="13"/>
  <c r="M157" i="13" s="1"/>
  <c r="V156" i="13"/>
  <c r="Q156" i="13"/>
  <c r="Q144" i="13" s="1"/>
  <c r="O156" i="13"/>
  <c r="M156" i="13"/>
  <c r="K156" i="13"/>
  <c r="I156" i="13"/>
  <c r="G156" i="13"/>
  <c r="V155" i="13"/>
  <c r="Q155" i="13"/>
  <c r="O155" i="13"/>
  <c r="K155" i="13"/>
  <c r="I155" i="13"/>
  <c r="G155" i="13"/>
  <c r="M155" i="13" s="1"/>
  <c r="V154" i="13"/>
  <c r="Q154" i="13"/>
  <c r="O154" i="13"/>
  <c r="K154" i="13"/>
  <c r="I154" i="13"/>
  <c r="G154" i="13"/>
  <c r="M154" i="13" s="1"/>
  <c r="V153" i="13"/>
  <c r="Q153" i="13"/>
  <c r="O153" i="13"/>
  <c r="K153" i="13"/>
  <c r="I153" i="13"/>
  <c r="G153" i="13"/>
  <c r="M153" i="13" s="1"/>
  <c r="V152" i="13"/>
  <c r="Q152" i="13"/>
  <c r="O152" i="13"/>
  <c r="M152" i="13"/>
  <c r="K152" i="13"/>
  <c r="I152" i="13"/>
  <c r="G152" i="13"/>
  <c r="V151" i="13"/>
  <c r="Q151" i="13"/>
  <c r="O151" i="13"/>
  <c r="K151" i="13"/>
  <c r="I151" i="13"/>
  <c r="G151" i="13"/>
  <c r="M151" i="13" s="1"/>
  <c r="V150" i="13"/>
  <c r="Q150" i="13"/>
  <c r="O150" i="13"/>
  <c r="M150" i="13"/>
  <c r="K150" i="13"/>
  <c r="I150" i="13"/>
  <c r="G150" i="13"/>
  <c r="V149" i="13"/>
  <c r="Q149" i="13"/>
  <c r="O149" i="13"/>
  <c r="K149" i="13"/>
  <c r="I149" i="13"/>
  <c r="G149" i="13"/>
  <c r="M149" i="13" s="1"/>
  <c r="V148" i="13"/>
  <c r="Q148" i="13"/>
  <c r="O148" i="13"/>
  <c r="K148" i="13"/>
  <c r="I148" i="13"/>
  <c r="G148" i="13"/>
  <c r="M148" i="13" s="1"/>
  <c r="V147" i="13"/>
  <c r="Q147" i="13"/>
  <c r="O147" i="13"/>
  <c r="K147" i="13"/>
  <c r="I147" i="13"/>
  <c r="G147" i="13"/>
  <c r="M147" i="13" s="1"/>
  <c r="V146" i="13"/>
  <c r="Q146" i="13"/>
  <c r="O146" i="13"/>
  <c r="M146" i="13"/>
  <c r="K146" i="13"/>
  <c r="I146" i="13"/>
  <c r="G146" i="13"/>
  <c r="V145" i="13"/>
  <c r="Q145" i="13"/>
  <c r="O145" i="13"/>
  <c r="K145" i="13"/>
  <c r="I145" i="13"/>
  <c r="I144" i="13" s="1"/>
  <c r="G145" i="13"/>
  <c r="M145" i="13" s="1"/>
  <c r="V143" i="13"/>
  <c r="Q143" i="13"/>
  <c r="O143" i="13"/>
  <c r="K143" i="13"/>
  <c r="I143" i="13"/>
  <c r="G143" i="13"/>
  <c r="M143" i="13" s="1"/>
  <c r="V142" i="13"/>
  <c r="Q142" i="13"/>
  <c r="O142" i="13"/>
  <c r="K142" i="13"/>
  <c r="I142" i="13"/>
  <c r="G142" i="13"/>
  <c r="M142" i="13" s="1"/>
  <c r="V141" i="13"/>
  <c r="Q141" i="13"/>
  <c r="O141" i="13"/>
  <c r="K141" i="13"/>
  <c r="I141" i="13"/>
  <c r="G141" i="13"/>
  <c r="M141" i="13" s="1"/>
  <c r="V140" i="13"/>
  <c r="Q140" i="13"/>
  <c r="O140" i="13"/>
  <c r="M140" i="13"/>
  <c r="K140" i="13"/>
  <c r="I140" i="13"/>
  <c r="G140" i="13"/>
  <c r="V139" i="13"/>
  <c r="Q139" i="13"/>
  <c r="O139" i="13"/>
  <c r="K139" i="13"/>
  <c r="I139" i="13"/>
  <c r="G139" i="13"/>
  <c r="M139" i="13" s="1"/>
  <c r="V138" i="13"/>
  <c r="Q138" i="13"/>
  <c r="O138" i="13"/>
  <c r="M138" i="13"/>
  <c r="K138" i="13"/>
  <c r="I138" i="13"/>
  <c r="G138" i="13"/>
  <c r="V137" i="13"/>
  <c r="V131" i="13" s="1"/>
  <c r="Q137" i="13"/>
  <c r="O137" i="13"/>
  <c r="K137" i="13"/>
  <c r="I137" i="13"/>
  <c r="G137" i="13"/>
  <c r="M137" i="13" s="1"/>
  <c r="V136" i="13"/>
  <c r="Q136" i="13"/>
  <c r="O136" i="13"/>
  <c r="K136" i="13"/>
  <c r="I136" i="13"/>
  <c r="G136" i="13"/>
  <c r="M136" i="13" s="1"/>
  <c r="V135" i="13"/>
  <c r="Q135" i="13"/>
  <c r="O135" i="13"/>
  <c r="K135" i="13"/>
  <c r="I135" i="13"/>
  <c r="G135" i="13"/>
  <c r="M135" i="13" s="1"/>
  <c r="V134" i="13"/>
  <c r="Q134" i="13"/>
  <c r="O134" i="13"/>
  <c r="M134" i="13"/>
  <c r="K134" i="13"/>
  <c r="I134" i="13"/>
  <c r="G134" i="13"/>
  <c r="V133" i="13"/>
  <c r="Q133" i="13"/>
  <c r="O133" i="13"/>
  <c r="K133" i="13"/>
  <c r="I133" i="13"/>
  <c r="G133" i="13"/>
  <c r="M133" i="13" s="1"/>
  <c r="V132" i="13"/>
  <c r="Q132" i="13"/>
  <c r="O132" i="13"/>
  <c r="M132" i="13"/>
  <c r="K132" i="13"/>
  <c r="I132" i="13"/>
  <c r="G132" i="13"/>
  <c r="V130" i="13"/>
  <c r="Q130" i="13"/>
  <c r="O130" i="13"/>
  <c r="K130" i="13"/>
  <c r="I130" i="13"/>
  <c r="G130" i="13"/>
  <c r="M130" i="13" s="1"/>
  <c r="V129" i="13"/>
  <c r="Q129" i="13"/>
  <c r="O129" i="13"/>
  <c r="K129" i="13"/>
  <c r="I129" i="13"/>
  <c r="G129" i="13"/>
  <c r="M129" i="13" s="1"/>
  <c r="V128" i="13"/>
  <c r="Q128" i="13"/>
  <c r="O128" i="13"/>
  <c r="M128" i="13"/>
  <c r="K128" i="13"/>
  <c r="I128" i="13"/>
  <c r="G128" i="13"/>
  <c r="V127" i="13"/>
  <c r="Q127" i="13"/>
  <c r="O127" i="13"/>
  <c r="K127" i="13"/>
  <c r="I127" i="13"/>
  <c r="G127" i="13"/>
  <c r="M127" i="13" s="1"/>
  <c r="V126" i="13"/>
  <c r="Q126" i="13"/>
  <c r="O126" i="13"/>
  <c r="M126" i="13"/>
  <c r="K126" i="13"/>
  <c r="I126" i="13"/>
  <c r="G126" i="13"/>
  <c r="V125" i="13"/>
  <c r="Q125" i="13"/>
  <c r="O125" i="13"/>
  <c r="K125" i="13"/>
  <c r="I125" i="13"/>
  <c r="G125" i="13"/>
  <c r="M125" i="13" s="1"/>
  <c r="V124" i="13"/>
  <c r="Q124" i="13"/>
  <c r="O124" i="13"/>
  <c r="K124" i="13"/>
  <c r="I124" i="13"/>
  <c r="G124" i="13"/>
  <c r="M124" i="13" s="1"/>
  <c r="V123" i="13"/>
  <c r="Q123" i="13"/>
  <c r="Q121" i="13" s="1"/>
  <c r="O123" i="13"/>
  <c r="K123" i="13"/>
  <c r="I123" i="13"/>
  <c r="G123" i="13"/>
  <c r="M123" i="13" s="1"/>
  <c r="V122" i="13"/>
  <c r="V121" i="13" s="1"/>
  <c r="Q122" i="13"/>
  <c r="O122" i="13"/>
  <c r="M122" i="13"/>
  <c r="K122" i="13"/>
  <c r="I122" i="13"/>
  <c r="G122" i="13"/>
  <c r="G121" i="13" s="1"/>
  <c r="O121" i="13"/>
  <c r="V120" i="13"/>
  <c r="Q120" i="13"/>
  <c r="O120" i="13"/>
  <c r="M120" i="13"/>
  <c r="K120" i="13"/>
  <c r="I120" i="13"/>
  <c r="G120" i="13"/>
  <c r="V119" i="13"/>
  <c r="Q119" i="13"/>
  <c r="O119" i="13"/>
  <c r="K119" i="13"/>
  <c r="I119" i="13"/>
  <c r="G119" i="13"/>
  <c r="M119" i="13" s="1"/>
  <c r="V118" i="13"/>
  <c r="Q118" i="13"/>
  <c r="O118" i="13"/>
  <c r="M118" i="13"/>
  <c r="K118" i="13"/>
  <c r="I118" i="13"/>
  <c r="G118" i="13"/>
  <c r="V117" i="13"/>
  <c r="Q117" i="13"/>
  <c r="O117" i="13"/>
  <c r="K117" i="13"/>
  <c r="I117" i="13"/>
  <c r="G117" i="13"/>
  <c r="M117" i="13" s="1"/>
  <c r="V116" i="13"/>
  <c r="Q116" i="13"/>
  <c r="O116" i="13"/>
  <c r="M116" i="13"/>
  <c r="K116" i="13"/>
  <c r="I116" i="13"/>
  <c r="G116" i="13"/>
  <c r="V115" i="13"/>
  <c r="Q115" i="13"/>
  <c r="O115" i="13"/>
  <c r="K115" i="13"/>
  <c r="I115" i="13"/>
  <c r="G115" i="13"/>
  <c r="M115" i="13" s="1"/>
  <c r="V114" i="13"/>
  <c r="Q114" i="13"/>
  <c r="O114" i="13"/>
  <c r="M114" i="13"/>
  <c r="K114" i="13"/>
  <c r="I114" i="13"/>
  <c r="G114" i="13"/>
  <c r="V113" i="13"/>
  <c r="Q113" i="13"/>
  <c r="O113" i="13"/>
  <c r="K113" i="13"/>
  <c r="I113" i="13"/>
  <c r="G113" i="13"/>
  <c r="M113" i="13" s="1"/>
  <c r="V112" i="13"/>
  <c r="Q112" i="13"/>
  <c r="O112" i="13"/>
  <c r="M112" i="13"/>
  <c r="K112" i="13"/>
  <c r="I112" i="13"/>
  <c r="I110" i="13" s="1"/>
  <c r="G112" i="13"/>
  <c r="V111" i="13"/>
  <c r="V110" i="13" s="1"/>
  <c r="Q111" i="13"/>
  <c r="O111" i="13"/>
  <c r="K111" i="13"/>
  <c r="I111" i="13"/>
  <c r="G111" i="13"/>
  <c r="G110" i="13" s="1"/>
  <c r="V109" i="13"/>
  <c r="Q109" i="13"/>
  <c r="O109" i="13"/>
  <c r="K109" i="13"/>
  <c r="I109" i="13"/>
  <c r="G109" i="13"/>
  <c r="M109" i="13" s="1"/>
  <c r="V108" i="13"/>
  <c r="Q108" i="13"/>
  <c r="Q106" i="13" s="1"/>
  <c r="O108" i="13"/>
  <c r="M108" i="13"/>
  <c r="K108" i="13"/>
  <c r="I108" i="13"/>
  <c r="G108" i="13"/>
  <c r="V107" i="13"/>
  <c r="V106" i="13" s="1"/>
  <c r="Q107" i="13"/>
  <c r="O107" i="13"/>
  <c r="K107" i="13"/>
  <c r="K106" i="13" s="1"/>
  <c r="I107" i="13"/>
  <c r="G107" i="13"/>
  <c r="I106" i="13"/>
  <c r="V105" i="13"/>
  <c r="Q105" i="13"/>
  <c r="O105" i="13"/>
  <c r="K105" i="13"/>
  <c r="I105" i="13"/>
  <c r="G105" i="13"/>
  <c r="M105" i="13" s="1"/>
  <c r="V104" i="13"/>
  <c r="Q104" i="13"/>
  <c r="O104" i="13"/>
  <c r="M104" i="13"/>
  <c r="K104" i="13"/>
  <c r="I104" i="13"/>
  <c r="G104" i="13"/>
  <c r="V103" i="13"/>
  <c r="Q103" i="13"/>
  <c r="O103" i="13"/>
  <c r="K103" i="13"/>
  <c r="I103" i="13"/>
  <c r="G103" i="13"/>
  <c r="M103" i="13" s="1"/>
  <c r="V102" i="13"/>
  <c r="Q102" i="13"/>
  <c r="Q90" i="13" s="1"/>
  <c r="O102" i="13"/>
  <c r="M102" i="13"/>
  <c r="K102" i="13"/>
  <c r="I102" i="13"/>
  <c r="G102" i="13"/>
  <c r="V101" i="13"/>
  <c r="Q101" i="13"/>
  <c r="O101" i="13"/>
  <c r="K101" i="13"/>
  <c r="I101" i="13"/>
  <c r="G101" i="13"/>
  <c r="M101" i="13" s="1"/>
  <c r="V100" i="13"/>
  <c r="Q100" i="13"/>
  <c r="O100" i="13"/>
  <c r="K100" i="13"/>
  <c r="I100" i="13"/>
  <c r="G100" i="13"/>
  <c r="M100" i="13" s="1"/>
  <c r="V99" i="13"/>
  <c r="Q99" i="13"/>
  <c r="O99" i="13"/>
  <c r="K99" i="13"/>
  <c r="I99" i="13"/>
  <c r="G99" i="13"/>
  <c r="M99" i="13" s="1"/>
  <c r="V98" i="13"/>
  <c r="Q98" i="13"/>
  <c r="O98" i="13"/>
  <c r="M98" i="13"/>
  <c r="K98" i="13"/>
  <c r="I98" i="13"/>
  <c r="G98" i="13"/>
  <c r="V97" i="13"/>
  <c r="Q97" i="13"/>
  <c r="O97" i="13"/>
  <c r="K97" i="13"/>
  <c r="I97" i="13"/>
  <c r="G97" i="13"/>
  <c r="M97" i="13" s="1"/>
  <c r="V96" i="13"/>
  <c r="Q96" i="13"/>
  <c r="O96" i="13"/>
  <c r="M96" i="13"/>
  <c r="K96" i="13"/>
  <c r="I96" i="13"/>
  <c r="G96" i="13"/>
  <c r="V95" i="13"/>
  <c r="Q95" i="13"/>
  <c r="O95" i="13"/>
  <c r="K95" i="13"/>
  <c r="I95" i="13"/>
  <c r="G95" i="13"/>
  <c r="M95" i="13" s="1"/>
  <c r="V94" i="13"/>
  <c r="Q94" i="13"/>
  <c r="O94" i="13"/>
  <c r="K94" i="13"/>
  <c r="I94" i="13"/>
  <c r="G94" i="13"/>
  <c r="M94" i="13" s="1"/>
  <c r="V93" i="13"/>
  <c r="Q93" i="13"/>
  <c r="O93" i="13"/>
  <c r="K93" i="13"/>
  <c r="I93" i="13"/>
  <c r="G93" i="13"/>
  <c r="M93" i="13" s="1"/>
  <c r="V92" i="13"/>
  <c r="Q92" i="13"/>
  <c r="O92" i="13"/>
  <c r="M92" i="13"/>
  <c r="K92" i="13"/>
  <c r="I92" i="13"/>
  <c r="G92" i="13"/>
  <c r="V91" i="13"/>
  <c r="Q91" i="13"/>
  <c r="O91" i="13"/>
  <c r="K91" i="13"/>
  <c r="K90" i="13" s="1"/>
  <c r="I91" i="13"/>
  <c r="G91" i="13"/>
  <c r="M91" i="13" s="1"/>
  <c r="V89" i="13"/>
  <c r="Q89" i="13"/>
  <c r="O89" i="13"/>
  <c r="K89" i="13"/>
  <c r="I89" i="13"/>
  <c r="G89" i="13"/>
  <c r="M89" i="13" s="1"/>
  <c r="V88" i="13"/>
  <c r="Q88" i="13"/>
  <c r="O88" i="13"/>
  <c r="K88" i="13"/>
  <c r="I88" i="13"/>
  <c r="G88" i="13"/>
  <c r="M88" i="13" s="1"/>
  <c r="V87" i="13"/>
  <c r="Q87" i="13"/>
  <c r="O87" i="13"/>
  <c r="K87" i="13"/>
  <c r="I87" i="13"/>
  <c r="G87" i="13"/>
  <c r="M87" i="13" s="1"/>
  <c r="V86" i="13"/>
  <c r="Q86" i="13"/>
  <c r="O86" i="13"/>
  <c r="M86" i="13"/>
  <c r="K86" i="13"/>
  <c r="I86" i="13"/>
  <c r="G86" i="13"/>
  <c r="V85" i="13"/>
  <c r="Q85" i="13"/>
  <c r="O85" i="13"/>
  <c r="K85" i="13"/>
  <c r="I85" i="13"/>
  <c r="G85" i="13"/>
  <c r="M85" i="13" s="1"/>
  <c r="V84" i="13"/>
  <c r="Q84" i="13"/>
  <c r="O84" i="13"/>
  <c r="M84" i="13"/>
  <c r="K84" i="13"/>
  <c r="I84" i="13"/>
  <c r="G84" i="13"/>
  <c r="V83" i="13"/>
  <c r="Q83" i="13"/>
  <c r="O83" i="13"/>
  <c r="K83" i="13"/>
  <c r="I83" i="13"/>
  <c r="G83" i="13"/>
  <c r="M83" i="13" s="1"/>
  <c r="V82" i="13"/>
  <c r="Q82" i="13"/>
  <c r="O82" i="13"/>
  <c r="K82" i="13"/>
  <c r="I82" i="13"/>
  <c r="G82" i="13"/>
  <c r="M82" i="13" s="1"/>
  <c r="V81" i="13"/>
  <c r="Q81" i="13"/>
  <c r="O81" i="13"/>
  <c r="K81" i="13"/>
  <c r="I81" i="13"/>
  <c r="G81" i="13"/>
  <c r="M81" i="13" s="1"/>
  <c r="V80" i="13"/>
  <c r="Q80" i="13"/>
  <c r="O80" i="13"/>
  <c r="M80" i="13"/>
  <c r="K80" i="13"/>
  <c r="I80" i="13"/>
  <c r="G80" i="13"/>
  <c r="V79" i="13"/>
  <c r="Q79" i="13"/>
  <c r="O79" i="13"/>
  <c r="K79" i="13"/>
  <c r="I79" i="13"/>
  <c r="G79" i="13"/>
  <c r="M79" i="13" s="1"/>
  <c r="V78" i="13"/>
  <c r="Q78" i="13"/>
  <c r="O78" i="13"/>
  <c r="M78" i="13"/>
  <c r="K78" i="13"/>
  <c r="I78" i="13"/>
  <c r="G78" i="13"/>
  <c r="V77" i="13"/>
  <c r="Q77" i="13"/>
  <c r="O77" i="13"/>
  <c r="K77" i="13"/>
  <c r="I77" i="13"/>
  <c r="G77" i="13"/>
  <c r="M77" i="13" s="1"/>
  <c r="V76" i="13"/>
  <c r="Q76" i="13"/>
  <c r="O76" i="13"/>
  <c r="K76" i="13"/>
  <c r="I76" i="13"/>
  <c r="G76" i="13"/>
  <c r="M76" i="13" s="1"/>
  <c r="V75" i="13"/>
  <c r="Q75" i="13"/>
  <c r="O75" i="13"/>
  <c r="K75" i="13"/>
  <c r="I75" i="13"/>
  <c r="G75" i="13"/>
  <c r="M75" i="13" s="1"/>
  <c r="V74" i="13"/>
  <c r="Q74" i="13"/>
  <c r="O74" i="13"/>
  <c r="M74" i="13"/>
  <c r="K74" i="13"/>
  <c r="I74" i="13"/>
  <c r="G74" i="13"/>
  <c r="V73" i="13"/>
  <c r="Q73" i="13"/>
  <c r="O73" i="13"/>
  <c r="K73" i="13"/>
  <c r="I73" i="13"/>
  <c r="G73" i="13"/>
  <c r="M73" i="13" s="1"/>
  <c r="V72" i="13"/>
  <c r="Q72" i="13"/>
  <c r="O72" i="13"/>
  <c r="M72" i="13"/>
  <c r="K72" i="13"/>
  <c r="I72" i="13"/>
  <c r="G72" i="13"/>
  <c r="V71" i="13"/>
  <c r="Q71" i="13"/>
  <c r="O71" i="13"/>
  <c r="K71" i="13"/>
  <c r="I71" i="13"/>
  <c r="G71" i="13"/>
  <c r="M71" i="13" s="1"/>
  <c r="V70" i="13"/>
  <c r="Q70" i="13"/>
  <c r="O70" i="13"/>
  <c r="K70" i="13"/>
  <c r="I70" i="13"/>
  <c r="G70" i="13"/>
  <c r="M70" i="13" s="1"/>
  <c r="V69" i="13"/>
  <c r="Q69" i="13"/>
  <c r="O69" i="13"/>
  <c r="K69" i="13"/>
  <c r="I69" i="13"/>
  <c r="G69" i="13"/>
  <c r="M69" i="13" s="1"/>
  <c r="V68" i="13"/>
  <c r="Q68" i="13"/>
  <c r="O68" i="13"/>
  <c r="M68" i="13"/>
  <c r="K68" i="13"/>
  <c r="I68" i="13"/>
  <c r="G68" i="13"/>
  <c r="V67" i="13"/>
  <c r="Q67" i="13"/>
  <c r="O67" i="13"/>
  <c r="K67" i="13"/>
  <c r="I67" i="13"/>
  <c r="G67" i="13"/>
  <c r="M67" i="13" s="1"/>
  <c r="V65" i="13"/>
  <c r="Q65" i="13"/>
  <c r="O65" i="13"/>
  <c r="M65" i="13"/>
  <c r="K65" i="13"/>
  <c r="I65" i="13"/>
  <c r="G65" i="13"/>
  <c r="V64" i="13"/>
  <c r="V57" i="13" s="1"/>
  <c r="Q64" i="13"/>
  <c r="O64" i="13"/>
  <c r="K64" i="13"/>
  <c r="I64" i="13"/>
  <c r="G64" i="13"/>
  <c r="M64" i="13" s="1"/>
  <c r="V63" i="13"/>
  <c r="Q63" i="13"/>
  <c r="O63" i="13"/>
  <c r="M63" i="13"/>
  <c r="K63" i="13"/>
  <c r="I63" i="13"/>
  <c r="G63" i="13"/>
  <c r="V62" i="13"/>
  <c r="Q62" i="13"/>
  <c r="O62" i="13"/>
  <c r="K62" i="13"/>
  <c r="I62" i="13"/>
  <c r="G62" i="13"/>
  <c r="M62" i="13" s="1"/>
  <c r="V61" i="13"/>
  <c r="Q61" i="13"/>
  <c r="O61" i="13"/>
  <c r="M61" i="13"/>
  <c r="K61" i="13"/>
  <c r="I61" i="13"/>
  <c r="G61" i="13"/>
  <c r="V60" i="13"/>
  <c r="Q60" i="13"/>
  <c r="O60" i="13"/>
  <c r="K60" i="13"/>
  <c r="I60" i="13"/>
  <c r="I57" i="13" s="1"/>
  <c r="G60" i="13"/>
  <c r="M60" i="13" s="1"/>
  <c r="V58" i="13"/>
  <c r="Q58" i="13"/>
  <c r="O58" i="13"/>
  <c r="M58" i="13"/>
  <c r="K58" i="13"/>
  <c r="K57" i="13" s="1"/>
  <c r="I58" i="13"/>
  <c r="G58" i="13"/>
  <c r="V56" i="13"/>
  <c r="Q56" i="13"/>
  <c r="O56" i="13"/>
  <c r="O54" i="13" s="1"/>
  <c r="K56" i="13"/>
  <c r="I56" i="13"/>
  <c r="I54" i="13" s="1"/>
  <c r="G56" i="13"/>
  <c r="M56" i="13" s="1"/>
  <c r="V55" i="13"/>
  <c r="V54" i="13" s="1"/>
  <c r="Q55" i="13"/>
  <c r="Q54" i="13" s="1"/>
  <c r="O55" i="13"/>
  <c r="K55" i="13"/>
  <c r="K54" i="13" s="1"/>
  <c r="I55" i="13"/>
  <c r="G55" i="13"/>
  <c r="G54" i="13" s="1"/>
  <c r="V53" i="13"/>
  <c r="Q53" i="13"/>
  <c r="O53" i="13"/>
  <c r="K53" i="13"/>
  <c r="I53" i="13"/>
  <c r="G53" i="13"/>
  <c r="M53" i="13" s="1"/>
  <c r="V52" i="13"/>
  <c r="Q52" i="13"/>
  <c r="O52" i="13"/>
  <c r="M52" i="13"/>
  <c r="K52" i="13"/>
  <c r="I52" i="13"/>
  <c r="G52" i="13"/>
  <c r="V51" i="13"/>
  <c r="Q51" i="13"/>
  <c r="O51" i="13"/>
  <c r="K51" i="13"/>
  <c r="I51" i="13"/>
  <c r="G51" i="13"/>
  <c r="M51" i="13" s="1"/>
  <c r="V50" i="13"/>
  <c r="Q50" i="13"/>
  <c r="O50" i="13"/>
  <c r="M50" i="13"/>
  <c r="K50" i="13"/>
  <c r="I50" i="13"/>
  <c r="G50" i="13"/>
  <c r="V49" i="13"/>
  <c r="Q49" i="13"/>
  <c r="O49" i="13"/>
  <c r="K49" i="13"/>
  <c r="K47" i="13" s="1"/>
  <c r="I49" i="13"/>
  <c r="G49" i="13"/>
  <c r="M49" i="13" s="1"/>
  <c r="V48" i="13"/>
  <c r="Q48" i="13"/>
  <c r="O48" i="13"/>
  <c r="M48" i="13"/>
  <c r="K48" i="13"/>
  <c r="I48" i="13"/>
  <c r="G48" i="13"/>
  <c r="O47" i="13"/>
  <c r="V46" i="13"/>
  <c r="Q46" i="13"/>
  <c r="Q38" i="13" s="1"/>
  <c r="O46" i="13"/>
  <c r="M46" i="13"/>
  <c r="K46" i="13"/>
  <c r="I46" i="13"/>
  <c r="G46" i="13"/>
  <c r="V45" i="13"/>
  <c r="Q45" i="13"/>
  <c r="O45" i="13"/>
  <c r="K45" i="13"/>
  <c r="I45" i="13"/>
  <c r="G45" i="13"/>
  <c r="M45" i="13" s="1"/>
  <c r="V44" i="13"/>
  <c r="Q44" i="13"/>
  <c r="O44" i="13"/>
  <c r="M44" i="13"/>
  <c r="K44" i="13"/>
  <c r="I44" i="13"/>
  <c r="G44" i="13"/>
  <c r="V43" i="13"/>
  <c r="Q43" i="13"/>
  <c r="O43" i="13"/>
  <c r="K43" i="13"/>
  <c r="I43" i="13"/>
  <c r="G43" i="13"/>
  <c r="M43" i="13" s="1"/>
  <c r="V42" i="13"/>
  <c r="Q42" i="13"/>
  <c r="O42" i="13"/>
  <c r="M42" i="13"/>
  <c r="K42" i="13"/>
  <c r="I42" i="13"/>
  <c r="I38" i="13" s="1"/>
  <c r="G42" i="13"/>
  <c r="V41" i="13"/>
  <c r="Q41" i="13"/>
  <c r="O41" i="13"/>
  <c r="K41" i="13"/>
  <c r="I41" i="13"/>
  <c r="G41" i="13"/>
  <c r="M41" i="13" s="1"/>
  <c r="V40" i="13"/>
  <c r="Q40" i="13"/>
  <c r="O40" i="13"/>
  <c r="M40" i="13"/>
  <c r="K40" i="13"/>
  <c r="I40" i="13"/>
  <c r="G40" i="13"/>
  <c r="V39" i="13"/>
  <c r="Q39" i="13"/>
  <c r="O39" i="13"/>
  <c r="O38" i="13" s="1"/>
  <c r="K39" i="13"/>
  <c r="I39" i="13"/>
  <c r="G39" i="13"/>
  <c r="V36" i="13"/>
  <c r="V35" i="13" s="1"/>
  <c r="Q36" i="13"/>
  <c r="Q35" i="13" s="1"/>
  <c r="O36" i="13"/>
  <c r="O35" i="13" s="1"/>
  <c r="K36" i="13"/>
  <c r="K35" i="13" s="1"/>
  <c r="I36" i="13"/>
  <c r="G36" i="13"/>
  <c r="I35" i="13"/>
  <c r="V34" i="13"/>
  <c r="Q34" i="13"/>
  <c r="O34" i="13"/>
  <c r="K34" i="13"/>
  <c r="I34" i="13"/>
  <c r="G34" i="13"/>
  <c r="M34" i="13" s="1"/>
  <c r="V33" i="13"/>
  <c r="Q33" i="13"/>
  <c r="Q32" i="13" s="1"/>
  <c r="O33" i="13"/>
  <c r="M33" i="13"/>
  <c r="K33" i="13"/>
  <c r="K32" i="13" s="1"/>
  <c r="I33" i="13"/>
  <c r="I32" i="13" s="1"/>
  <c r="G33" i="13"/>
  <c r="V32" i="13"/>
  <c r="O32" i="13"/>
  <c r="G32" i="13"/>
  <c r="V31" i="13"/>
  <c r="Q31" i="13"/>
  <c r="O31" i="13"/>
  <c r="M31" i="13"/>
  <c r="K31" i="13"/>
  <c r="I31" i="13"/>
  <c r="G31" i="13"/>
  <c r="V30" i="13"/>
  <c r="Q30" i="13"/>
  <c r="O30" i="13"/>
  <c r="K30" i="13"/>
  <c r="I30" i="13"/>
  <c r="G30" i="13"/>
  <c r="M30" i="13" s="1"/>
  <c r="V29" i="13"/>
  <c r="Q29" i="13"/>
  <c r="O29" i="13"/>
  <c r="M29" i="13"/>
  <c r="K29" i="13"/>
  <c r="I29" i="13"/>
  <c r="G29" i="13"/>
  <c r="V28" i="13"/>
  <c r="Q28" i="13"/>
  <c r="O28" i="13"/>
  <c r="K28" i="13"/>
  <c r="I28" i="13"/>
  <c r="G28" i="13"/>
  <c r="M28" i="13" s="1"/>
  <c r="V27" i="13"/>
  <c r="Q27" i="13"/>
  <c r="O27" i="13"/>
  <c r="M27" i="13"/>
  <c r="K27" i="13"/>
  <c r="I27" i="13"/>
  <c r="G27" i="13"/>
  <c r="V26" i="13"/>
  <c r="Q26" i="13"/>
  <c r="O26" i="13"/>
  <c r="K26" i="13"/>
  <c r="I26" i="13"/>
  <c r="G26" i="13"/>
  <c r="M26" i="13" s="1"/>
  <c r="V25" i="13"/>
  <c r="Q25" i="13"/>
  <c r="O25" i="13"/>
  <c r="M25" i="13"/>
  <c r="K25" i="13"/>
  <c r="I25" i="13"/>
  <c r="G25" i="13"/>
  <c r="V24" i="13"/>
  <c r="Q24" i="13"/>
  <c r="O24" i="13"/>
  <c r="K24" i="13"/>
  <c r="I24" i="13"/>
  <c r="G24" i="13"/>
  <c r="M24" i="13" s="1"/>
  <c r="V23" i="13"/>
  <c r="Q23" i="13"/>
  <c r="O23" i="13"/>
  <c r="M23" i="13"/>
  <c r="K23" i="13"/>
  <c r="I23" i="13"/>
  <c r="G23" i="13"/>
  <c r="V22" i="13"/>
  <c r="Q22" i="13"/>
  <c r="O22" i="13"/>
  <c r="K22" i="13"/>
  <c r="I22" i="13"/>
  <c r="G22" i="13"/>
  <c r="M22" i="13" s="1"/>
  <c r="V21" i="13"/>
  <c r="Q21" i="13"/>
  <c r="O21" i="13"/>
  <c r="M21" i="13"/>
  <c r="K21" i="13"/>
  <c r="I21" i="13"/>
  <c r="G21" i="13"/>
  <c r="V20" i="13"/>
  <c r="Q20" i="13"/>
  <c r="O20" i="13"/>
  <c r="O8" i="13" s="1"/>
  <c r="K20" i="13"/>
  <c r="I20" i="13"/>
  <c r="G20" i="13"/>
  <c r="M20" i="13" s="1"/>
  <c r="V19" i="13"/>
  <c r="Q19" i="13"/>
  <c r="O19" i="13"/>
  <c r="M19" i="13"/>
  <c r="K19" i="13"/>
  <c r="I19" i="13"/>
  <c r="G19" i="13"/>
  <c r="V18" i="13"/>
  <c r="Q18" i="13"/>
  <c r="O18" i="13"/>
  <c r="K18" i="13"/>
  <c r="I18" i="13"/>
  <c r="G18" i="13"/>
  <c r="M18" i="13" s="1"/>
  <c r="V17" i="13"/>
  <c r="Q17" i="13"/>
  <c r="O17" i="13"/>
  <c r="M17" i="13"/>
  <c r="K17" i="13"/>
  <c r="I17" i="13"/>
  <c r="G17" i="13"/>
  <c r="V16" i="13"/>
  <c r="Q16" i="13"/>
  <c r="O16" i="13"/>
  <c r="K16" i="13"/>
  <c r="I16" i="13"/>
  <c r="G16" i="13"/>
  <c r="M16" i="13" s="1"/>
  <c r="V15" i="13"/>
  <c r="Q15" i="13"/>
  <c r="O15" i="13"/>
  <c r="M15" i="13"/>
  <c r="K15" i="13"/>
  <c r="I15" i="13"/>
  <c r="G15" i="13"/>
  <c r="V14" i="13"/>
  <c r="Q14" i="13"/>
  <c r="O14" i="13"/>
  <c r="K14" i="13"/>
  <c r="I14" i="13"/>
  <c r="G14" i="13"/>
  <c r="M14" i="13" s="1"/>
  <c r="V13" i="13"/>
  <c r="Q13" i="13"/>
  <c r="O13" i="13"/>
  <c r="K13" i="13"/>
  <c r="I13" i="13"/>
  <c r="G13" i="13"/>
  <c r="M13" i="13" s="1"/>
  <c r="V12" i="13"/>
  <c r="V8" i="13" s="1"/>
  <c r="Q12" i="13"/>
  <c r="O12" i="13"/>
  <c r="K12" i="13"/>
  <c r="I12" i="13"/>
  <c r="G12" i="13"/>
  <c r="M12" i="13" s="1"/>
  <c r="V11" i="13"/>
  <c r="Q11" i="13"/>
  <c r="O11" i="13"/>
  <c r="M11" i="13"/>
  <c r="K11" i="13"/>
  <c r="I11" i="13"/>
  <c r="I8" i="13" s="1"/>
  <c r="G11" i="13"/>
  <c r="V10" i="13"/>
  <c r="Q10" i="13"/>
  <c r="O10" i="13"/>
  <c r="K10" i="13"/>
  <c r="I10" i="13"/>
  <c r="G10" i="13"/>
  <c r="M10" i="13" s="1"/>
  <c r="V9" i="13"/>
  <c r="Q9" i="13"/>
  <c r="O9" i="13"/>
  <c r="M9" i="13"/>
  <c r="K9" i="13"/>
  <c r="I9" i="13"/>
  <c r="G9" i="13"/>
  <c r="AE57" i="12"/>
  <c r="V55" i="12"/>
  <c r="Q55" i="12"/>
  <c r="O55" i="12"/>
  <c r="K55" i="12"/>
  <c r="I55" i="12"/>
  <c r="G55" i="12"/>
  <c r="G53" i="12" s="1"/>
  <c r="V54" i="12"/>
  <c r="Q54" i="12"/>
  <c r="O54" i="12"/>
  <c r="O53" i="12" s="1"/>
  <c r="M54" i="12"/>
  <c r="K54" i="12"/>
  <c r="K53" i="12" s="1"/>
  <c r="I54" i="12"/>
  <c r="I53" i="12" s="1"/>
  <c r="G54" i="12"/>
  <c r="V53" i="12"/>
  <c r="Q53" i="12"/>
  <c r="V52" i="12"/>
  <c r="Q52" i="12"/>
  <c r="O52" i="12"/>
  <c r="M52" i="12"/>
  <c r="K52" i="12"/>
  <c r="I52" i="12"/>
  <c r="G52" i="12"/>
  <c r="V51" i="12"/>
  <c r="Q51" i="12"/>
  <c r="O51" i="12"/>
  <c r="K51" i="12"/>
  <c r="I51" i="12"/>
  <c r="G51" i="12"/>
  <c r="M51" i="12" s="1"/>
  <c r="V50" i="12"/>
  <c r="Q50" i="12"/>
  <c r="O50" i="12"/>
  <c r="K50" i="12"/>
  <c r="I50" i="12"/>
  <c r="G50" i="12"/>
  <c r="M50" i="12" s="1"/>
  <c r="V49" i="12"/>
  <c r="Q49" i="12"/>
  <c r="O49" i="12"/>
  <c r="K49" i="12"/>
  <c r="I49" i="12"/>
  <c r="G49" i="12"/>
  <c r="M49" i="12" s="1"/>
  <c r="V48" i="12"/>
  <c r="Q48" i="12"/>
  <c r="O48" i="12"/>
  <c r="M48" i="12"/>
  <c r="K48" i="12"/>
  <c r="I48" i="12"/>
  <c r="G48" i="12"/>
  <c r="V47" i="12"/>
  <c r="Q47" i="12"/>
  <c r="O47" i="12"/>
  <c r="M47" i="12"/>
  <c r="K47" i="12"/>
  <c r="I47" i="12"/>
  <c r="G47" i="12"/>
  <c r="V46" i="12"/>
  <c r="Q46" i="12"/>
  <c r="O46" i="12"/>
  <c r="M46" i="12"/>
  <c r="K46" i="12"/>
  <c r="I46" i="12"/>
  <c r="G46" i="12"/>
  <c r="V45" i="12"/>
  <c r="Q45" i="12"/>
  <c r="O45" i="12"/>
  <c r="K45" i="12"/>
  <c r="I45" i="12"/>
  <c r="G45" i="12"/>
  <c r="M45" i="12" s="1"/>
  <c r="V44" i="12"/>
  <c r="Q44" i="12"/>
  <c r="O44" i="12"/>
  <c r="K44" i="12"/>
  <c r="I44" i="12"/>
  <c r="G44" i="12"/>
  <c r="M44" i="12" s="1"/>
  <c r="V43" i="12"/>
  <c r="Q43" i="12"/>
  <c r="O43" i="12"/>
  <c r="K43" i="12"/>
  <c r="I43" i="12"/>
  <c r="G43" i="12"/>
  <c r="M43" i="12" s="1"/>
  <c r="V42" i="12"/>
  <c r="Q42" i="12"/>
  <c r="O42" i="12"/>
  <c r="M42" i="12"/>
  <c r="K42" i="12"/>
  <c r="I42" i="12"/>
  <c r="G42" i="12"/>
  <c r="V41" i="12"/>
  <c r="Q41" i="12"/>
  <c r="O41" i="12"/>
  <c r="M41" i="12"/>
  <c r="K41" i="12"/>
  <c r="I41" i="12"/>
  <c r="G41" i="12"/>
  <c r="V40" i="12"/>
  <c r="Q40" i="12"/>
  <c r="O40" i="12"/>
  <c r="M40" i="12"/>
  <c r="K40" i="12"/>
  <c r="I40" i="12"/>
  <c r="G40" i="12"/>
  <c r="V39" i="12"/>
  <c r="Q39" i="12"/>
  <c r="O39" i="12"/>
  <c r="K39" i="12"/>
  <c r="I39" i="12"/>
  <c r="G39" i="12"/>
  <c r="M39" i="12" s="1"/>
  <c r="V38" i="12"/>
  <c r="Q38" i="12"/>
  <c r="O38" i="12"/>
  <c r="K38" i="12"/>
  <c r="I38" i="12"/>
  <c r="G38" i="12"/>
  <c r="M38" i="12" s="1"/>
  <c r="V37" i="12"/>
  <c r="Q37" i="12"/>
  <c r="O37" i="12"/>
  <c r="K37" i="12"/>
  <c r="I37" i="12"/>
  <c r="G37" i="12"/>
  <c r="M37" i="12" s="1"/>
  <c r="V36" i="12"/>
  <c r="Q36" i="12"/>
  <c r="O36" i="12"/>
  <c r="M36" i="12"/>
  <c r="K36" i="12"/>
  <c r="I36" i="12"/>
  <c r="G36" i="12"/>
  <c r="V35" i="12"/>
  <c r="Q35" i="12"/>
  <c r="O35" i="12"/>
  <c r="M35" i="12"/>
  <c r="K35" i="12"/>
  <c r="I35" i="12"/>
  <c r="G35" i="12"/>
  <c r="V34" i="12"/>
  <c r="Q34" i="12"/>
  <c r="O34" i="12"/>
  <c r="M34" i="12"/>
  <c r="K34" i="12"/>
  <c r="I34" i="12"/>
  <c r="G34" i="12"/>
  <c r="V33" i="12"/>
  <c r="Q33" i="12"/>
  <c r="O33" i="12"/>
  <c r="K33" i="12"/>
  <c r="I33" i="12"/>
  <c r="G33" i="12"/>
  <c r="M33" i="12" s="1"/>
  <c r="V32" i="12"/>
  <c r="Q32" i="12"/>
  <c r="O32" i="12"/>
  <c r="K32" i="12"/>
  <c r="I32" i="12"/>
  <c r="G32" i="12"/>
  <c r="M32" i="12" s="1"/>
  <c r="V31" i="12"/>
  <c r="Q31" i="12"/>
  <c r="O31" i="12"/>
  <c r="K31" i="12"/>
  <c r="I31" i="12"/>
  <c r="G31" i="12"/>
  <c r="M31" i="12" s="1"/>
  <c r="V30" i="12"/>
  <c r="Q30" i="12"/>
  <c r="O30" i="12"/>
  <c r="M30" i="12"/>
  <c r="K30" i="12"/>
  <c r="I30" i="12"/>
  <c r="G30" i="12"/>
  <c r="V29" i="12"/>
  <c r="Q29" i="12"/>
  <c r="O29" i="12"/>
  <c r="M29" i="12"/>
  <c r="K29" i="12"/>
  <c r="I29" i="12"/>
  <c r="G29" i="12"/>
  <c r="V28" i="12"/>
  <c r="Q28" i="12"/>
  <c r="O28" i="12"/>
  <c r="M28" i="12"/>
  <c r="K28" i="12"/>
  <c r="I28" i="12"/>
  <c r="G28" i="12"/>
  <c r="V26" i="12"/>
  <c r="Q26" i="12"/>
  <c r="O26" i="12"/>
  <c r="K26" i="12"/>
  <c r="I26" i="12"/>
  <c r="G26" i="12"/>
  <c r="M26" i="12" s="1"/>
  <c r="V25" i="12"/>
  <c r="Q25" i="12"/>
  <c r="O25" i="12"/>
  <c r="K25" i="12"/>
  <c r="I25" i="12"/>
  <c r="G25" i="12"/>
  <c r="M25" i="12" s="1"/>
  <c r="V24" i="12"/>
  <c r="Q24" i="12"/>
  <c r="O24" i="12"/>
  <c r="K24" i="12"/>
  <c r="I24" i="12"/>
  <c r="G24" i="12"/>
  <c r="M24" i="12" s="1"/>
  <c r="V22" i="12"/>
  <c r="Q22" i="12"/>
  <c r="O22" i="12"/>
  <c r="M22" i="12"/>
  <c r="K22" i="12"/>
  <c r="I22" i="12"/>
  <c r="G22" i="12"/>
  <c r="V21" i="12"/>
  <c r="Q21" i="12"/>
  <c r="O21" i="12"/>
  <c r="M21" i="12"/>
  <c r="K21" i="12"/>
  <c r="I21" i="12"/>
  <c r="G21" i="12"/>
  <c r="V19" i="12"/>
  <c r="Q19" i="12"/>
  <c r="O19" i="12"/>
  <c r="M19" i="12"/>
  <c r="K19" i="12"/>
  <c r="I19" i="12"/>
  <c r="G19" i="12"/>
  <c r="V18" i="12"/>
  <c r="Q18" i="12"/>
  <c r="O18" i="12"/>
  <c r="K18" i="12"/>
  <c r="I18" i="12"/>
  <c r="G18" i="12"/>
  <c r="M18" i="12" s="1"/>
  <c r="V17" i="12"/>
  <c r="Q17" i="12"/>
  <c r="Q14" i="12" s="1"/>
  <c r="O17" i="12"/>
  <c r="K17" i="12"/>
  <c r="I17" i="12"/>
  <c r="G17" i="12"/>
  <c r="M17" i="12" s="1"/>
  <c r="V16" i="12"/>
  <c r="V14" i="12" s="1"/>
  <c r="Q16" i="12"/>
  <c r="O16" i="12"/>
  <c r="K16" i="12"/>
  <c r="I16" i="12"/>
  <c r="G16" i="12"/>
  <c r="G14" i="12" s="1"/>
  <c r="V15" i="12"/>
  <c r="Q15" i="12"/>
  <c r="O15" i="12"/>
  <c r="O14" i="12" s="1"/>
  <c r="M15" i="12"/>
  <c r="K15" i="12"/>
  <c r="K14" i="12" s="1"/>
  <c r="I15" i="12"/>
  <c r="I14" i="12" s="1"/>
  <c r="G15" i="12"/>
  <c r="V13" i="12"/>
  <c r="Q13" i="12"/>
  <c r="O13" i="12"/>
  <c r="M13" i="12"/>
  <c r="K13" i="12"/>
  <c r="I13" i="12"/>
  <c r="G13" i="12"/>
  <c r="V12" i="12"/>
  <c r="Q12" i="12"/>
  <c r="O12" i="12"/>
  <c r="K12" i="12"/>
  <c r="I12" i="12"/>
  <c r="G12" i="12"/>
  <c r="M12" i="12" s="1"/>
  <c r="V11" i="12"/>
  <c r="Q11" i="12"/>
  <c r="Q8" i="12" s="1"/>
  <c r="O11" i="12"/>
  <c r="K11" i="12"/>
  <c r="I11" i="12"/>
  <c r="G11" i="12"/>
  <c r="M11" i="12" s="1"/>
  <c r="V10" i="12"/>
  <c r="V8" i="12" s="1"/>
  <c r="Q10" i="12"/>
  <c r="O10" i="12"/>
  <c r="K10" i="12"/>
  <c r="I10" i="12"/>
  <c r="G10" i="12"/>
  <c r="G8" i="12" s="1"/>
  <c r="V9" i="12"/>
  <c r="Q9" i="12"/>
  <c r="O9" i="12"/>
  <c r="O8" i="12" s="1"/>
  <c r="M9" i="12"/>
  <c r="K9" i="12"/>
  <c r="K8" i="12" s="1"/>
  <c r="I9" i="12"/>
  <c r="I8" i="12" s="1"/>
  <c r="G9" i="12"/>
  <c r="AE261" i="11"/>
  <c r="V258" i="11"/>
  <c r="Q258" i="11"/>
  <c r="O258" i="11"/>
  <c r="K258" i="11"/>
  <c r="I258" i="11"/>
  <c r="G258" i="11"/>
  <c r="M258" i="11" s="1"/>
  <c r="V257" i="11"/>
  <c r="Q257" i="11"/>
  <c r="O257" i="11"/>
  <c r="M257" i="11"/>
  <c r="K257" i="11"/>
  <c r="I257" i="11"/>
  <c r="G257" i="11"/>
  <c r="V256" i="11"/>
  <c r="Q256" i="11"/>
  <c r="O256" i="11"/>
  <c r="M256" i="11"/>
  <c r="K256" i="11"/>
  <c r="I256" i="11"/>
  <c r="G256" i="11"/>
  <c r="V255" i="11"/>
  <c r="Q255" i="11"/>
  <c r="O255" i="11"/>
  <c r="M255" i="11"/>
  <c r="K255" i="11"/>
  <c r="I255" i="11"/>
  <c r="G255" i="11"/>
  <c r="V254" i="11"/>
  <c r="Q254" i="11"/>
  <c r="O254" i="11"/>
  <c r="K254" i="11"/>
  <c r="I254" i="11"/>
  <c r="G254" i="11"/>
  <c r="M254" i="11" s="1"/>
  <c r="V253" i="11"/>
  <c r="Q253" i="11"/>
  <c r="O253" i="11"/>
  <c r="K253" i="11"/>
  <c r="I253" i="11"/>
  <c r="G253" i="11"/>
  <c r="M253" i="11" s="1"/>
  <c r="V252" i="11"/>
  <c r="Q252" i="11"/>
  <c r="O252" i="11"/>
  <c r="K252" i="11"/>
  <c r="I252" i="11"/>
  <c r="G252" i="11"/>
  <c r="M252" i="11" s="1"/>
  <c r="V251" i="11"/>
  <c r="Q251" i="11"/>
  <c r="O251" i="11"/>
  <c r="M251" i="11"/>
  <c r="K251" i="11"/>
  <c r="I251" i="11"/>
  <c r="G251" i="11"/>
  <c r="V250" i="11"/>
  <c r="Q250" i="11"/>
  <c r="O250" i="11"/>
  <c r="M250" i="11"/>
  <c r="K250" i="11"/>
  <c r="I250" i="11"/>
  <c r="G250" i="11"/>
  <c r="V249" i="11"/>
  <c r="Q249" i="11"/>
  <c r="O249" i="11"/>
  <c r="M249" i="11"/>
  <c r="K249" i="11"/>
  <c r="I249" i="11"/>
  <c r="G249" i="11"/>
  <c r="V248" i="11"/>
  <c r="Q248" i="11"/>
  <c r="O248" i="11"/>
  <c r="K248" i="11"/>
  <c r="I248" i="11"/>
  <c r="G248" i="11"/>
  <c r="M248" i="11" s="1"/>
  <c r="V247" i="11"/>
  <c r="Q247" i="11"/>
  <c r="O247" i="11"/>
  <c r="K247" i="11"/>
  <c r="I247" i="11"/>
  <c r="G247" i="11"/>
  <c r="M247" i="11" s="1"/>
  <c r="V246" i="11"/>
  <c r="Q246" i="11"/>
  <c r="O246" i="11"/>
  <c r="K246" i="11"/>
  <c r="I246" i="11"/>
  <c r="G246" i="11"/>
  <c r="M246" i="11" s="1"/>
  <c r="V245" i="11"/>
  <c r="Q245" i="11"/>
  <c r="O245" i="11"/>
  <c r="M245" i="11"/>
  <c r="K245" i="11"/>
  <c r="I245" i="11"/>
  <c r="G245" i="11"/>
  <c r="V244" i="11"/>
  <c r="Q244" i="11"/>
  <c r="O244" i="11"/>
  <c r="M244" i="11"/>
  <c r="K244" i="11"/>
  <c r="I244" i="11"/>
  <c r="G244" i="11"/>
  <c r="V243" i="11"/>
  <c r="Q243" i="11"/>
  <c r="O243" i="11"/>
  <c r="M243" i="11"/>
  <c r="K243" i="11"/>
  <c r="I243" i="11"/>
  <c r="G243" i="11"/>
  <c r="V242" i="11"/>
  <c r="Q242" i="11"/>
  <c r="O242" i="11"/>
  <c r="K242" i="11"/>
  <c r="I242" i="11"/>
  <c r="G242" i="11"/>
  <c r="M242" i="11" s="1"/>
  <c r="V241" i="11"/>
  <c r="Q241" i="11"/>
  <c r="O241" i="11"/>
  <c r="K241" i="11"/>
  <c r="I241" i="11"/>
  <c r="G241" i="11"/>
  <c r="M241" i="11" s="1"/>
  <c r="V240" i="11"/>
  <c r="Q240" i="11"/>
  <c r="O240" i="11"/>
  <c r="K240" i="11"/>
  <c r="I240" i="11"/>
  <c r="G240" i="11"/>
  <c r="M240" i="11" s="1"/>
  <c r="V239" i="11"/>
  <c r="Q239" i="11"/>
  <c r="O239" i="11"/>
  <c r="M239" i="11"/>
  <c r="K239" i="11"/>
  <c r="I239" i="11"/>
  <c r="G239" i="11"/>
  <c r="V238" i="11"/>
  <c r="Q238" i="11"/>
  <c r="O238" i="11"/>
  <c r="M238" i="11"/>
  <c r="K238" i="11"/>
  <c r="I238" i="11"/>
  <c r="G238" i="11"/>
  <c r="V237" i="11"/>
  <c r="Q237" i="11"/>
  <c r="O237" i="11"/>
  <c r="M237" i="11"/>
  <c r="K237" i="11"/>
  <c r="I237" i="11"/>
  <c r="G237" i="11"/>
  <c r="V235" i="11"/>
  <c r="Q235" i="11"/>
  <c r="O235" i="11"/>
  <c r="K235" i="11"/>
  <c r="I235" i="11"/>
  <c r="G235" i="11"/>
  <c r="M235" i="11" s="1"/>
  <c r="V234" i="11"/>
  <c r="Q234" i="11"/>
  <c r="O234" i="11"/>
  <c r="K234" i="11"/>
  <c r="I234" i="11"/>
  <c r="G234" i="11"/>
  <c r="M234" i="11" s="1"/>
  <c r="V233" i="11"/>
  <c r="Q233" i="11"/>
  <c r="O233" i="11"/>
  <c r="K233" i="11"/>
  <c r="I233" i="11"/>
  <c r="G233" i="11"/>
  <c r="M233" i="11" s="1"/>
  <c r="V232" i="11"/>
  <c r="Q232" i="11"/>
  <c r="O232" i="11"/>
  <c r="M232" i="11"/>
  <c r="K232" i="11"/>
  <c r="I232" i="11"/>
  <c r="G232" i="11"/>
  <c r="V230" i="11"/>
  <c r="Q230" i="11"/>
  <c r="O230" i="11"/>
  <c r="M230" i="11"/>
  <c r="K230" i="11"/>
  <c r="I230" i="11"/>
  <c r="G230" i="11"/>
  <c r="BA229" i="11"/>
  <c r="V228" i="11"/>
  <c r="Q228" i="11"/>
  <c r="O228" i="11"/>
  <c r="K228" i="11"/>
  <c r="I228" i="11"/>
  <c r="G228" i="11"/>
  <c r="M228" i="11" s="1"/>
  <c r="BA227" i="11"/>
  <c r="V226" i="11"/>
  <c r="Q226" i="11"/>
  <c r="O226" i="11"/>
  <c r="K226" i="11"/>
  <c r="I226" i="11"/>
  <c r="G226" i="11"/>
  <c r="M226" i="11" s="1"/>
  <c r="BA225" i="11"/>
  <c r="V224" i="11"/>
  <c r="Q224" i="11"/>
  <c r="O224" i="11"/>
  <c r="M224" i="11"/>
  <c r="K224" i="11"/>
  <c r="I224" i="11"/>
  <c r="G224" i="11"/>
  <c r="BA223" i="11"/>
  <c r="V222" i="11"/>
  <c r="Q222" i="11"/>
  <c r="O222" i="11"/>
  <c r="K222" i="11"/>
  <c r="I222" i="11"/>
  <c r="G222" i="11"/>
  <c r="M222" i="11" s="1"/>
  <c r="BA221" i="11"/>
  <c r="V220" i="11"/>
  <c r="Q220" i="11"/>
  <c r="O220" i="11"/>
  <c r="K220" i="11"/>
  <c r="I220" i="11"/>
  <c r="G220" i="11"/>
  <c r="M220" i="11" s="1"/>
  <c r="BA219" i="11"/>
  <c r="V218" i="11"/>
  <c r="Q218" i="11"/>
  <c r="O218" i="11"/>
  <c r="M218" i="11"/>
  <c r="K218" i="11"/>
  <c r="I218" i="11"/>
  <c r="G218" i="11"/>
  <c r="V216" i="11"/>
  <c r="Q216" i="11"/>
  <c r="O216" i="11"/>
  <c r="M216" i="11"/>
  <c r="K216" i="11"/>
  <c r="I216" i="11"/>
  <c r="G216" i="11"/>
  <c r="V215" i="11"/>
  <c r="Q215" i="11"/>
  <c r="O215" i="11"/>
  <c r="K215" i="11"/>
  <c r="I215" i="11"/>
  <c r="G215" i="11"/>
  <c r="M215" i="11" s="1"/>
  <c r="V214" i="11"/>
  <c r="Q214" i="11"/>
  <c r="O214" i="11"/>
  <c r="K214" i="11"/>
  <c r="I214" i="11"/>
  <c r="G214" i="11"/>
  <c r="M214" i="11" s="1"/>
  <c r="V213" i="11"/>
  <c r="Q213" i="11"/>
  <c r="O213" i="11"/>
  <c r="K213" i="11"/>
  <c r="I213" i="11"/>
  <c r="G213" i="11"/>
  <c r="M213" i="11" s="1"/>
  <c r="V212" i="11"/>
  <c r="Q212" i="11"/>
  <c r="O212" i="11"/>
  <c r="M212" i="11"/>
  <c r="K212" i="11"/>
  <c r="I212" i="11"/>
  <c r="G212" i="11"/>
  <c r="V211" i="11"/>
  <c r="Q211" i="11"/>
  <c r="O211" i="11"/>
  <c r="M211" i="11"/>
  <c r="K211" i="11"/>
  <c r="I211" i="11"/>
  <c r="G211" i="11"/>
  <c r="V210" i="11"/>
  <c r="Q210" i="11"/>
  <c r="O210" i="11"/>
  <c r="M210" i="11"/>
  <c r="K210" i="11"/>
  <c r="I210" i="11"/>
  <c r="G210" i="11"/>
  <c r="V209" i="11"/>
  <c r="Q209" i="11"/>
  <c r="O209" i="11"/>
  <c r="K209" i="11"/>
  <c r="I209" i="11"/>
  <c r="G209" i="11"/>
  <c r="M209" i="11" s="1"/>
  <c r="V208" i="11"/>
  <c r="Q208" i="11"/>
  <c r="O208" i="11"/>
  <c r="K208" i="11"/>
  <c r="I208" i="11"/>
  <c r="G208" i="11"/>
  <c r="M208" i="11" s="1"/>
  <c r="V207" i="11"/>
  <c r="Q207" i="11"/>
  <c r="O207" i="11"/>
  <c r="K207" i="11"/>
  <c r="I207" i="11"/>
  <c r="G207" i="11"/>
  <c r="M207" i="11" s="1"/>
  <c r="V206" i="11"/>
  <c r="Q206" i="11"/>
  <c r="O206" i="11"/>
  <c r="M206" i="11"/>
  <c r="K206" i="11"/>
  <c r="I206" i="11"/>
  <c r="G206" i="11"/>
  <c r="V205" i="11"/>
  <c r="Q205" i="11"/>
  <c r="O205" i="11"/>
  <c r="M205" i="11"/>
  <c r="K205" i="11"/>
  <c r="I205" i="11"/>
  <c r="G205" i="11"/>
  <c r="V204" i="11"/>
  <c r="Q204" i="11"/>
  <c r="O204" i="11"/>
  <c r="M204" i="11"/>
  <c r="K204" i="11"/>
  <c r="I204" i="11"/>
  <c r="G204" i="11"/>
  <c r="V203" i="11"/>
  <c r="Q203" i="11"/>
  <c r="O203" i="11"/>
  <c r="K203" i="11"/>
  <c r="I203" i="11"/>
  <c r="G203" i="11"/>
  <c r="M203" i="11" s="1"/>
  <c r="V202" i="11"/>
  <c r="Q202" i="11"/>
  <c r="O202" i="11"/>
  <c r="K202" i="11"/>
  <c r="I202" i="11"/>
  <c r="G202" i="11"/>
  <c r="M202" i="11" s="1"/>
  <c r="V201" i="11"/>
  <c r="Q201" i="11"/>
  <c r="O201" i="11"/>
  <c r="K201" i="11"/>
  <c r="I201" i="11"/>
  <c r="G201" i="11"/>
  <c r="M201" i="11" s="1"/>
  <c r="V200" i="11"/>
  <c r="Q200" i="11"/>
  <c r="O200" i="11"/>
  <c r="M200" i="11"/>
  <c r="K200" i="11"/>
  <c r="I200" i="11"/>
  <c r="G200" i="11"/>
  <c r="V199" i="11"/>
  <c r="Q199" i="11"/>
  <c r="O199" i="11"/>
  <c r="M199" i="11"/>
  <c r="K199" i="11"/>
  <c r="I199" i="11"/>
  <c r="G199" i="11"/>
  <c r="V198" i="11"/>
  <c r="Q198" i="11"/>
  <c r="O198" i="11"/>
  <c r="M198" i="11"/>
  <c r="K198" i="11"/>
  <c r="I198" i="11"/>
  <c r="G198" i="11"/>
  <c r="V197" i="11"/>
  <c r="Q197" i="11"/>
  <c r="O197" i="11"/>
  <c r="K197" i="11"/>
  <c r="I197" i="11"/>
  <c r="G197" i="11"/>
  <c r="M197" i="11" s="1"/>
  <c r="V196" i="11"/>
  <c r="Q196" i="11"/>
  <c r="O196" i="11"/>
  <c r="K196" i="11"/>
  <c r="I196" i="11"/>
  <c r="G196" i="11"/>
  <c r="M196" i="11" s="1"/>
  <c r="V195" i="11"/>
  <c r="Q195" i="11"/>
  <c r="O195" i="11"/>
  <c r="K195" i="11"/>
  <c r="I195" i="11"/>
  <c r="G195" i="11"/>
  <c r="M195" i="11" s="1"/>
  <c r="V194" i="11"/>
  <c r="Q194" i="11"/>
  <c r="O194" i="11"/>
  <c r="M194" i="11"/>
  <c r="K194" i="11"/>
  <c r="I194" i="11"/>
  <c r="G194" i="11"/>
  <c r="V193" i="11"/>
  <c r="Q193" i="11"/>
  <c r="O193" i="11"/>
  <c r="M193" i="11"/>
  <c r="K193" i="11"/>
  <c r="I193" i="11"/>
  <c r="G193" i="11"/>
  <c r="V192" i="11"/>
  <c r="Q192" i="11"/>
  <c r="O192" i="11"/>
  <c r="M192" i="11"/>
  <c r="K192" i="11"/>
  <c r="I192" i="11"/>
  <c r="G192" i="11"/>
  <c r="V191" i="11"/>
  <c r="Q191" i="11"/>
  <c r="O191" i="11"/>
  <c r="K191" i="11"/>
  <c r="I191" i="11"/>
  <c r="G191" i="11"/>
  <c r="M191" i="11" s="1"/>
  <c r="V190" i="11"/>
  <c r="Q190" i="11"/>
  <c r="O190" i="11"/>
  <c r="K190" i="11"/>
  <c r="I190" i="11"/>
  <c r="G190" i="11"/>
  <c r="M190" i="11" s="1"/>
  <c r="V188" i="11"/>
  <c r="Q188" i="11"/>
  <c r="O188" i="11"/>
  <c r="K188" i="11"/>
  <c r="I188" i="11"/>
  <c r="G188" i="11"/>
  <c r="M188" i="11" s="1"/>
  <c r="V186" i="11"/>
  <c r="Q186" i="11"/>
  <c r="O186" i="11"/>
  <c r="M186" i="11"/>
  <c r="K186" i="11"/>
  <c r="I186" i="11"/>
  <c r="G186" i="11"/>
  <c r="V184" i="11"/>
  <c r="Q184" i="11"/>
  <c r="O184" i="11"/>
  <c r="M184" i="11"/>
  <c r="K184" i="11"/>
  <c r="I184" i="11"/>
  <c r="G184" i="11"/>
  <c r="BA183" i="11"/>
  <c r="V182" i="11"/>
  <c r="Q182" i="11"/>
  <c r="O182" i="11"/>
  <c r="K182" i="11"/>
  <c r="I182" i="11"/>
  <c r="G182" i="11"/>
  <c r="M182" i="11" s="1"/>
  <c r="BA181" i="11"/>
  <c r="V180" i="11"/>
  <c r="Q180" i="11"/>
  <c r="O180" i="11"/>
  <c r="K180" i="11"/>
  <c r="I180" i="11"/>
  <c r="G180" i="11"/>
  <c r="M180" i="11" s="1"/>
  <c r="BA179" i="11"/>
  <c r="V178" i="11"/>
  <c r="Q178" i="11"/>
  <c r="O178" i="11"/>
  <c r="M178" i="11"/>
  <c r="K178" i="11"/>
  <c r="I178" i="11"/>
  <c r="G178" i="11"/>
  <c r="BA177" i="11"/>
  <c r="V176" i="11"/>
  <c r="Q176" i="11"/>
  <c r="O176" i="11"/>
  <c r="K176" i="11"/>
  <c r="I176" i="11"/>
  <c r="G176" i="11"/>
  <c r="M176" i="11" s="1"/>
  <c r="BA175" i="11"/>
  <c r="V174" i="11"/>
  <c r="Q174" i="11"/>
  <c r="O174" i="11"/>
  <c r="K174" i="11"/>
  <c r="I174" i="11"/>
  <c r="G174" i="11"/>
  <c r="M174" i="11" s="1"/>
  <c r="BA173" i="11"/>
  <c r="V172" i="11"/>
  <c r="Q172" i="11"/>
  <c r="O172" i="11"/>
  <c r="M172" i="11"/>
  <c r="K172" i="11"/>
  <c r="I172" i="11"/>
  <c r="G172" i="11"/>
  <c r="BA171" i="11"/>
  <c r="V170" i="11"/>
  <c r="Q170" i="11"/>
  <c r="O170" i="11"/>
  <c r="K170" i="11"/>
  <c r="I170" i="11"/>
  <c r="G170" i="11"/>
  <c r="M170" i="11" s="1"/>
  <c r="BA169" i="11"/>
  <c r="V168" i="11"/>
  <c r="Q168" i="11"/>
  <c r="O168" i="11"/>
  <c r="K168" i="11"/>
  <c r="I168" i="11"/>
  <c r="G168" i="11"/>
  <c r="M168" i="11" s="1"/>
  <c r="BA167" i="11"/>
  <c r="V166" i="11"/>
  <c r="Q166" i="11"/>
  <c r="O166" i="11"/>
  <c r="M166" i="11"/>
  <c r="K166" i="11"/>
  <c r="I166" i="11"/>
  <c r="G166" i="11"/>
  <c r="BA165" i="11"/>
  <c r="V164" i="11"/>
  <c r="Q164" i="11"/>
  <c r="O164" i="11"/>
  <c r="K164" i="11"/>
  <c r="I164" i="11"/>
  <c r="G164" i="11"/>
  <c r="M164" i="11" s="1"/>
  <c r="BA163" i="11"/>
  <c r="V162" i="11"/>
  <c r="Q162" i="11"/>
  <c r="O162" i="11"/>
  <c r="K162" i="11"/>
  <c r="I162" i="11"/>
  <c r="G162" i="11"/>
  <c r="M162" i="11" s="1"/>
  <c r="BA161" i="11"/>
  <c r="V160" i="11"/>
  <c r="Q160" i="11"/>
  <c r="O160" i="11"/>
  <c r="M160" i="11"/>
  <c r="K160" i="11"/>
  <c r="I160" i="11"/>
  <c r="G160" i="11"/>
  <c r="V159" i="11"/>
  <c r="Q159" i="11"/>
  <c r="O159" i="11"/>
  <c r="M159" i="11"/>
  <c r="K159" i="11"/>
  <c r="I159" i="11"/>
  <c r="G159" i="11"/>
  <c r="BA158" i="11"/>
  <c r="V157" i="11"/>
  <c r="Q157" i="11"/>
  <c r="O157" i="11"/>
  <c r="K157" i="11"/>
  <c r="I157" i="11"/>
  <c r="G157" i="11"/>
  <c r="M157" i="11" s="1"/>
  <c r="BA156" i="11"/>
  <c r="V155" i="11"/>
  <c r="Q155" i="11"/>
  <c r="O155" i="11"/>
  <c r="M155" i="11"/>
  <c r="K155" i="11"/>
  <c r="I155" i="11"/>
  <c r="G155" i="11"/>
  <c r="V154" i="11"/>
  <c r="Q154" i="11"/>
  <c r="O154" i="11"/>
  <c r="M154" i="11"/>
  <c r="K154" i="11"/>
  <c r="I154" i="11"/>
  <c r="G154" i="11"/>
  <c r="BA153" i="11"/>
  <c r="V152" i="11"/>
  <c r="Q152" i="11"/>
  <c r="O152" i="11"/>
  <c r="K152" i="11"/>
  <c r="I152" i="11"/>
  <c r="G152" i="11"/>
  <c r="M152" i="11" s="1"/>
  <c r="BA151" i="11"/>
  <c r="V150" i="11"/>
  <c r="Q150" i="11"/>
  <c r="O150" i="11"/>
  <c r="K150" i="11"/>
  <c r="I150" i="11"/>
  <c r="G150" i="11"/>
  <c r="M150" i="11" s="1"/>
  <c r="BA149" i="11"/>
  <c r="V148" i="11"/>
  <c r="Q148" i="11"/>
  <c r="O148" i="11"/>
  <c r="M148" i="11"/>
  <c r="K148" i="11"/>
  <c r="I148" i="11"/>
  <c r="G148" i="11"/>
  <c r="BA147" i="11"/>
  <c r="V146" i="11"/>
  <c r="Q146" i="11"/>
  <c r="O146" i="11"/>
  <c r="K146" i="11"/>
  <c r="I146" i="11"/>
  <c r="G146" i="11"/>
  <c r="M146" i="11" s="1"/>
  <c r="BA145" i="11"/>
  <c r="V144" i="11"/>
  <c r="Q144" i="11"/>
  <c r="O144" i="11"/>
  <c r="K144" i="11"/>
  <c r="I144" i="11"/>
  <c r="G144" i="11"/>
  <c r="M144" i="11" s="1"/>
  <c r="V143" i="11"/>
  <c r="Q143" i="11"/>
  <c r="O143" i="11"/>
  <c r="M143" i="11"/>
  <c r="K143" i="11"/>
  <c r="I143" i="11"/>
  <c r="G143" i="11"/>
  <c r="V142" i="11"/>
  <c r="Q142" i="11"/>
  <c r="O142" i="11"/>
  <c r="M142" i="11"/>
  <c r="K142" i="11"/>
  <c r="I142" i="11"/>
  <c r="G142" i="11"/>
  <c r="V141" i="11"/>
  <c r="Q141" i="11"/>
  <c r="O141" i="11"/>
  <c r="M141" i="11"/>
  <c r="K141" i="11"/>
  <c r="I141" i="11"/>
  <c r="G141" i="11"/>
  <c r="V140" i="11"/>
  <c r="Q140" i="11"/>
  <c r="O140" i="11"/>
  <c r="K140" i="11"/>
  <c r="I140" i="11"/>
  <c r="G140" i="11"/>
  <c r="M140" i="11" s="1"/>
  <c r="V139" i="11"/>
  <c r="Q139" i="11"/>
  <c r="O139" i="11"/>
  <c r="K139" i="11"/>
  <c r="I139" i="11"/>
  <c r="G139" i="11"/>
  <c r="M139" i="11" s="1"/>
  <c r="V138" i="11"/>
  <c r="Q138" i="11"/>
  <c r="O138" i="11"/>
  <c r="K138" i="11"/>
  <c r="I138" i="11"/>
  <c r="G138" i="11"/>
  <c r="M138" i="11" s="1"/>
  <c r="V137" i="11"/>
  <c r="Q137" i="11"/>
  <c r="O137" i="11"/>
  <c r="M137" i="11"/>
  <c r="K137" i="11"/>
  <c r="I137" i="11"/>
  <c r="G137" i="11"/>
  <c r="V136" i="11"/>
  <c r="Q136" i="11"/>
  <c r="O136" i="11"/>
  <c r="M136" i="11"/>
  <c r="K136" i="11"/>
  <c r="I136" i="11"/>
  <c r="G136" i="11"/>
  <c r="V135" i="11"/>
  <c r="Q135" i="11"/>
  <c r="O135" i="11"/>
  <c r="M135" i="11"/>
  <c r="K135" i="11"/>
  <c r="I135" i="11"/>
  <c r="G135" i="11"/>
  <c r="V134" i="11"/>
  <c r="Q134" i="11"/>
  <c r="O134" i="11"/>
  <c r="K134" i="11"/>
  <c r="I134" i="11"/>
  <c r="G134" i="11"/>
  <c r="M134" i="11" s="1"/>
  <c r="V133" i="11"/>
  <c r="Q133" i="11"/>
  <c r="O133" i="11"/>
  <c r="K133" i="11"/>
  <c r="I133" i="11"/>
  <c r="G133" i="11"/>
  <c r="M133" i="11" s="1"/>
  <c r="V132" i="11"/>
  <c r="Q132" i="11"/>
  <c r="O132" i="11"/>
  <c r="K132" i="11"/>
  <c r="I132" i="11"/>
  <c r="G132" i="11"/>
  <c r="M132" i="11" s="1"/>
  <c r="V131" i="11"/>
  <c r="Q131" i="11"/>
  <c r="O131" i="11"/>
  <c r="M131" i="11"/>
  <c r="K131" i="11"/>
  <c r="I131" i="11"/>
  <c r="G131" i="11"/>
  <c r="V130" i="11"/>
  <c r="Q130" i="11"/>
  <c r="O130" i="11"/>
  <c r="M130" i="11"/>
  <c r="K130" i="11"/>
  <c r="I130" i="11"/>
  <c r="G130" i="11"/>
  <c r="V129" i="11"/>
  <c r="Q129" i="11"/>
  <c r="O129" i="11"/>
  <c r="M129" i="11"/>
  <c r="K129" i="11"/>
  <c r="I129" i="11"/>
  <c r="G129" i="11"/>
  <c r="V128" i="11"/>
  <c r="Q128" i="11"/>
  <c r="O128" i="11"/>
  <c r="K128" i="11"/>
  <c r="I128" i="11"/>
  <c r="G128" i="11"/>
  <c r="M128" i="11" s="1"/>
  <c r="V126" i="11"/>
  <c r="Q126" i="11"/>
  <c r="O126" i="11"/>
  <c r="K126" i="11"/>
  <c r="I126" i="11"/>
  <c r="G126" i="11"/>
  <c r="M126" i="11" s="1"/>
  <c r="V125" i="11"/>
  <c r="Q125" i="11"/>
  <c r="O125" i="11"/>
  <c r="K125" i="11"/>
  <c r="I125" i="11"/>
  <c r="G125" i="11"/>
  <c r="M125" i="11" s="1"/>
  <c r="V124" i="11"/>
  <c r="Q124" i="11"/>
  <c r="O124" i="11"/>
  <c r="M124" i="11"/>
  <c r="K124" i="11"/>
  <c r="I124" i="11"/>
  <c r="G124" i="11"/>
  <c r="V122" i="11"/>
  <c r="Q122" i="11"/>
  <c r="O122" i="11"/>
  <c r="M122" i="11"/>
  <c r="K122" i="11"/>
  <c r="I122" i="11"/>
  <c r="G122" i="11"/>
  <c r="V121" i="11"/>
  <c r="Q121" i="11"/>
  <c r="O121" i="11"/>
  <c r="M121" i="11"/>
  <c r="K121" i="11"/>
  <c r="I121" i="11"/>
  <c r="G121" i="11"/>
  <c r="V120" i="11"/>
  <c r="Q120" i="11"/>
  <c r="O120" i="11"/>
  <c r="K120" i="11"/>
  <c r="I120" i="11"/>
  <c r="G120" i="11"/>
  <c r="M120" i="11" s="1"/>
  <c r="V119" i="11"/>
  <c r="Q119" i="11"/>
  <c r="O119" i="11"/>
  <c r="K119" i="11"/>
  <c r="I119" i="11"/>
  <c r="G119" i="11"/>
  <c r="M119" i="11" s="1"/>
  <c r="V118" i="11"/>
  <c r="Q118" i="11"/>
  <c r="O118" i="11"/>
  <c r="K118" i="11"/>
  <c r="I118" i="11"/>
  <c r="G118" i="11"/>
  <c r="M118" i="11" s="1"/>
  <c r="V117" i="11"/>
  <c r="Q117" i="11"/>
  <c r="O117" i="11"/>
  <c r="M117" i="11"/>
  <c r="K117" i="11"/>
  <c r="I117" i="11"/>
  <c r="G117" i="11"/>
  <c r="V116" i="11"/>
  <c r="Q116" i="11"/>
  <c r="O116" i="11"/>
  <c r="M116" i="11"/>
  <c r="K116" i="11"/>
  <c r="I116" i="11"/>
  <c r="G116" i="11"/>
  <c r="V115" i="11"/>
  <c r="Q115" i="11"/>
  <c r="O115" i="11"/>
  <c r="M115" i="11"/>
  <c r="K115" i="11"/>
  <c r="I115" i="11"/>
  <c r="G115" i="11"/>
  <c r="V114" i="11"/>
  <c r="Q114" i="11"/>
  <c r="O114" i="11"/>
  <c r="K114" i="11"/>
  <c r="I114" i="11"/>
  <c r="G114" i="11"/>
  <c r="M114" i="11" s="1"/>
  <c r="V113" i="11"/>
  <c r="Q113" i="11"/>
  <c r="O113" i="11"/>
  <c r="K113" i="11"/>
  <c r="I113" i="11"/>
  <c r="G113" i="11"/>
  <c r="M113" i="11" s="1"/>
  <c r="V112" i="11"/>
  <c r="Q112" i="11"/>
  <c r="O112" i="11"/>
  <c r="K112" i="11"/>
  <c r="I112" i="11"/>
  <c r="G112" i="11"/>
  <c r="M112" i="11" s="1"/>
  <c r="V111" i="11"/>
  <c r="Q111" i="11"/>
  <c r="O111" i="11"/>
  <c r="M111" i="11"/>
  <c r="K111" i="11"/>
  <c r="I111" i="11"/>
  <c r="G111" i="11"/>
  <c r="V110" i="11"/>
  <c r="Q110" i="11"/>
  <c r="O110" i="11"/>
  <c r="M110" i="11"/>
  <c r="K110" i="11"/>
  <c r="I110" i="11"/>
  <c r="G110" i="11"/>
  <c r="V109" i="11"/>
  <c r="Q109" i="11"/>
  <c r="O109" i="11"/>
  <c r="M109" i="11"/>
  <c r="K109" i="11"/>
  <c r="I109" i="11"/>
  <c r="G109" i="11"/>
  <c r="V108" i="11"/>
  <c r="Q108" i="11"/>
  <c r="O108" i="11"/>
  <c r="K108" i="11"/>
  <c r="I108" i="11"/>
  <c r="G108" i="11"/>
  <c r="M108" i="11" s="1"/>
  <c r="V107" i="11"/>
  <c r="Q107" i="11"/>
  <c r="O107" i="11"/>
  <c r="K107" i="11"/>
  <c r="I107" i="11"/>
  <c r="G107" i="11"/>
  <c r="M107" i="11" s="1"/>
  <c r="V106" i="11"/>
  <c r="Q106" i="11"/>
  <c r="O106" i="11"/>
  <c r="K106" i="11"/>
  <c r="I106" i="11"/>
  <c r="G106" i="11"/>
  <c r="M106" i="11" s="1"/>
  <c r="V105" i="11"/>
  <c r="Q105" i="11"/>
  <c r="O105" i="11"/>
  <c r="M105" i="11"/>
  <c r="K105" i="11"/>
  <c r="I105" i="11"/>
  <c r="G105" i="11"/>
  <c r="V104" i="11"/>
  <c r="Q104" i="11"/>
  <c r="O104" i="11"/>
  <c r="M104" i="11"/>
  <c r="K104" i="11"/>
  <c r="I104" i="11"/>
  <c r="G104" i="11"/>
  <c r="V103" i="11"/>
  <c r="Q103" i="11"/>
  <c r="O103" i="11"/>
  <c r="M103" i="11"/>
  <c r="K103" i="11"/>
  <c r="I103" i="11"/>
  <c r="G103" i="11"/>
  <c r="V102" i="11"/>
  <c r="Q102" i="11"/>
  <c r="O102" i="11"/>
  <c r="K102" i="11"/>
  <c r="I102" i="11"/>
  <c r="G102" i="11"/>
  <c r="M102" i="11" s="1"/>
  <c r="V101" i="11"/>
  <c r="Q101" i="11"/>
  <c r="O101" i="11"/>
  <c r="K101" i="11"/>
  <c r="I101" i="11"/>
  <c r="G101" i="11"/>
  <c r="M101" i="11" s="1"/>
  <c r="V100" i="11"/>
  <c r="Q100" i="11"/>
  <c r="O100" i="11"/>
  <c r="K100" i="11"/>
  <c r="I100" i="11"/>
  <c r="G100" i="11"/>
  <c r="M100" i="11" s="1"/>
  <c r="V99" i="11"/>
  <c r="Q99" i="11"/>
  <c r="O99" i="11"/>
  <c r="M99" i="11"/>
  <c r="K99" i="11"/>
  <c r="I99" i="11"/>
  <c r="G99" i="11"/>
  <c r="V98" i="11"/>
  <c r="Q98" i="11"/>
  <c r="O98" i="11"/>
  <c r="M98" i="11"/>
  <c r="K98" i="11"/>
  <c r="I98" i="11"/>
  <c r="G98" i="11"/>
  <c r="V97" i="11"/>
  <c r="Q97" i="11"/>
  <c r="O97" i="11"/>
  <c r="M97" i="11"/>
  <c r="K97" i="11"/>
  <c r="I97" i="11"/>
  <c r="G97" i="11"/>
  <c r="V95" i="11"/>
  <c r="Q95" i="11"/>
  <c r="O95" i="11"/>
  <c r="K95" i="11"/>
  <c r="I95" i="11"/>
  <c r="G95" i="11"/>
  <c r="M95" i="11" s="1"/>
  <c r="V94" i="11"/>
  <c r="Q94" i="11"/>
  <c r="O94" i="11"/>
  <c r="K94" i="11"/>
  <c r="I94" i="11"/>
  <c r="G94" i="11"/>
  <c r="M94" i="11" s="1"/>
  <c r="V93" i="11"/>
  <c r="Q93" i="11"/>
  <c r="O93" i="11"/>
  <c r="K93" i="11"/>
  <c r="I93" i="11"/>
  <c r="G93" i="11"/>
  <c r="M93" i="11" s="1"/>
  <c r="V92" i="11"/>
  <c r="Q92" i="11"/>
  <c r="O92" i="11"/>
  <c r="M92" i="11"/>
  <c r="K92" i="11"/>
  <c r="I92" i="11"/>
  <c r="G92" i="11"/>
  <c r="V90" i="11"/>
  <c r="Q90" i="11"/>
  <c r="O90" i="11"/>
  <c r="M90" i="11"/>
  <c r="K90" i="11"/>
  <c r="I90" i="11"/>
  <c r="G90" i="11"/>
  <c r="V89" i="11"/>
  <c r="Q89" i="11"/>
  <c r="O89" i="11"/>
  <c r="M89" i="11"/>
  <c r="K89" i="11"/>
  <c r="I89" i="11"/>
  <c r="G89" i="11"/>
  <c r="V88" i="11"/>
  <c r="Q88" i="11"/>
  <c r="O88" i="11"/>
  <c r="K88" i="11"/>
  <c r="I88" i="11"/>
  <c r="G88" i="11"/>
  <c r="M88" i="11" s="1"/>
  <c r="V87" i="11"/>
  <c r="Q87" i="11"/>
  <c r="O87" i="11"/>
  <c r="K87" i="11"/>
  <c r="I87" i="11"/>
  <c r="G87" i="11"/>
  <c r="M87" i="11" s="1"/>
  <c r="V86" i="11"/>
  <c r="Q86" i="11"/>
  <c r="O86" i="11"/>
  <c r="K86" i="11"/>
  <c r="I86" i="11"/>
  <c r="G86" i="11"/>
  <c r="M86" i="11" s="1"/>
  <c r="V85" i="11"/>
  <c r="Q85" i="11"/>
  <c r="O85" i="11"/>
  <c r="M85" i="11"/>
  <c r="K85" i="11"/>
  <c r="I85" i="11"/>
  <c r="G85" i="11"/>
  <c r="V84" i="11"/>
  <c r="Q84" i="11"/>
  <c r="O84" i="11"/>
  <c r="M84" i="11"/>
  <c r="K84" i="11"/>
  <c r="I84" i="11"/>
  <c r="G84" i="11"/>
  <c r="V83" i="11"/>
  <c r="Q83" i="11"/>
  <c r="O83" i="11"/>
  <c r="M83" i="11"/>
  <c r="K83" i="11"/>
  <c r="I83" i="11"/>
  <c r="G83" i="11"/>
  <c r="V82" i="11"/>
  <c r="Q82" i="11"/>
  <c r="O82" i="11"/>
  <c r="K82" i="11"/>
  <c r="I82" i="11"/>
  <c r="G82" i="11"/>
  <c r="M82" i="11" s="1"/>
  <c r="V81" i="11"/>
  <c r="Q81" i="11"/>
  <c r="O81" i="11"/>
  <c r="K81" i="11"/>
  <c r="I81" i="11"/>
  <c r="G81" i="11"/>
  <c r="M81" i="11" s="1"/>
  <c r="V80" i="11"/>
  <c r="Q80" i="11"/>
  <c r="O80" i="11"/>
  <c r="K80" i="11"/>
  <c r="I80" i="11"/>
  <c r="G80" i="11"/>
  <c r="M80" i="11" s="1"/>
  <c r="V79" i="11"/>
  <c r="Q79" i="11"/>
  <c r="O79" i="11"/>
  <c r="M79" i="11"/>
  <c r="K79" i="11"/>
  <c r="I79" i="11"/>
  <c r="G79" i="11"/>
  <c r="V78" i="11"/>
  <c r="Q78" i="11"/>
  <c r="O78" i="11"/>
  <c r="M78" i="11"/>
  <c r="K78" i="11"/>
  <c r="I78" i="11"/>
  <c r="G78" i="11"/>
  <c r="V76" i="11"/>
  <c r="Q76" i="11"/>
  <c r="O76" i="11"/>
  <c r="M76" i="11"/>
  <c r="K76" i="11"/>
  <c r="I76" i="11"/>
  <c r="G76" i="11"/>
  <c r="V75" i="11"/>
  <c r="Q75" i="11"/>
  <c r="O75" i="11"/>
  <c r="K75" i="11"/>
  <c r="I75" i="11"/>
  <c r="G75" i="11"/>
  <c r="M75" i="11" s="1"/>
  <c r="V74" i="11"/>
  <c r="Q74" i="11"/>
  <c r="O74" i="11"/>
  <c r="K74" i="11"/>
  <c r="I74" i="11"/>
  <c r="G74" i="11"/>
  <c r="M74" i="11" s="1"/>
  <c r="V73" i="11"/>
  <c r="V68" i="11" s="1"/>
  <c r="Q73" i="11"/>
  <c r="O73" i="11"/>
  <c r="K73" i="11"/>
  <c r="I73" i="11"/>
  <c r="I68" i="11" s="1"/>
  <c r="G73" i="11"/>
  <c r="M73" i="11" s="1"/>
  <c r="V72" i="11"/>
  <c r="Q72" i="11"/>
  <c r="O72" i="11"/>
  <c r="M72" i="11"/>
  <c r="K72" i="11"/>
  <c r="I72" i="11"/>
  <c r="G72" i="11"/>
  <c r="V71" i="11"/>
  <c r="Q71" i="11"/>
  <c r="O71" i="11"/>
  <c r="M71" i="11"/>
  <c r="K71" i="11"/>
  <c r="I71" i="11"/>
  <c r="G71" i="11"/>
  <c r="V70" i="11"/>
  <c r="Q70" i="11"/>
  <c r="O70" i="11"/>
  <c r="M70" i="11"/>
  <c r="K70" i="11"/>
  <c r="I70" i="11"/>
  <c r="G70" i="11"/>
  <c r="V69" i="11"/>
  <c r="Q69" i="11"/>
  <c r="Q68" i="11" s="1"/>
  <c r="O69" i="11"/>
  <c r="K69" i="11"/>
  <c r="I69" i="11"/>
  <c r="G69" i="11"/>
  <c r="M69" i="11" s="1"/>
  <c r="V67" i="11"/>
  <c r="Q67" i="11"/>
  <c r="O67" i="11"/>
  <c r="K67" i="11"/>
  <c r="I67" i="11"/>
  <c r="G67" i="11"/>
  <c r="M67" i="11" s="1"/>
  <c r="V66" i="11"/>
  <c r="Q66" i="11"/>
  <c r="O66" i="11"/>
  <c r="M66" i="11"/>
  <c r="K66" i="11"/>
  <c r="K59" i="11" s="1"/>
  <c r="I66" i="11"/>
  <c r="G66" i="11"/>
  <c r="V65" i="11"/>
  <c r="Q65" i="11"/>
  <c r="O65" i="11"/>
  <c r="O59" i="11" s="1"/>
  <c r="M65" i="11"/>
  <c r="K65" i="11"/>
  <c r="I65" i="11"/>
  <c r="G65" i="11"/>
  <c r="V64" i="11"/>
  <c r="Q64" i="11"/>
  <c r="O64" i="11"/>
  <c r="M64" i="11"/>
  <c r="K64" i="11"/>
  <c r="I64" i="11"/>
  <c r="G64" i="11"/>
  <c r="V63" i="11"/>
  <c r="Q63" i="11"/>
  <c r="O63" i="11"/>
  <c r="K63" i="11"/>
  <c r="I63" i="11"/>
  <c r="G63" i="11"/>
  <c r="M63" i="11" s="1"/>
  <c r="V62" i="11"/>
  <c r="Q62" i="11"/>
  <c r="O62" i="11"/>
  <c r="K62" i="11"/>
  <c r="I62" i="11"/>
  <c r="G62" i="11"/>
  <c r="M62" i="11" s="1"/>
  <c r="V61" i="11"/>
  <c r="Q61" i="11"/>
  <c r="O61" i="11"/>
  <c r="K61" i="11"/>
  <c r="I61" i="11"/>
  <c r="G61" i="11"/>
  <c r="V60" i="11"/>
  <c r="V59" i="11" s="1"/>
  <c r="Q60" i="11"/>
  <c r="O60" i="11"/>
  <c r="M60" i="11"/>
  <c r="K60" i="11"/>
  <c r="I60" i="11"/>
  <c r="G60" i="11"/>
  <c r="V58" i="11"/>
  <c r="Q58" i="11"/>
  <c r="O58" i="11"/>
  <c r="M58" i="11"/>
  <c r="K58" i="11"/>
  <c r="I58" i="11"/>
  <c r="G58" i="11"/>
  <c r="V57" i="11"/>
  <c r="Q57" i="11"/>
  <c r="O57" i="11"/>
  <c r="K57" i="11"/>
  <c r="I57" i="11"/>
  <c r="G57" i="11"/>
  <c r="M57" i="11" s="1"/>
  <c r="V56" i="11"/>
  <c r="Q56" i="11"/>
  <c r="O56" i="11"/>
  <c r="K56" i="11"/>
  <c r="I56" i="11"/>
  <c r="G56" i="11"/>
  <c r="M56" i="11" s="1"/>
  <c r="V55" i="11"/>
  <c r="Q55" i="11"/>
  <c r="O55" i="11"/>
  <c r="K55" i="11"/>
  <c r="I55" i="11"/>
  <c r="G55" i="11"/>
  <c r="M55" i="11" s="1"/>
  <c r="V54" i="11"/>
  <c r="Q54" i="11"/>
  <c r="O54" i="11"/>
  <c r="M54" i="11"/>
  <c r="K54" i="11"/>
  <c r="I54" i="11"/>
  <c r="G54" i="11"/>
  <c r="V52" i="11"/>
  <c r="Q52" i="11"/>
  <c r="O52" i="11"/>
  <c r="M52" i="11"/>
  <c r="K52" i="11"/>
  <c r="I52" i="11"/>
  <c r="G52" i="11"/>
  <c r="V51" i="11"/>
  <c r="Q51" i="11"/>
  <c r="O51" i="11"/>
  <c r="M51" i="11"/>
  <c r="K51" i="11"/>
  <c r="I51" i="11"/>
  <c r="G51" i="11"/>
  <c r="V50" i="11"/>
  <c r="Q50" i="11"/>
  <c r="O50" i="11"/>
  <c r="K50" i="11"/>
  <c r="I50" i="11"/>
  <c r="G50" i="11"/>
  <c r="M50" i="11" s="1"/>
  <c r="V49" i="11"/>
  <c r="Q49" i="11"/>
  <c r="O49" i="11"/>
  <c r="K49" i="11"/>
  <c r="I49" i="11"/>
  <c r="G49" i="11"/>
  <c r="M49" i="11" s="1"/>
  <c r="V48" i="11"/>
  <c r="Q48" i="11"/>
  <c r="O48" i="11"/>
  <c r="K48" i="11"/>
  <c r="I48" i="11"/>
  <c r="G48" i="11"/>
  <c r="M48" i="11" s="1"/>
  <c r="V46" i="11"/>
  <c r="Q46" i="11"/>
  <c r="O46" i="11"/>
  <c r="M46" i="11"/>
  <c r="K46" i="11"/>
  <c r="I46" i="11"/>
  <c r="G46" i="11"/>
  <c r="V45" i="11"/>
  <c r="Q45" i="11"/>
  <c r="O45" i="11"/>
  <c r="M45" i="11"/>
  <c r="K45" i="11"/>
  <c r="I45" i="11"/>
  <c r="G45" i="11"/>
  <c r="V44" i="11"/>
  <c r="Q44" i="11"/>
  <c r="O44" i="11"/>
  <c r="M44" i="11"/>
  <c r="K44" i="11"/>
  <c r="I44" i="11"/>
  <c r="G44" i="11"/>
  <c r="V43" i="11"/>
  <c r="Q43" i="11"/>
  <c r="O43" i="11"/>
  <c r="K43" i="11"/>
  <c r="I43" i="11"/>
  <c r="G43" i="11"/>
  <c r="M43" i="11" s="1"/>
  <c r="V42" i="11"/>
  <c r="Q42" i="11"/>
  <c r="O42" i="11"/>
  <c r="K42" i="11"/>
  <c r="I42" i="11"/>
  <c r="G42" i="11"/>
  <c r="M42" i="11" s="1"/>
  <c r="V40" i="11"/>
  <c r="Q40" i="11"/>
  <c r="O40" i="11"/>
  <c r="K40" i="11"/>
  <c r="I40" i="11"/>
  <c r="G40" i="11"/>
  <c r="M40" i="11" s="1"/>
  <c r="V38" i="11"/>
  <c r="Q38" i="11"/>
  <c r="O38" i="11"/>
  <c r="M38" i="11"/>
  <c r="K38" i="11"/>
  <c r="I38" i="11"/>
  <c r="G38" i="11"/>
  <c r="V37" i="11"/>
  <c r="Q37" i="11"/>
  <c r="O37" i="11"/>
  <c r="M37" i="11"/>
  <c r="K37" i="11"/>
  <c r="I37" i="11"/>
  <c r="G37" i="11"/>
  <c r="V36" i="11"/>
  <c r="Q36" i="11"/>
  <c r="O36" i="11"/>
  <c r="M36" i="11"/>
  <c r="K36" i="11"/>
  <c r="I36" i="11"/>
  <c r="G36" i="11"/>
  <c r="V35" i="11"/>
  <c r="Q35" i="11"/>
  <c r="O35" i="11"/>
  <c r="K35" i="11"/>
  <c r="I35" i="11"/>
  <c r="G35" i="11"/>
  <c r="M35" i="11" s="1"/>
  <c r="V34" i="11"/>
  <c r="Q34" i="11"/>
  <c r="O34" i="11"/>
  <c r="K34" i="11"/>
  <c r="I34" i="11"/>
  <c r="G34" i="11"/>
  <c r="M34" i="11" s="1"/>
  <c r="V33" i="11"/>
  <c r="Q33" i="11"/>
  <c r="O33" i="11"/>
  <c r="K33" i="11"/>
  <c r="I33" i="11"/>
  <c r="I25" i="11" s="1"/>
  <c r="G33" i="11"/>
  <c r="M33" i="11" s="1"/>
  <c r="V32" i="11"/>
  <c r="Q32" i="11"/>
  <c r="O32" i="11"/>
  <c r="M32" i="11"/>
  <c r="K32" i="11"/>
  <c r="K25" i="11" s="1"/>
  <c r="I32" i="11"/>
  <c r="G32" i="11"/>
  <c r="V31" i="11"/>
  <c r="Q31" i="11"/>
  <c r="O31" i="11"/>
  <c r="M31" i="11"/>
  <c r="K31" i="11"/>
  <c r="I31" i="11"/>
  <c r="G31" i="11"/>
  <c r="V30" i="11"/>
  <c r="Q30" i="11"/>
  <c r="O30" i="11"/>
  <c r="M30" i="11"/>
  <c r="K30" i="11"/>
  <c r="I30" i="11"/>
  <c r="G30" i="11"/>
  <c r="V29" i="11"/>
  <c r="Q29" i="11"/>
  <c r="O29" i="11"/>
  <c r="K29" i="11"/>
  <c r="I29" i="11"/>
  <c r="G29" i="11"/>
  <c r="M29" i="11" s="1"/>
  <c r="V28" i="11"/>
  <c r="Q28" i="11"/>
  <c r="Q25" i="11" s="1"/>
  <c r="O28" i="11"/>
  <c r="K28" i="11"/>
  <c r="I28" i="11"/>
  <c r="G28" i="11"/>
  <c r="M28" i="11" s="1"/>
  <c r="V26" i="11"/>
  <c r="Q26" i="11"/>
  <c r="O26" i="11"/>
  <c r="K26" i="11"/>
  <c r="I26" i="11"/>
  <c r="G26" i="11"/>
  <c r="V24" i="11"/>
  <c r="Q24" i="11"/>
  <c r="O24" i="11"/>
  <c r="M24" i="11"/>
  <c r="K24" i="11"/>
  <c r="I24" i="11"/>
  <c r="G24" i="11"/>
  <c r="V23" i="11"/>
  <c r="Q23" i="11"/>
  <c r="O23" i="11"/>
  <c r="M23" i="11"/>
  <c r="K23" i="11"/>
  <c r="I23" i="11"/>
  <c r="G23" i="11"/>
  <c r="V22" i="11"/>
  <c r="Q22" i="11"/>
  <c r="O22" i="11"/>
  <c r="K22" i="11"/>
  <c r="I22" i="11"/>
  <c r="G22" i="11"/>
  <c r="M22" i="11" s="1"/>
  <c r="V21" i="11"/>
  <c r="Q21" i="11"/>
  <c r="O21" i="11"/>
  <c r="K21" i="11"/>
  <c r="I21" i="11"/>
  <c r="G21" i="11"/>
  <c r="M21" i="11" s="1"/>
  <c r="V20" i="11"/>
  <c r="Q20" i="11"/>
  <c r="O20" i="11"/>
  <c r="M20" i="11"/>
  <c r="K20" i="11"/>
  <c r="I20" i="11"/>
  <c r="G20" i="11"/>
  <c r="V19" i="11"/>
  <c r="Q19" i="11"/>
  <c r="O19" i="11"/>
  <c r="M19" i="11"/>
  <c r="K19" i="11"/>
  <c r="I19" i="11"/>
  <c r="G19" i="11"/>
  <c r="V18" i="11"/>
  <c r="Q18" i="11"/>
  <c r="O18" i="11"/>
  <c r="M18" i="11"/>
  <c r="K18" i="11"/>
  <c r="I18" i="11"/>
  <c r="G18" i="11"/>
  <c r="V17" i="11"/>
  <c r="Q17" i="11"/>
  <c r="O17" i="11"/>
  <c r="K17" i="11"/>
  <c r="I17" i="11"/>
  <c r="G17" i="11"/>
  <c r="M17" i="11" s="1"/>
  <c r="V16" i="11"/>
  <c r="Q16" i="11"/>
  <c r="O16" i="11"/>
  <c r="K16" i="11"/>
  <c r="I16" i="11"/>
  <c r="G16" i="11"/>
  <c r="M16" i="11" s="1"/>
  <c r="V15" i="11"/>
  <c r="Q15" i="11"/>
  <c r="O15" i="11"/>
  <c r="K15" i="11"/>
  <c r="I15" i="11"/>
  <c r="G15" i="11"/>
  <c r="M15" i="11" s="1"/>
  <c r="V14" i="11"/>
  <c r="Q14" i="11"/>
  <c r="O14" i="11"/>
  <c r="K14" i="11"/>
  <c r="I14" i="11"/>
  <c r="I8" i="11" s="1"/>
  <c r="G14" i="11"/>
  <c r="M14" i="11" s="1"/>
  <c r="V13" i="11"/>
  <c r="Q13" i="11"/>
  <c r="O13" i="11"/>
  <c r="M13" i="11"/>
  <c r="K13" i="11"/>
  <c r="I13" i="11"/>
  <c r="G13" i="11"/>
  <c r="V12" i="11"/>
  <c r="Q12" i="11"/>
  <c r="O12" i="11"/>
  <c r="M12" i="11"/>
  <c r="K12" i="11"/>
  <c r="I12" i="11"/>
  <c r="G12" i="11"/>
  <c r="V11" i="11"/>
  <c r="Q11" i="11"/>
  <c r="O11" i="11"/>
  <c r="M11" i="11"/>
  <c r="K11" i="11"/>
  <c r="I11" i="11"/>
  <c r="G11" i="11"/>
  <c r="V10" i="11"/>
  <c r="Q10" i="11"/>
  <c r="O10" i="11"/>
  <c r="K10" i="11"/>
  <c r="I10" i="11"/>
  <c r="G10" i="11"/>
  <c r="M10" i="11" s="1"/>
  <c r="V9" i="11"/>
  <c r="Q9" i="11"/>
  <c r="O9" i="11"/>
  <c r="K9" i="11"/>
  <c r="K8" i="11" s="1"/>
  <c r="I9" i="11"/>
  <c r="G9" i="11"/>
  <c r="V8" i="11"/>
  <c r="AE86" i="10"/>
  <c r="V84" i="10"/>
  <c r="Q84" i="10"/>
  <c r="O84" i="10"/>
  <c r="K84" i="10"/>
  <c r="I84" i="10"/>
  <c r="G84" i="10"/>
  <c r="M84" i="10" s="1"/>
  <c r="V83" i="10"/>
  <c r="Q83" i="10"/>
  <c r="O83" i="10"/>
  <c r="K83" i="10"/>
  <c r="I83" i="10"/>
  <c r="G83" i="10"/>
  <c r="M83" i="10" s="1"/>
  <c r="V82" i="10"/>
  <c r="Q82" i="10"/>
  <c r="O82" i="10"/>
  <c r="K82" i="10"/>
  <c r="I82" i="10"/>
  <c r="I77" i="10" s="1"/>
  <c r="G82" i="10"/>
  <c r="M82" i="10" s="1"/>
  <c r="V81" i="10"/>
  <c r="Q81" i="10"/>
  <c r="O81" i="10"/>
  <c r="M81" i="10"/>
  <c r="K81" i="10"/>
  <c r="I81" i="10"/>
  <c r="G81" i="10"/>
  <c r="V80" i="10"/>
  <c r="Q80" i="10"/>
  <c r="O80" i="10"/>
  <c r="M80" i="10"/>
  <c r="K80" i="10"/>
  <c r="I80" i="10"/>
  <c r="G80" i="10"/>
  <c r="G77" i="10" s="1"/>
  <c r="V79" i="10"/>
  <c r="Q79" i="10"/>
  <c r="Q77" i="10" s="1"/>
  <c r="O79" i="10"/>
  <c r="M79" i="10"/>
  <c r="K79" i="10"/>
  <c r="I79" i="10"/>
  <c r="G79" i="10"/>
  <c r="V78" i="10"/>
  <c r="Q78" i="10"/>
  <c r="O78" i="10"/>
  <c r="K78" i="10"/>
  <c r="I78" i="10"/>
  <c r="G78" i="10"/>
  <c r="M78" i="10" s="1"/>
  <c r="V77" i="10"/>
  <c r="V76" i="10"/>
  <c r="Q76" i="10"/>
  <c r="O76" i="10"/>
  <c r="K76" i="10"/>
  <c r="I76" i="10"/>
  <c r="G76" i="10"/>
  <c r="M76" i="10" s="1"/>
  <c r="V75" i="10"/>
  <c r="Q75" i="10"/>
  <c r="O75" i="10"/>
  <c r="M75" i="10"/>
  <c r="K75" i="10"/>
  <c r="I75" i="10"/>
  <c r="G75" i="10"/>
  <c r="V74" i="10"/>
  <c r="Q74" i="10"/>
  <c r="O74" i="10"/>
  <c r="K74" i="10"/>
  <c r="I74" i="10"/>
  <c r="G74" i="10"/>
  <c r="M74" i="10" s="1"/>
  <c r="V73" i="10"/>
  <c r="Q73" i="10"/>
  <c r="O73" i="10"/>
  <c r="M73" i="10"/>
  <c r="K73" i="10"/>
  <c r="I73" i="10"/>
  <c r="G73" i="10"/>
  <c r="V72" i="10"/>
  <c r="Q72" i="10"/>
  <c r="O72" i="10"/>
  <c r="O69" i="10" s="1"/>
  <c r="K72" i="10"/>
  <c r="K69" i="10" s="1"/>
  <c r="I72" i="10"/>
  <c r="G72" i="10"/>
  <c r="M72" i="10" s="1"/>
  <c r="V71" i="10"/>
  <c r="Q71" i="10"/>
  <c r="O71" i="10"/>
  <c r="M71" i="10"/>
  <c r="M69" i="10" s="1"/>
  <c r="K71" i="10"/>
  <c r="I71" i="10"/>
  <c r="G71" i="10"/>
  <c r="G69" i="10" s="1"/>
  <c r="V70" i="10"/>
  <c r="Q70" i="10"/>
  <c r="O70" i="10"/>
  <c r="M70" i="10"/>
  <c r="K70" i="10"/>
  <c r="I70" i="10"/>
  <c r="G70" i="10"/>
  <c r="Q69" i="10"/>
  <c r="V68" i="10"/>
  <c r="Q68" i="10"/>
  <c r="O68" i="10"/>
  <c r="K68" i="10"/>
  <c r="I68" i="10"/>
  <c r="G68" i="10"/>
  <c r="M68" i="10" s="1"/>
  <c r="V67" i="10"/>
  <c r="Q67" i="10"/>
  <c r="O67" i="10"/>
  <c r="K67" i="10"/>
  <c r="I67" i="10"/>
  <c r="I61" i="10" s="1"/>
  <c r="G67" i="10"/>
  <c r="M67" i="10" s="1"/>
  <c r="V66" i="10"/>
  <c r="Q66" i="10"/>
  <c r="O66" i="10"/>
  <c r="K66" i="10"/>
  <c r="I66" i="10"/>
  <c r="G66" i="10"/>
  <c r="M66" i="10" s="1"/>
  <c r="V65" i="10"/>
  <c r="Q65" i="10"/>
  <c r="O65" i="10"/>
  <c r="M65" i="10"/>
  <c r="K65" i="10"/>
  <c r="I65" i="10"/>
  <c r="G65" i="10"/>
  <c r="V64" i="10"/>
  <c r="Q64" i="10"/>
  <c r="O64" i="10"/>
  <c r="M64" i="10"/>
  <c r="K64" i="10"/>
  <c r="I64" i="10"/>
  <c r="G64" i="10"/>
  <c r="V63" i="10"/>
  <c r="Q63" i="10"/>
  <c r="O63" i="10"/>
  <c r="O61" i="10" s="1"/>
  <c r="M63" i="10"/>
  <c r="K63" i="10"/>
  <c r="I63" i="10"/>
  <c r="G63" i="10"/>
  <c r="V62" i="10"/>
  <c r="V61" i="10" s="1"/>
  <c r="Q62" i="10"/>
  <c r="Q61" i="10" s="1"/>
  <c r="O62" i="10"/>
  <c r="K62" i="10"/>
  <c r="I62" i="10"/>
  <c r="G62" i="10"/>
  <c r="V60" i="10"/>
  <c r="Q60" i="10"/>
  <c r="O60" i="10"/>
  <c r="K60" i="10"/>
  <c r="I60" i="10"/>
  <c r="G60" i="10"/>
  <c r="M60" i="10" s="1"/>
  <c r="V59" i="10"/>
  <c r="Q59" i="10"/>
  <c r="O59" i="10"/>
  <c r="M59" i="10"/>
  <c r="K59" i="10"/>
  <c r="I59" i="10"/>
  <c r="G59" i="10"/>
  <c r="V58" i="10"/>
  <c r="Q58" i="10"/>
  <c r="O58" i="10"/>
  <c r="M58" i="10"/>
  <c r="K58" i="10"/>
  <c r="I58" i="10"/>
  <c r="G58" i="10"/>
  <c r="V57" i="10"/>
  <c r="Q57" i="10"/>
  <c r="O57" i="10"/>
  <c r="M57" i="10"/>
  <c r="K57" i="10"/>
  <c r="I57" i="10"/>
  <c r="G57" i="10"/>
  <c r="V56" i="10"/>
  <c r="Q56" i="10"/>
  <c r="O56" i="10"/>
  <c r="K56" i="10"/>
  <c r="I56" i="10"/>
  <c r="G56" i="10"/>
  <c r="M56" i="10" s="1"/>
  <c r="V55" i="10"/>
  <c r="V53" i="10" s="1"/>
  <c r="Q55" i="10"/>
  <c r="O55" i="10"/>
  <c r="K55" i="10"/>
  <c r="I55" i="10"/>
  <c r="G55" i="10"/>
  <c r="G53" i="10" s="1"/>
  <c r="V54" i="10"/>
  <c r="Q54" i="10"/>
  <c r="Q53" i="10" s="1"/>
  <c r="O54" i="10"/>
  <c r="O53" i="10" s="1"/>
  <c r="K54" i="10"/>
  <c r="K53" i="10" s="1"/>
  <c r="I54" i="10"/>
  <c r="I53" i="10" s="1"/>
  <c r="G54" i="10"/>
  <c r="M54" i="10" s="1"/>
  <c r="V52" i="10"/>
  <c r="Q52" i="10"/>
  <c r="O52" i="10"/>
  <c r="M52" i="10"/>
  <c r="K52" i="10"/>
  <c r="I52" i="10"/>
  <c r="G52" i="10"/>
  <c r="V51" i="10"/>
  <c r="Q51" i="10"/>
  <c r="Q45" i="10" s="1"/>
  <c r="O51" i="10"/>
  <c r="M51" i="10"/>
  <c r="K51" i="10"/>
  <c r="I51" i="10"/>
  <c r="G51" i="10"/>
  <c r="V50" i="10"/>
  <c r="Q50" i="10"/>
  <c r="O50" i="10"/>
  <c r="K50" i="10"/>
  <c r="I50" i="10"/>
  <c r="G50" i="10"/>
  <c r="M50" i="10" s="1"/>
  <c r="V49" i="10"/>
  <c r="Q49" i="10"/>
  <c r="O49" i="10"/>
  <c r="K49" i="10"/>
  <c r="I49" i="10"/>
  <c r="G49" i="10"/>
  <c r="M49" i="10" s="1"/>
  <c r="V48" i="10"/>
  <c r="Q48" i="10"/>
  <c r="O48" i="10"/>
  <c r="K48" i="10"/>
  <c r="I48" i="10"/>
  <c r="G48" i="10"/>
  <c r="M48" i="10" s="1"/>
  <c r="V47" i="10"/>
  <c r="Q47" i="10"/>
  <c r="O47" i="10"/>
  <c r="M47" i="10"/>
  <c r="K47" i="10"/>
  <c r="K45" i="10" s="1"/>
  <c r="I47" i="10"/>
  <c r="G47" i="10"/>
  <c r="V46" i="10"/>
  <c r="Q46" i="10"/>
  <c r="O46" i="10"/>
  <c r="M46" i="10"/>
  <c r="K46" i="10"/>
  <c r="I46" i="10"/>
  <c r="I45" i="10" s="1"/>
  <c r="G46" i="10"/>
  <c r="V44" i="10"/>
  <c r="Q44" i="10"/>
  <c r="O44" i="10"/>
  <c r="K44" i="10"/>
  <c r="I44" i="10"/>
  <c r="G44" i="10"/>
  <c r="M44" i="10" s="1"/>
  <c r="V43" i="10"/>
  <c r="Q43" i="10"/>
  <c r="O43" i="10"/>
  <c r="K43" i="10"/>
  <c r="I43" i="10"/>
  <c r="G43" i="10"/>
  <c r="M43" i="10" s="1"/>
  <c r="V42" i="10"/>
  <c r="Q42" i="10"/>
  <c r="O42" i="10"/>
  <c r="K42" i="10"/>
  <c r="I42" i="10"/>
  <c r="G42" i="10"/>
  <c r="M42" i="10" s="1"/>
  <c r="V41" i="10"/>
  <c r="Q41" i="10"/>
  <c r="O41" i="10"/>
  <c r="M41" i="10"/>
  <c r="K41" i="10"/>
  <c r="I41" i="10"/>
  <c r="G41" i="10"/>
  <c r="V40" i="10"/>
  <c r="Q40" i="10"/>
  <c r="O40" i="10"/>
  <c r="M40" i="10"/>
  <c r="K40" i="10"/>
  <c r="I40" i="10"/>
  <c r="G40" i="10"/>
  <c r="V39" i="10"/>
  <c r="Q39" i="10"/>
  <c r="O39" i="10"/>
  <c r="M39" i="10"/>
  <c r="K39" i="10"/>
  <c r="I39" i="10"/>
  <c r="G39" i="10"/>
  <c r="V38" i="10"/>
  <c r="V37" i="10" s="1"/>
  <c r="Q38" i="10"/>
  <c r="O38" i="10"/>
  <c r="K38" i="10"/>
  <c r="I38" i="10"/>
  <c r="G38" i="10"/>
  <c r="I37" i="10"/>
  <c r="V36" i="10"/>
  <c r="Q36" i="10"/>
  <c r="O36" i="10"/>
  <c r="K36" i="10"/>
  <c r="I36" i="10"/>
  <c r="G36" i="10"/>
  <c r="M36" i="10" s="1"/>
  <c r="V35" i="10"/>
  <c r="Q35" i="10"/>
  <c r="O35" i="10"/>
  <c r="M35" i="10"/>
  <c r="K35" i="10"/>
  <c r="I35" i="10"/>
  <c r="G35" i="10"/>
  <c r="V34" i="10"/>
  <c r="Q34" i="10"/>
  <c r="O34" i="10"/>
  <c r="M34" i="10"/>
  <c r="K34" i="10"/>
  <c r="I34" i="10"/>
  <c r="G34" i="10"/>
  <c r="V33" i="10"/>
  <c r="Q33" i="10"/>
  <c r="O33" i="10"/>
  <c r="M33" i="10"/>
  <c r="K33" i="10"/>
  <c r="I33" i="10"/>
  <c r="G33" i="10"/>
  <c r="V32" i="10"/>
  <c r="Q32" i="10"/>
  <c r="O32" i="10"/>
  <c r="K32" i="10"/>
  <c r="I32" i="10"/>
  <c r="G32" i="10"/>
  <c r="M32" i="10" s="1"/>
  <c r="V30" i="10"/>
  <c r="Q30" i="10"/>
  <c r="O30" i="10"/>
  <c r="K30" i="10"/>
  <c r="I30" i="10"/>
  <c r="G30" i="10"/>
  <c r="M30" i="10" s="1"/>
  <c r="BA29" i="10"/>
  <c r="V28" i="10"/>
  <c r="Q28" i="10"/>
  <c r="O28" i="10"/>
  <c r="M28" i="10"/>
  <c r="K28" i="10"/>
  <c r="I28" i="10"/>
  <c r="G28" i="10"/>
  <c r="BA27" i="10"/>
  <c r="V26" i="10"/>
  <c r="Q26" i="10"/>
  <c r="O26" i="10"/>
  <c r="M26" i="10"/>
  <c r="K26" i="10"/>
  <c r="I26" i="10"/>
  <c r="G26" i="10"/>
  <c r="BA25" i="10"/>
  <c r="V24" i="10"/>
  <c r="Q24" i="10"/>
  <c r="O24" i="10"/>
  <c r="K24" i="10"/>
  <c r="I24" i="10"/>
  <c r="G24" i="10"/>
  <c r="M24" i="10" s="1"/>
  <c r="BA23" i="10"/>
  <c r="V22" i="10"/>
  <c r="Q22" i="10"/>
  <c r="O22" i="10"/>
  <c r="M22" i="10"/>
  <c r="K22" i="10"/>
  <c r="I22" i="10"/>
  <c r="G22" i="10"/>
  <c r="BA21" i="10"/>
  <c r="V20" i="10"/>
  <c r="Q20" i="10"/>
  <c r="O20" i="10"/>
  <c r="M20" i="10"/>
  <c r="K20" i="10"/>
  <c r="I20" i="10"/>
  <c r="G20" i="10"/>
  <c r="V19" i="10"/>
  <c r="Q19" i="10"/>
  <c r="O19" i="10"/>
  <c r="K19" i="10"/>
  <c r="I19" i="10"/>
  <c r="G19" i="10"/>
  <c r="M19" i="10" s="1"/>
  <c r="V18" i="10"/>
  <c r="Q18" i="10"/>
  <c r="O18" i="10"/>
  <c r="K18" i="10"/>
  <c r="I18" i="10"/>
  <c r="G18" i="10"/>
  <c r="M18" i="10" s="1"/>
  <c r="BA17" i="10"/>
  <c r="V16" i="10"/>
  <c r="Q16" i="10"/>
  <c r="O16" i="10"/>
  <c r="M16" i="10"/>
  <c r="K16" i="10"/>
  <c r="I16" i="10"/>
  <c r="G16" i="10"/>
  <c r="V14" i="10"/>
  <c r="Q14" i="10"/>
  <c r="O14" i="10"/>
  <c r="O8" i="10" s="1"/>
  <c r="M14" i="10"/>
  <c r="K14" i="10"/>
  <c r="I14" i="10"/>
  <c r="G14" i="10"/>
  <c r="V13" i="10"/>
  <c r="Q13" i="10"/>
  <c r="O13" i="10"/>
  <c r="M13" i="10"/>
  <c r="K13" i="10"/>
  <c r="I13" i="10"/>
  <c r="G13" i="10"/>
  <c r="BA12" i="10"/>
  <c r="V11" i="10"/>
  <c r="Q11" i="10"/>
  <c r="O11" i="10"/>
  <c r="K11" i="10"/>
  <c r="I11" i="10"/>
  <c r="G11" i="10"/>
  <c r="M11" i="10" s="1"/>
  <c r="BA10" i="10"/>
  <c r="V9" i="10"/>
  <c r="V8" i="10" s="1"/>
  <c r="Q9" i="10"/>
  <c r="O9" i="10"/>
  <c r="M9" i="10"/>
  <c r="K9" i="10"/>
  <c r="K8" i="10" s="1"/>
  <c r="I9" i="10"/>
  <c r="G9" i="10"/>
  <c r="AE263" i="9"/>
  <c r="V260" i="9"/>
  <c r="Q260" i="9"/>
  <c r="O260" i="9"/>
  <c r="K260" i="9"/>
  <c r="I260" i="9"/>
  <c r="I255" i="9" s="1"/>
  <c r="G260" i="9"/>
  <c r="M260" i="9" s="1"/>
  <c r="V256" i="9"/>
  <c r="V255" i="9" s="1"/>
  <c r="Q256" i="9"/>
  <c r="Q255" i="9" s="1"/>
  <c r="O256" i="9"/>
  <c r="M256" i="9"/>
  <c r="M255" i="9" s="1"/>
  <c r="K256" i="9"/>
  <c r="K255" i="9" s="1"/>
  <c r="I256" i="9"/>
  <c r="G256" i="9"/>
  <c r="G255" i="9" s="1"/>
  <c r="O255" i="9"/>
  <c r="V254" i="9"/>
  <c r="Q254" i="9"/>
  <c r="O254" i="9"/>
  <c r="M254" i="9"/>
  <c r="K254" i="9"/>
  <c r="I254" i="9"/>
  <c r="G254" i="9"/>
  <c r="V252" i="9"/>
  <c r="Q252" i="9"/>
  <c r="Q250" i="9" s="1"/>
  <c r="O252" i="9"/>
  <c r="K252" i="9"/>
  <c r="I252" i="9"/>
  <c r="G252" i="9"/>
  <c r="M252" i="9" s="1"/>
  <c r="V251" i="9"/>
  <c r="V250" i="9" s="1"/>
  <c r="Q251" i="9"/>
  <c r="O251" i="9"/>
  <c r="O250" i="9" s="1"/>
  <c r="K251" i="9"/>
  <c r="I251" i="9"/>
  <c r="I250" i="9" s="1"/>
  <c r="G251" i="9"/>
  <c r="G250" i="9" s="1"/>
  <c r="K250" i="9"/>
  <c r="V249" i="9"/>
  <c r="Q249" i="9"/>
  <c r="O249" i="9"/>
  <c r="M249" i="9"/>
  <c r="K249" i="9"/>
  <c r="I249" i="9"/>
  <c r="G249" i="9"/>
  <c r="V248" i="9"/>
  <c r="Q248" i="9"/>
  <c r="O248" i="9"/>
  <c r="M248" i="9"/>
  <c r="K248" i="9"/>
  <c r="I248" i="9"/>
  <c r="G248" i="9"/>
  <c r="V247" i="9"/>
  <c r="Q247" i="9"/>
  <c r="O247" i="9"/>
  <c r="M247" i="9"/>
  <c r="K247" i="9"/>
  <c r="I247" i="9"/>
  <c r="G247" i="9"/>
  <c r="V246" i="9"/>
  <c r="Q246" i="9"/>
  <c r="O246" i="9"/>
  <c r="K246" i="9"/>
  <c r="I246" i="9"/>
  <c r="G246" i="9"/>
  <c r="M246" i="9" s="1"/>
  <c r="V245" i="9"/>
  <c r="Q245" i="9"/>
  <c r="O245" i="9"/>
  <c r="K245" i="9"/>
  <c r="I245" i="9"/>
  <c r="G245" i="9"/>
  <c r="M245" i="9" s="1"/>
  <c r="V243" i="9"/>
  <c r="Q243" i="9"/>
  <c r="O243" i="9"/>
  <c r="K243" i="9"/>
  <c r="I243" i="9"/>
  <c r="G243" i="9"/>
  <c r="M243" i="9" s="1"/>
  <c r="V241" i="9"/>
  <c r="Q241" i="9"/>
  <c r="O241" i="9"/>
  <c r="M241" i="9"/>
  <c r="K241" i="9"/>
  <c r="I241" i="9"/>
  <c r="G241" i="9"/>
  <c r="V239" i="9"/>
  <c r="Q239" i="9"/>
  <c r="O239" i="9"/>
  <c r="M239" i="9"/>
  <c r="K239" i="9"/>
  <c r="I239" i="9"/>
  <c r="G239" i="9"/>
  <c r="V238" i="9"/>
  <c r="Q238" i="9"/>
  <c r="O238" i="9"/>
  <c r="M238" i="9"/>
  <c r="K238" i="9"/>
  <c r="I238" i="9"/>
  <c r="G238" i="9"/>
  <c r="V236" i="9"/>
  <c r="Q236" i="9"/>
  <c r="O236" i="9"/>
  <c r="K236" i="9"/>
  <c r="I236" i="9"/>
  <c r="G236" i="9"/>
  <c r="M236" i="9" s="1"/>
  <c r="V234" i="9"/>
  <c r="Q234" i="9"/>
  <c r="O234" i="9"/>
  <c r="K234" i="9"/>
  <c r="I234" i="9"/>
  <c r="G234" i="9"/>
  <c r="M234" i="9" s="1"/>
  <c r="V232" i="9"/>
  <c r="Q232" i="9"/>
  <c r="O232" i="9"/>
  <c r="K232" i="9"/>
  <c r="I232" i="9"/>
  <c r="G232" i="9"/>
  <c r="M232" i="9" s="1"/>
  <c r="V230" i="9"/>
  <c r="Q230" i="9"/>
  <c r="O230" i="9"/>
  <c r="M230" i="9"/>
  <c r="K230" i="9"/>
  <c r="I230" i="9"/>
  <c r="G230" i="9"/>
  <c r="V228" i="9"/>
  <c r="Q228" i="9"/>
  <c r="O228" i="9"/>
  <c r="M228" i="9"/>
  <c r="K228" i="9"/>
  <c r="I228" i="9"/>
  <c r="G228" i="9"/>
  <c r="V226" i="9"/>
  <c r="Q226" i="9"/>
  <c r="O226" i="9"/>
  <c r="M226" i="9"/>
  <c r="K226" i="9"/>
  <c r="I226" i="9"/>
  <c r="G226" i="9"/>
  <c r="V224" i="9"/>
  <c r="V212" i="9" s="1"/>
  <c r="Q224" i="9"/>
  <c r="O224" i="9"/>
  <c r="K224" i="9"/>
  <c r="I224" i="9"/>
  <c r="G224" i="9"/>
  <c r="M224" i="9" s="1"/>
  <c r="V222" i="9"/>
  <c r="Q222" i="9"/>
  <c r="O222" i="9"/>
  <c r="K222" i="9"/>
  <c r="I222" i="9"/>
  <c r="G222" i="9"/>
  <c r="M222" i="9" s="1"/>
  <c r="V220" i="9"/>
  <c r="Q220" i="9"/>
  <c r="O220" i="9"/>
  <c r="K220" i="9"/>
  <c r="I220" i="9"/>
  <c r="G220" i="9"/>
  <c r="M220" i="9" s="1"/>
  <c r="V217" i="9"/>
  <c r="Q217" i="9"/>
  <c r="O217" i="9"/>
  <c r="M217" i="9"/>
  <c r="K217" i="9"/>
  <c r="I217" i="9"/>
  <c r="G217" i="9"/>
  <c r="V214" i="9"/>
  <c r="Q214" i="9"/>
  <c r="O214" i="9"/>
  <c r="M214" i="9"/>
  <c r="K214" i="9"/>
  <c r="I214" i="9"/>
  <c r="G214" i="9"/>
  <c r="V213" i="9"/>
  <c r="Q213" i="9"/>
  <c r="O213" i="9"/>
  <c r="M213" i="9"/>
  <c r="K213" i="9"/>
  <c r="K212" i="9" s="1"/>
  <c r="I213" i="9"/>
  <c r="I212" i="9" s="1"/>
  <c r="G213" i="9"/>
  <c r="V211" i="9"/>
  <c r="Q211" i="9"/>
  <c r="O211" i="9"/>
  <c r="K211" i="9"/>
  <c r="I211" i="9"/>
  <c r="G211" i="9"/>
  <c r="M211" i="9" s="1"/>
  <c r="V209" i="9"/>
  <c r="Q209" i="9"/>
  <c r="O209" i="9"/>
  <c r="K209" i="9"/>
  <c r="I209" i="9"/>
  <c r="G209" i="9"/>
  <c r="M209" i="9" s="1"/>
  <c r="V207" i="9"/>
  <c r="Q207" i="9"/>
  <c r="O207" i="9"/>
  <c r="M207" i="9"/>
  <c r="K207" i="9"/>
  <c r="I207" i="9"/>
  <c r="G207" i="9"/>
  <c r="V206" i="9"/>
  <c r="Q206" i="9"/>
  <c r="O206" i="9"/>
  <c r="M206" i="9"/>
  <c r="K206" i="9"/>
  <c r="I206" i="9"/>
  <c r="G206" i="9"/>
  <c r="V205" i="9"/>
  <c r="Q205" i="9"/>
  <c r="O205" i="9"/>
  <c r="M205" i="9"/>
  <c r="K205" i="9"/>
  <c r="I205" i="9"/>
  <c r="G205" i="9"/>
  <c r="V204" i="9"/>
  <c r="Q204" i="9"/>
  <c r="O204" i="9"/>
  <c r="K204" i="9"/>
  <c r="I204" i="9"/>
  <c r="G204" i="9"/>
  <c r="M204" i="9" s="1"/>
  <c r="V203" i="9"/>
  <c r="Q203" i="9"/>
  <c r="O203" i="9"/>
  <c r="K203" i="9"/>
  <c r="I203" i="9"/>
  <c r="G203" i="9"/>
  <c r="M203" i="9" s="1"/>
  <c r="BA202" i="9"/>
  <c r="V201" i="9"/>
  <c r="Q201" i="9"/>
  <c r="O201" i="9"/>
  <c r="M201" i="9"/>
  <c r="K201" i="9"/>
  <c r="I201" i="9"/>
  <c r="G201" i="9"/>
  <c r="BA200" i="9"/>
  <c r="V199" i="9"/>
  <c r="Q199" i="9"/>
  <c r="O199" i="9"/>
  <c r="M199" i="9"/>
  <c r="K199" i="9"/>
  <c r="I199" i="9"/>
  <c r="G199" i="9"/>
  <c r="V198" i="9"/>
  <c r="Q198" i="9"/>
  <c r="O198" i="9"/>
  <c r="K198" i="9"/>
  <c r="I198" i="9"/>
  <c r="G198" i="9"/>
  <c r="M198" i="9" s="1"/>
  <c r="V197" i="9"/>
  <c r="Q197" i="9"/>
  <c r="O197" i="9"/>
  <c r="K197" i="9"/>
  <c r="I197" i="9"/>
  <c r="G197" i="9"/>
  <c r="M197" i="9" s="1"/>
  <c r="V196" i="9"/>
  <c r="Q196" i="9"/>
  <c r="O196" i="9"/>
  <c r="K196" i="9"/>
  <c r="I196" i="9"/>
  <c r="G196" i="9"/>
  <c r="M196" i="9" s="1"/>
  <c r="V195" i="9"/>
  <c r="Q195" i="9"/>
  <c r="O195" i="9"/>
  <c r="M195" i="9"/>
  <c r="K195" i="9"/>
  <c r="I195" i="9"/>
  <c r="G195" i="9"/>
  <c r="V194" i="9"/>
  <c r="Q194" i="9"/>
  <c r="O194" i="9"/>
  <c r="M194" i="9"/>
  <c r="K194" i="9"/>
  <c r="I194" i="9"/>
  <c r="G194" i="9"/>
  <c r="V193" i="9"/>
  <c r="Q193" i="9"/>
  <c r="O193" i="9"/>
  <c r="M193" i="9"/>
  <c r="K193" i="9"/>
  <c r="I193" i="9"/>
  <c r="G193" i="9"/>
  <c r="V192" i="9"/>
  <c r="Q192" i="9"/>
  <c r="O192" i="9"/>
  <c r="K192" i="9"/>
  <c r="I192" i="9"/>
  <c r="G192" i="9"/>
  <c r="M192" i="9" s="1"/>
  <c r="V191" i="9"/>
  <c r="Q191" i="9"/>
  <c r="O191" i="9"/>
  <c r="K191" i="9"/>
  <c r="I191" i="9"/>
  <c r="G191" i="9"/>
  <c r="M191" i="9" s="1"/>
  <c r="V190" i="9"/>
  <c r="Q190" i="9"/>
  <c r="O190" i="9"/>
  <c r="K190" i="9"/>
  <c r="I190" i="9"/>
  <c r="G190" i="9"/>
  <c r="M190" i="9" s="1"/>
  <c r="V189" i="9"/>
  <c r="Q189" i="9"/>
  <c r="O189" i="9"/>
  <c r="M189" i="9"/>
  <c r="K189" i="9"/>
  <c r="I189" i="9"/>
  <c r="G189" i="9"/>
  <c r="V188" i="9"/>
  <c r="Q188" i="9"/>
  <c r="O188" i="9"/>
  <c r="M188" i="9"/>
  <c r="K188" i="9"/>
  <c r="I188" i="9"/>
  <c r="G188" i="9"/>
  <c r="V187" i="9"/>
  <c r="Q187" i="9"/>
  <c r="O187" i="9"/>
  <c r="M187" i="9"/>
  <c r="K187" i="9"/>
  <c r="I187" i="9"/>
  <c r="G187" i="9"/>
  <c r="V186" i="9"/>
  <c r="Q186" i="9"/>
  <c r="O186" i="9"/>
  <c r="K186" i="9"/>
  <c r="I186" i="9"/>
  <c r="G186" i="9"/>
  <c r="M186" i="9" s="1"/>
  <c r="V185" i="9"/>
  <c r="Q185" i="9"/>
  <c r="O185" i="9"/>
  <c r="K185" i="9"/>
  <c r="I185" i="9"/>
  <c r="G185" i="9"/>
  <c r="M185" i="9" s="1"/>
  <c r="V184" i="9"/>
  <c r="Q184" i="9"/>
  <c r="O184" i="9"/>
  <c r="K184" i="9"/>
  <c r="I184" i="9"/>
  <c r="G184" i="9"/>
  <c r="M184" i="9" s="1"/>
  <c r="V183" i="9"/>
  <c r="Q183" i="9"/>
  <c r="O183" i="9"/>
  <c r="M183" i="9"/>
  <c r="K183" i="9"/>
  <c r="I183" i="9"/>
  <c r="G183" i="9"/>
  <c r="V182" i="9"/>
  <c r="Q182" i="9"/>
  <c r="O182" i="9"/>
  <c r="M182" i="9"/>
  <c r="K182" i="9"/>
  <c r="I182" i="9"/>
  <c r="G182" i="9"/>
  <c r="V181" i="9"/>
  <c r="Q181" i="9"/>
  <c r="O181" i="9"/>
  <c r="M181" i="9"/>
  <c r="K181" i="9"/>
  <c r="I181" i="9"/>
  <c r="G181" i="9"/>
  <c r="V180" i="9"/>
  <c r="Q180" i="9"/>
  <c r="O180" i="9"/>
  <c r="K180" i="9"/>
  <c r="I180" i="9"/>
  <c r="G180" i="9"/>
  <c r="M180" i="9" s="1"/>
  <c r="V179" i="9"/>
  <c r="Q179" i="9"/>
  <c r="O179" i="9"/>
  <c r="K179" i="9"/>
  <c r="I179" i="9"/>
  <c r="G179" i="9"/>
  <c r="M179" i="9" s="1"/>
  <c r="V178" i="9"/>
  <c r="Q178" i="9"/>
  <c r="O178" i="9"/>
  <c r="K178" i="9"/>
  <c r="I178" i="9"/>
  <c r="G178" i="9"/>
  <c r="M178" i="9" s="1"/>
  <c r="V176" i="9"/>
  <c r="Q176" i="9"/>
  <c r="O176" i="9"/>
  <c r="M176" i="9"/>
  <c r="K176" i="9"/>
  <c r="I176" i="9"/>
  <c r="G176" i="9"/>
  <c r="V174" i="9"/>
  <c r="Q174" i="9"/>
  <c r="O174" i="9"/>
  <c r="M174" i="9"/>
  <c r="K174" i="9"/>
  <c r="I174" i="9"/>
  <c r="G174" i="9"/>
  <c r="V172" i="9"/>
  <c r="Q172" i="9"/>
  <c r="O172" i="9"/>
  <c r="M172" i="9"/>
  <c r="K172" i="9"/>
  <c r="I172" i="9"/>
  <c r="G172" i="9"/>
  <c r="V170" i="9"/>
  <c r="Q170" i="9"/>
  <c r="O170" i="9"/>
  <c r="K170" i="9"/>
  <c r="I170" i="9"/>
  <c r="G170" i="9"/>
  <c r="M170" i="9" s="1"/>
  <c r="V168" i="9"/>
  <c r="Q168" i="9"/>
  <c r="O168" i="9"/>
  <c r="K168" i="9"/>
  <c r="I168" i="9"/>
  <c r="G168" i="9"/>
  <c r="M168" i="9" s="1"/>
  <c r="V167" i="9"/>
  <c r="Q167" i="9"/>
  <c r="O167" i="9"/>
  <c r="K167" i="9"/>
  <c r="I167" i="9"/>
  <c r="G167" i="9"/>
  <c r="M167" i="9" s="1"/>
  <c r="V164" i="9"/>
  <c r="V163" i="9" s="1"/>
  <c r="Q164" i="9"/>
  <c r="Q163" i="9" s="1"/>
  <c r="O164" i="9"/>
  <c r="M164" i="9"/>
  <c r="K164" i="9"/>
  <c r="I164" i="9"/>
  <c r="G164" i="9"/>
  <c r="O163" i="9"/>
  <c r="V162" i="9"/>
  <c r="Q162" i="9"/>
  <c r="O162" i="9"/>
  <c r="M162" i="9"/>
  <c r="K162" i="9"/>
  <c r="I162" i="9"/>
  <c r="G162" i="9"/>
  <c r="V161" i="9"/>
  <c r="Q161" i="9"/>
  <c r="O161" i="9"/>
  <c r="K161" i="9"/>
  <c r="I161" i="9"/>
  <c r="G161" i="9"/>
  <c r="M161" i="9" s="1"/>
  <c r="V160" i="9"/>
  <c r="Q160" i="9"/>
  <c r="O160" i="9"/>
  <c r="K160" i="9"/>
  <c r="I160" i="9"/>
  <c r="G160" i="9"/>
  <c r="M160" i="9" s="1"/>
  <c r="V158" i="9"/>
  <c r="Q158" i="9"/>
  <c r="O158" i="9"/>
  <c r="K158" i="9"/>
  <c r="I158" i="9"/>
  <c r="G158" i="9"/>
  <c r="M158" i="9" s="1"/>
  <c r="V156" i="9"/>
  <c r="Q156" i="9"/>
  <c r="O156" i="9"/>
  <c r="M156" i="9"/>
  <c r="K156" i="9"/>
  <c r="I156" i="9"/>
  <c r="G156" i="9"/>
  <c r="V155" i="9"/>
  <c r="Q155" i="9"/>
  <c r="O155" i="9"/>
  <c r="M155" i="9"/>
  <c r="K155" i="9"/>
  <c r="I155" i="9"/>
  <c r="G155" i="9"/>
  <c r="V153" i="9"/>
  <c r="Q153" i="9"/>
  <c r="O153" i="9"/>
  <c r="M153" i="9"/>
  <c r="K153" i="9"/>
  <c r="I153" i="9"/>
  <c r="G153" i="9"/>
  <c r="V151" i="9"/>
  <c r="Q151" i="9"/>
  <c r="O151" i="9"/>
  <c r="K151" i="9"/>
  <c r="I151" i="9"/>
  <c r="G151" i="9"/>
  <c r="M151" i="9" s="1"/>
  <c r="V148" i="9"/>
  <c r="Q148" i="9"/>
  <c r="O148" i="9"/>
  <c r="K148" i="9"/>
  <c r="I148" i="9"/>
  <c r="G148" i="9"/>
  <c r="M148" i="9" s="1"/>
  <c r="V146" i="9"/>
  <c r="Q146" i="9"/>
  <c r="O146" i="9"/>
  <c r="K146" i="9"/>
  <c r="I146" i="9"/>
  <c r="G146" i="9"/>
  <c r="M146" i="9" s="1"/>
  <c r="V143" i="9"/>
  <c r="Q143" i="9"/>
  <c r="O143" i="9"/>
  <c r="M143" i="9"/>
  <c r="K143" i="9"/>
  <c r="I143" i="9"/>
  <c r="G143" i="9"/>
  <c r="V139" i="9"/>
  <c r="Q139" i="9"/>
  <c r="O139" i="9"/>
  <c r="M139" i="9"/>
  <c r="K139" i="9"/>
  <c r="I139" i="9"/>
  <c r="G139" i="9"/>
  <c r="V129" i="9"/>
  <c r="Q129" i="9"/>
  <c r="O129" i="9"/>
  <c r="M129" i="9"/>
  <c r="K129" i="9"/>
  <c r="I129" i="9"/>
  <c r="G129" i="9"/>
  <c r="V127" i="9"/>
  <c r="Q127" i="9"/>
  <c r="O127" i="9"/>
  <c r="K127" i="9"/>
  <c r="I127" i="9"/>
  <c r="G127" i="9"/>
  <c r="M127" i="9" s="1"/>
  <c r="V125" i="9"/>
  <c r="Q125" i="9"/>
  <c r="O125" i="9"/>
  <c r="K125" i="9"/>
  <c r="I125" i="9"/>
  <c r="G125" i="9"/>
  <c r="M125" i="9" s="1"/>
  <c r="V123" i="9"/>
  <c r="Q123" i="9"/>
  <c r="O123" i="9"/>
  <c r="K123" i="9"/>
  <c r="I123" i="9"/>
  <c r="G123" i="9"/>
  <c r="M123" i="9" s="1"/>
  <c r="V121" i="9"/>
  <c r="Q121" i="9"/>
  <c r="O121" i="9"/>
  <c r="M121" i="9"/>
  <c r="K121" i="9"/>
  <c r="I121" i="9"/>
  <c r="G121" i="9"/>
  <c r="V119" i="9"/>
  <c r="Q119" i="9"/>
  <c r="O119" i="9"/>
  <c r="M119" i="9"/>
  <c r="K119" i="9"/>
  <c r="I119" i="9"/>
  <c r="G119" i="9"/>
  <c r="V117" i="9"/>
  <c r="Q117" i="9"/>
  <c r="O117" i="9"/>
  <c r="M117" i="9"/>
  <c r="K117" i="9"/>
  <c r="I117" i="9"/>
  <c r="G117" i="9"/>
  <c r="V116" i="9"/>
  <c r="Q116" i="9"/>
  <c r="O116" i="9"/>
  <c r="K116" i="9"/>
  <c r="I116" i="9"/>
  <c r="G116" i="9"/>
  <c r="M116" i="9" s="1"/>
  <c r="V114" i="9"/>
  <c r="Q114" i="9"/>
  <c r="O114" i="9"/>
  <c r="K114" i="9"/>
  <c r="I114" i="9"/>
  <c r="G114" i="9"/>
  <c r="M114" i="9" s="1"/>
  <c r="V112" i="9"/>
  <c r="Q112" i="9"/>
  <c r="O112" i="9"/>
  <c r="K112" i="9"/>
  <c r="I112" i="9"/>
  <c r="G112" i="9"/>
  <c r="M112" i="9" s="1"/>
  <c r="V110" i="9"/>
  <c r="Q110" i="9"/>
  <c r="O110" i="9"/>
  <c r="M110" i="9"/>
  <c r="K110" i="9"/>
  <c r="I110" i="9"/>
  <c r="G110" i="9"/>
  <c r="V109" i="9"/>
  <c r="Q109" i="9"/>
  <c r="O109" i="9"/>
  <c r="M109" i="9"/>
  <c r="K109" i="9"/>
  <c r="I109" i="9"/>
  <c r="G109" i="9"/>
  <c r="V107" i="9"/>
  <c r="Q107" i="9"/>
  <c r="O107" i="9"/>
  <c r="M107" i="9"/>
  <c r="K107" i="9"/>
  <c r="I107" i="9"/>
  <c r="G107" i="9"/>
  <c r="V105" i="9"/>
  <c r="Q105" i="9"/>
  <c r="O105" i="9"/>
  <c r="K105" i="9"/>
  <c r="I105" i="9"/>
  <c r="G105" i="9"/>
  <c r="M105" i="9" s="1"/>
  <c r="V103" i="9"/>
  <c r="Q103" i="9"/>
  <c r="O103" i="9"/>
  <c r="K103" i="9"/>
  <c r="I103" i="9"/>
  <c r="G103" i="9"/>
  <c r="M103" i="9" s="1"/>
  <c r="V102" i="9"/>
  <c r="Q102" i="9"/>
  <c r="O102" i="9"/>
  <c r="K102" i="9"/>
  <c r="I102" i="9"/>
  <c r="G102" i="9"/>
  <c r="M102" i="9" s="1"/>
  <c r="V98" i="9"/>
  <c r="Q98" i="9"/>
  <c r="O98" i="9"/>
  <c r="M98" i="9"/>
  <c r="K98" i="9"/>
  <c r="I98" i="9"/>
  <c r="G98" i="9"/>
  <c r="V95" i="9"/>
  <c r="Q95" i="9"/>
  <c r="O95" i="9"/>
  <c r="M95" i="9"/>
  <c r="K95" i="9"/>
  <c r="I95" i="9"/>
  <c r="G95" i="9"/>
  <c r="V94" i="9"/>
  <c r="Q94" i="9"/>
  <c r="O94" i="9"/>
  <c r="M94" i="9"/>
  <c r="K94" i="9"/>
  <c r="I94" i="9"/>
  <c r="G94" i="9"/>
  <c r="V92" i="9"/>
  <c r="V73" i="9" s="1"/>
  <c r="Q92" i="9"/>
  <c r="O92" i="9"/>
  <c r="K92" i="9"/>
  <c r="I92" i="9"/>
  <c r="G92" i="9"/>
  <c r="M92" i="9" s="1"/>
  <c r="V88" i="9"/>
  <c r="Q88" i="9"/>
  <c r="O88" i="9"/>
  <c r="K88" i="9"/>
  <c r="I88" i="9"/>
  <c r="G88" i="9"/>
  <c r="M88" i="9" s="1"/>
  <c r="V84" i="9"/>
  <c r="Q84" i="9"/>
  <c r="O84" i="9"/>
  <c r="K84" i="9"/>
  <c r="I84" i="9"/>
  <c r="G84" i="9"/>
  <c r="M84" i="9" s="1"/>
  <c r="V81" i="9"/>
  <c r="Q81" i="9"/>
  <c r="O81" i="9"/>
  <c r="M81" i="9"/>
  <c r="K81" i="9"/>
  <c r="I81" i="9"/>
  <c r="G81" i="9"/>
  <c r="V78" i="9"/>
  <c r="Q78" i="9"/>
  <c r="O78" i="9"/>
  <c r="M78" i="9"/>
  <c r="K78" i="9"/>
  <c r="I78" i="9"/>
  <c r="G78" i="9"/>
  <c r="V74" i="9"/>
  <c r="Q74" i="9"/>
  <c r="O74" i="9"/>
  <c r="M74" i="9"/>
  <c r="K74" i="9"/>
  <c r="K73" i="9" s="1"/>
  <c r="I74" i="9"/>
  <c r="I73" i="9" s="1"/>
  <c r="G74" i="9"/>
  <c r="V72" i="9"/>
  <c r="Q72" i="9"/>
  <c r="O72" i="9"/>
  <c r="K72" i="9"/>
  <c r="I72" i="9"/>
  <c r="G72" i="9"/>
  <c r="M72" i="9" s="1"/>
  <c r="BA71" i="9"/>
  <c r="V70" i="9"/>
  <c r="Q70" i="9"/>
  <c r="O70" i="9"/>
  <c r="M70" i="9"/>
  <c r="K70" i="9"/>
  <c r="I70" i="9"/>
  <c r="G70" i="9"/>
  <c r="BA69" i="9"/>
  <c r="V68" i="9"/>
  <c r="Q68" i="9"/>
  <c r="Q62" i="9" s="1"/>
  <c r="O68" i="9"/>
  <c r="M68" i="9"/>
  <c r="K68" i="9"/>
  <c r="I68" i="9"/>
  <c r="G68" i="9"/>
  <c r="V67" i="9"/>
  <c r="Q67" i="9"/>
  <c r="O67" i="9"/>
  <c r="K67" i="9"/>
  <c r="I67" i="9"/>
  <c r="G67" i="9"/>
  <c r="M67" i="9" s="1"/>
  <c r="V66" i="9"/>
  <c r="Q66" i="9"/>
  <c r="O66" i="9"/>
  <c r="K66" i="9"/>
  <c r="I66" i="9"/>
  <c r="G66" i="9"/>
  <c r="M66" i="9" s="1"/>
  <c r="V65" i="9"/>
  <c r="Q65" i="9"/>
  <c r="O65" i="9"/>
  <c r="K65" i="9"/>
  <c r="I65" i="9"/>
  <c r="G65" i="9"/>
  <c r="M65" i="9" s="1"/>
  <c r="V64" i="9"/>
  <c r="Q64" i="9"/>
  <c r="O64" i="9"/>
  <c r="M64" i="9"/>
  <c r="K64" i="9"/>
  <c r="K62" i="9" s="1"/>
  <c r="I64" i="9"/>
  <c r="G64" i="9"/>
  <c r="G62" i="9" s="1"/>
  <c r="V63" i="9"/>
  <c r="Q63" i="9"/>
  <c r="O63" i="9"/>
  <c r="O62" i="9" s="1"/>
  <c r="M63" i="9"/>
  <c r="M62" i="9" s="1"/>
  <c r="K63" i="9"/>
  <c r="I63" i="9"/>
  <c r="G63" i="9"/>
  <c r="V61" i="9"/>
  <c r="Q61" i="9"/>
  <c r="O61" i="9"/>
  <c r="K61" i="9"/>
  <c r="I61" i="9"/>
  <c r="G61" i="9"/>
  <c r="M61" i="9" s="1"/>
  <c r="V59" i="9"/>
  <c r="Q59" i="9"/>
  <c r="O59" i="9"/>
  <c r="K59" i="9"/>
  <c r="I59" i="9"/>
  <c r="G59" i="9"/>
  <c r="M59" i="9" s="1"/>
  <c r="V56" i="9"/>
  <c r="Q56" i="9"/>
  <c r="O56" i="9"/>
  <c r="M56" i="9"/>
  <c r="K56" i="9"/>
  <c r="I56" i="9"/>
  <c r="G56" i="9"/>
  <c r="V52" i="9"/>
  <c r="Q52" i="9"/>
  <c r="O52" i="9"/>
  <c r="M52" i="9"/>
  <c r="K52" i="9"/>
  <c r="I52" i="9"/>
  <c r="G52" i="9"/>
  <c r="V49" i="9"/>
  <c r="Q49" i="9"/>
  <c r="O49" i="9"/>
  <c r="M49" i="9"/>
  <c r="K49" i="9"/>
  <c r="I49" i="9"/>
  <c r="G49" i="9"/>
  <c r="V46" i="9"/>
  <c r="Q46" i="9"/>
  <c r="O46" i="9"/>
  <c r="K46" i="9"/>
  <c r="I46" i="9"/>
  <c r="G46" i="9"/>
  <c r="M46" i="9" s="1"/>
  <c r="V43" i="9"/>
  <c r="Q43" i="9"/>
  <c r="O43" i="9"/>
  <c r="K43" i="9"/>
  <c r="I43" i="9"/>
  <c r="G43" i="9"/>
  <c r="M43" i="9" s="1"/>
  <c r="V42" i="9"/>
  <c r="Q42" i="9"/>
  <c r="O42" i="9"/>
  <c r="K42" i="9"/>
  <c r="I42" i="9"/>
  <c r="G42" i="9"/>
  <c r="M42" i="9" s="1"/>
  <c r="V41" i="9"/>
  <c r="Q41" i="9"/>
  <c r="O41" i="9"/>
  <c r="M41" i="9"/>
  <c r="K41" i="9"/>
  <c r="K25" i="9" s="1"/>
  <c r="I41" i="9"/>
  <c r="G41" i="9"/>
  <c r="V40" i="9"/>
  <c r="Q40" i="9"/>
  <c r="O40" i="9"/>
  <c r="M40" i="9"/>
  <c r="K40" i="9"/>
  <c r="I40" i="9"/>
  <c r="G40" i="9"/>
  <c r="V39" i="9"/>
  <c r="Q39" i="9"/>
  <c r="O39" i="9"/>
  <c r="M39" i="9"/>
  <c r="K39" i="9"/>
  <c r="I39" i="9"/>
  <c r="G39" i="9"/>
  <c r="V38" i="9"/>
  <c r="Q38" i="9"/>
  <c r="O38" i="9"/>
  <c r="K38" i="9"/>
  <c r="I38" i="9"/>
  <c r="G38" i="9"/>
  <c r="M38" i="9" s="1"/>
  <c r="V37" i="9"/>
  <c r="Q37" i="9"/>
  <c r="O37" i="9"/>
  <c r="K37" i="9"/>
  <c r="I37" i="9"/>
  <c r="G37" i="9"/>
  <c r="M37" i="9" s="1"/>
  <c r="V36" i="9"/>
  <c r="Q36" i="9"/>
  <c r="O36" i="9"/>
  <c r="K36" i="9"/>
  <c r="I36" i="9"/>
  <c r="G36" i="9"/>
  <c r="M36" i="9" s="1"/>
  <c r="V35" i="9"/>
  <c r="Q35" i="9"/>
  <c r="O35" i="9"/>
  <c r="M35" i="9"/>
  <c r="K35" i="9"/>
  <c r="I35" i="9"/>
  <c r="G35" i="9"/>
  <c r="V33" i="9"/>
  <c r="Q33" i="9"/>
  <c r="O33" i="9"/>
  <c r="M33" i="9"/>
  <c r="K33" i="9"/>
  <c r="I33" i="9"/>
  <c r="G33" i="9"/>
  <c r="V31" i="9"/>
  <c r="Q31" i="9"/>
  <c r="O31" i="9"/>
  <c r="M31" i="9"/>
  <c r="K31" i="9"/>
  <c r="I31" i="9"/>
  <c r="G31" i="9"/>
  <c r="V29" i="9"/>
  <c r="Q29" i="9"/>
  <c r="O29" i="9"/>
  <c r="K29" i="9"/>
  <c r="I29" i="9"/>
  <c r="G29" i="9"/>
  <c r="M29" i="9" s="1"/>
  <c r="V27" i="9"/>
  <c r="Q27" i="9"/>
  <c r="O27" i="9"/>
  <c r="K27" i="9"/>
  <c r="I27" i="9"/>
  <c r="G27" i="9"/>
  <c r="M27" i="9" s="1"/>
  <c r="V26" i="9"/>
  <c r="Q26" i="9"/>
  <c r="O26" i="9"/>
  <c r="K26" i="9"/>
  <c r="I26" i="9"/>
  <c r="I25" i="9" s="1"/>
  <c r="G26" i="9"/>
  <c r="G25" i="9" s="1"/>
  <c r="V24" i="9"/>
  <c r="Q24" i="9"/>
  <c r="O24" i="9"/>
  <c r="M24" i="9"/>
  <c r="K24" i="9"/>
  <c r="I24" i="9"/>
  <c r="G24" i="9"/>
  <c r="V23" i="9"/>
  <c r="Q23" i="9"/>
  <c r="O23" i="9"/>
  <c r="M23" i="9"/>
  <c r="K23" i="9"/>
  <c r="I23" i="9"/>
  <c r="G23" i="9"/>
  <c r="V22" i="9"/>
  <c r="Q22" i="9"/>
  <c r="Q13" i="9" s="1"/>
  <c r="O22" i="9"/>
  <c r="K22" i="9"/>
  <c r="I22" i="9"/>
  <c r="G22" i="9"/>
  <c r="M22" i="9" s="1"/>
  <c r="V21" i="9"/>
  <c r="Q21" i="9"/>
  <c r="O21" i="9"/>
  <c r="K21" i="9"/>
  <c r="I21" i="9"/>
  <c r="G21" i="9"/>
  <c r="M21" i="9" s="1"/>
  <c r="V19" i="9"/>
  <c r="Q19" i="9"/>
  <c r="O19" i="9"/>
  <c r="K19" i="9"/>
  <c r="I19" i="9"/>
  <c r="G19" i="9"/>
  <c r="M19" i="9" s="1"/>
  <c r="V16" i="9"/>
  <c r="Q16" i="9"/>
  <c r="O16" i="9"/>
  <c r="K16" i="9"/>
  <c r="I16" i="9"/>
  <c r="G16" i="9"/>
  <c r="M16" i="9" s="1"/>
  <c r="V15" i="9"/>
  <c r="Q15" i="9"/>
  <c r="O15" i="9"/>
  <c r="M15" i="9"/>
  <c r="K15" i="9"/>
  <c r="I15" i="9"/>
  <c r="G15" i="9"/>
  <c r="G13" i="9" s="1"/>
  <c r="V14" i="9"/>
  <c r="V13" i="9" s="1"/>
  <c r="Q14" i="9"/>
  <c r="O14" i="9"/>
  <c r="M14" i="9"/>
  <c r="K14" i="9"/>
  <c r="I14" i="9"/>
  <c r="I13" i="9" s="1"/>
  <c r="G14" i="9"/>
  <c r="V11" i="9"/>
  <c r="Q11" i="9"/>
  <c r="O11" i="9"/>
  <c r="K11" i="9"/>
  <c r="I11" i="9"/>
  <c r="G11" i="9"/>
  <c r="M11" i="9" s="1"/>
  <c r="V10" i="9"/>
  <c r="V8" i="9" s="1"/>
  <c r="Q10" i="9"/>
  <c r="O10" i="9"/>
  <c r="O8" i="9" s="1"/>
  <c r="K10" i="9"/>
  <c r="I10" i="9"/>
  <c r="G10" i="9"/>
  <c r="G8" i="9" s="1"/>
  <c r="V9" i="9"/>
  <c r="Q9" i="9"/>
  <c r="Q8" i="9" s="1"/>
  <c r="O9" i="9"/>
  <c r="M9" i="9"/>
  <c r="K9" i="9"/>
  <c r="K8" i="9" s="1"/>
  <c r="I9" i="9"/>
  <c r="G9" i="9"/>
  <c r="AE331" i="8"/>
  <c r="V329" i="8"/>
  <c r="Q329" i="8"/>
  <c r="O329" i="8"/>
  <c r="K329" i="8"/>
  <c r="I329" i="8"/>
  <c r="I324" i="8" s="1"/>
  <c r="G329" i="8"/>
  <c r="M329" i="8" s="1"/>
  <c r="V328" i="8"/>
  <c r="Q328" i="8"/>
  <c r="O328" i="8"/>
  <c r="M328" i="8"/>
  <c r="K328" i="8"/>
  <c r="I328" i="8"/>
  <c r="G328" i="8"/>
  <c r="V327" i="8"/>
  <c r="Q327" i="8"/>
  <c r="O327" i="8"/>
  <c r="M327" i="8"/>
  <c r="K327" i="8"/>
  <c r="I327" i="8"/>
  <c r="G327" i="8"/>
  <c r="V326" i="8"/>
  <c r="Q326" i="8"/>
  <c r="O326" i="8"/>
  <c r="M326" i="8"/>
  <c r="K326" i="8"/>
  <c r="I326" i="8"/>
  <c r="G326" i="8"/>
  <c r="V325" i="8"/>
  <c r="Q325" i="8"/>
  <c r="Q324" i="8" s="1"/>
  <c r="O325" i="8"/>
  <c r="O324" i="8" s="1"/>
  <c r="K325" i="8"/>
  <c r="K324" i="8" s="1"/>
  <c r="I325" i="8"/>
  <c r="G325" i="8"/>
  <c r="M325" i="8" s="1"/>
  <c r="V324" i="8"/>
  <c r="G324" i="8"/>
  <c r="V323" i="8"/>
  <c r="Q323" i="8"/>
  <c r="O323" i="8"/>
  <c r="K323" i="8"/>
  <c r="I323" i="8"/>
  <c r="G323" i="8"/>
  <c r="M323" i="8" s="1"/>
  <c r="V322" i="8"/>
  <c r="Q322" i="8"/>
  <c r="O322" i="8"/>
  <c r="M322" i="8"/>
  <c r="K322" i="8"/>
  <c r="I322" i="8"/>
  <c r="G322" i="8"/>
  <c r="V321" i="8"/>
  <c r="Q321" i="8"/>
  <c r="O321" i="8"/>
  <c r="M321" i="8"/>
  <c r="K321" i="8"/>
  <c r="I321" i="8"/>
  <c r="G321" i="8"/>
  <c r="V320" i="8"/>
  <c r="Q320" i="8"/>
  <c r="O320" i="8"/>
  <c r="M320" i="8"/>
  <c r="K320" i="8"/>
  <c r="I320" i="8"/>
  <c r="G320" i="8"/>
  <c r="V319" i="8"/>
  <c r="Q319" i="8"/>
  <c r="O319" i="8"/>
  <c r="K319" i="8"/>
  <c r="I319" i="8"/>
  <c r="G319" i="8"/>
  <c r="M319" i="8" s="1"/>
  <c r="V318" i="8"/>
  <c r="Q318" i="8"/>
  <c r="O318" i="8"/>
  <c r="K318" i="8"/>
  <c r="I318" i="8"/>
  <c r="G318" i="8"/>
  <c r="M318" i="8" s="1"/>
  <c r="V317" i="8"/>
  <c r="Q317" i="8"/>
  <c r="O317" i="8"/>
  <c r="K317" i="8"/>
  <c r="I317" i="8"/>
  <c r="G317" i="8"/>
  <c r="M317" i="8" s="1"/>
  <c r="V316" i="8"/>
  <c r="Q316" i="8"/>
  <c r="O316" i="8"/>
  <c r="M316" i="8"/>
  <c r="K316" i="8"/>
  <c r="I316" i="8"/>
  <c r="G316" i="8"/>
  <c r="V315" i="8"/>
  <c r="Q315" i="8"/>
  <c r="O315" i="8"/>
  <c r="M315" i="8"/>
  <c r="K315" i="8"/>
  <c r="I315" i="8"/>
  <c r="G315" i="8"/>
  <c r="V314" i="8"/>
  <c r="Q314" i="8"/>
  <c r="O314" i="8"/>
  <c r="M314" i="8"/>
  <c r="K314" i="8"/>
  <c r="I314" i="8"/>
  <c r="G314" i="8"/>
  <c r="V313" i="8"/>
  <c r="Q313" i="8"/>
  <c r="Q307" i="8" s="1"/>
  <c r="O313" i="8"/>
  <c r="K313" i="8"/>
  <c r="I313" i="8"/>
  <c r="G313" i="8"/>
  <c r="M313" i="8" s="1"/>
  <c r="V312" i="8"/>
  <c r="V307" i="8" s="1"/>
  <c r="Q312" i="8"/>
  <c r="O312" i="8"/>
  <c r="K312" i="8"/>
  <c r="I312" i="8"/>
  <c r="G312" i="8"/>
  <c r="V311" i="8"/>
  <c r="Q311" i="8"/>
  <c r="O311" i="8"/>
  <c r="K311" i="8"/>
  <c r="I311" i="8"/>
  <c r="G311" i="8"/>
  <c r="M311" i="8" s="1"/>
  <c r="V310" i="8"/>
  <c r="Q310" i="8"/>
  <c r="O310" i="8"/>
  <c r="M310" i="8"/>
  <c r="K310" i="8"/>
  <c r="I310" i="8"/>
  <c r="G310" i="8"/>
  <c r="V309" i="8"/>
  <c r="Q309" i="8"/>
  <c r="O309" i="8"/>
  <c r="M309" i="8"/>
  <c r="K309" i="8"/>
  <c r="I309" i="8"/>
  <c r="G309" i="8"/>
  <c r="V308" i="8"/>
  <c r="Q308" i="8"/>
  <c r="O308" i="8"/>
  <c r="M308" i="8"/>
  <c r="K308" i="8"/>
  <c r="I308" i="8"/>
  <c r="I307" i="8" s="1"/>
  <c r="G308" i="8"/>
  <c r="V306" i="8"/>
  <c r="Q306" i="8"/>
  <c r="O306" i="8"/>
  <c r="K306" i="8"/>
  <c r="I306" i="8"/>
  <c r="G306" i="8"/>
  <c r="M306" i="8" s="1"/>
  <c r="V305" i="8"/>
  <c r="Q305" i="8"/>
  <c r="O305" i="8"/>
  <c r="K305" i="8"/>
  <c r="I305" i="8"/>
  <c r="G305" i="8"/>
  <c r="M305" i="8" s="1"/>
  <c r="V304" i="8"/>
  <c r="Q304" i="8"/>
  <c r="O304" i="8"/>
  <c r="M304" i="8"/>
  <c r="K304" i="8"/>
  <c r="I304" i="8"/>
  <c r="G304" i="8"/>
  <c r="V303" i="8"/>
  <c r="Q303" i="8"/>
  <c r="O303" i="8"/>
  <c r="M303" i="8"/>
  <c r="K303" i="8"/>
  <c r="I303" i="8"/>
  <c r="G303" i="8"/>
  <c r="V302" i="8"/>
  <c r="Q302" i="8"/>
  <c r="O302" i="8"/>
  <c r="M302" i="8"/>
  <c r="K302" i="8"/>
  <c r="I302" i="8"/>
  <c r="G302" i="8"/>
  <c r="V301" i="8"/>
  <c r="Q301" i="8"/>
  <c r="O301" i="8"/>
  <c r="K301" i="8"/>
  <c r="I301" i="8"/>
  <c r="G301" i="8"/>
  <c r="M301" i="8" s="1"/>
  <c r="V300" i="8"/>
  <c r="Q300" i="8"/>
  <c r="O300" i="8"/>
  <c r="K300" i="8"/>
  <c r="I300" i="8"/>
  <c r="G300" i="8"/>
  <c r="M300" i="8" s="1"/>
  <c r="V299" i="8"/>
  <c r="Q299" i="8"/>
  <c r="O299" i="8"/>
  <c r="K299" i="8"/>
  <c r="I299" i="8"/>
  <c r="G299" i="8"/>
  <c r="M299" i="8" s="1"/>
  <c r="V298" i="8"/>
  <c r="Q298" i="8"/>
  <c r="O298" i="8"/>
  <c r="M298" i="8"/>
  <c r="K298" i="8"/>
  <c r="I298" i="8"/>
  <c r="G298" i="8"/>
  <c r="V297" i="8"/>
  <c r="Q297" i="8"/>
  <c r="O297" i="8"/>
  <c r="M297" i="8"/>
  <c r="K297" i="8"/>
  <c r="I297" i="8"/>
  <c r="G297" i="8"/>
  <c r="V296" i="8"/>
  <c r="Q296" i="8"/>
  <c r="O296" i="8"/>
  <c r="M296" i="8"/>
  <c r="K296" i="8"/>
  <c r="I296" i="8"/>
  <c r="G296" i="8"/>
  <c r="V295" i="8"/>
  <c r="Q295" i="8"/>
  <c r="O295" i="8"/>
  <c r="K295" i="8"/>
  <c r="I295" i="8"/>
  <c r="G295" i="8"/>
  <c r="M295" i="8" s="1"/>
  <c r="V294" i="8"/>
  <c r="Q294" i="8"/>
  <c r="O294" i="8"/>
  <c r="K294" i="8"/>
  <c r="I294" i="8"/>
  <c r="G294" i="8"/>
  <c r="M294" i="8" s="1"/>
  <c r="V293" i="8"/>
  <c r="Q293" i="8"/>
  <c r="O293" i="8"/>
  <c r="K293" i="8"/>
  <c r="I293" i="8"/>
  <c r="G293" i="8"/>
  <c r="M293" i="8" s="1"/>
  <c r="V292" i="8"/>
  <c r="Q292" i="8"/>
  <c r="O292" i="8"/>
  <c r="M292" i="8"/>
  <c r="K292" i="8"/>
  <c r="I292" i="8"/>
  <c r="G292" i="8"/>
  <c r="V291" i="8"/>
  <c r="Q291" i="8"/>
  <c r="O291" i="8"/>
  <c r="M291" i="8"/>
  <c r="K291" i="8"/>
  <c r="I291" i="8"/>
  <c r="G291" i="8"/>
  <c r="V290" i="8"/>
  <c r="Q290" i="8"/>
  <c r="O290" i="8"/>
  <c r="O285" i="8" s="1"/>
  <c r="M290" i="8"/>
  <c r="K290" i="8"/>
  <c r="I290" i="8"/>
  <c r="G290" i="8"/>
  <c r="V289" i="8"/>
  <c r="Q289" i="8"/>
  <c r="O289" i="8"/>
  <c r="K289" i="8"/>
  <c r="I289" i="8"/>
  <c r="G289" i="8"/>
  <c r="M289" i="8" s="1"/>
  <c r="V288" i="8"/>
  <c r="Q288" i="8"/>
  <c r="O288" i="8"/>
  <c r="K288" i="8"/>
  <c r="I288" i="8"/>
  <c r="G288" i="8"/>
  <c r="M288" i="8" s="1"/>
  <c r="V287" i="8"/>
  <c r="V285" i="8" s="1"/>
  <c r="Q287" i="8"/>
  <c r="O287" i="8"/>
  <c r="K287" i="8"/>
  <c r="I287" i="8"/>
  <c r="G287" i="8"/>
  <c r="G285" i="8" s="1"/>
  <c r="V286" i="8"/>
  <c r="Q286" i="8"/>
  <c r="Q285" i="8" s="1"/>
  <c r="O286" i="8"/>
  <c r="M286" i="8"/>
  <c r="K286" i="8"/>
  <c r="I286" i="8"/>
  <c r="I285" i="8" s="1"/>
  <c r="G286" i="8"/>
  <c r="V284" i="8"/>
  <c r="Q284" i="8"/>
  <c r="O284" i="8"/>
  <c r="M284" i="8"/>
  <c r="K284" i="8"/>
  <c r="I284" i="8"/>
  <c r="G284" i="8"/>
  <c r="V283" i="8"/>
  <c r="Q283" i="8"/>
  <c r="O283" i="8"/>
  <c r="K283" i="8"/>
  <c r="I283" i="8"/>
  <c r="G283" i="8"/>
  <c r="M283" i="8" s="1"/>
  <c r="V282" i="8"/>
  <c r="Q282" i="8"/>
  <c r="O282" i="8"/>
  <c r="K282" i="8"/>
  <c r="I282" i="8"/>
  <c r="G282" i="8"/>
  <c r="M282" i="8" s="1"/>
  <c r="V281" i="8"/>
  <c r="Q281" i="8"/>
  <c r="O281" i="8"/>
  <c r="K281" i="8"/>
  <c r="I281" i="8"/>
  <c r="G281" i="8"/>
  <c r="M281" i="8" s="1"/>
  <c r="V280" i="8"/>
  <c r="Q280" i="8"/>
  <c r="O280" i="8"/>
  <c r="M280" i="8"/>
  <c r="K280" i="8"/>
  <c r="I280" i="8"/>
  <c r="G280" i="8"/>
  <c r="V279" i="8"/>
  <c r="Q279" i="8"/>
  <c r="O279" i="8"/>
  <c r="M279" i="8"/>
  <c r="K279" i="8"/>
  <c r="I279" i="8"/>
  <c r="G279" i="8"/>
  <c r="V278" i="8"/>
  <c r="Q278" i="8"/>
  <c r="O278" i="8"/>
  <c r="M278" i="8"/>
  <c r="K278" i="8"/>
  <c r="I278" i="8"/>
  <c r="G278" i="8"/>
  <c r="V277" i="8"/>
  <c r="Q277" i="8"/>
  <c r="O277" i="8"/>
  <c r="K277" i="8"/>
  <c r="I277" i="8"/>
  <c r="G277" i="8"/>
  <c r="M277" i="8" s="1"/>
  <c r="V276" i="8"/>
  <c r="Q276" i="8"/>
  <c r="Q274" i="8" s="1"/>
  <c r="O276" i="8"/>
  <c r="K276" i="8"/>
  <c r="I276" i="8"/>
  <c r="G276" i="8"/>
  <c r="M276" i="8" s="1"/>
  <c r="V275" i="8"/>
  <c r="V274" i="8" s="1"/>
  <c r="Q275" i="8"/>
  <c r="O275" i="8"/>
  <c r="O274" i="8" s="1"/>
  <c r="K275" i="8"/>
  <c r="I275" i="8"/>
  <c r="G275" i="8"/>
  <c r="G274" i="8" s="1"/>
  <c r="K274" i="8"/>
  <c r="V273" i="8"/>
  <c r="Q273" i="8"/>
  <c r="O273" i="8"/>
  <c r="M273" i="8"/>
  <c r="K273" i="8"/>
  <c r="I273" i="8"/>
  <c r="G273" i="8"/>
  <c r="V272" i="8"/>
  <c r="Q272" i="8"/>
  <c r="O272" i="8"/>
  <c r="M272" i="8"/>
  <c r="K272" i="8"/>
  <c r="I272" i="8"/>
  <c r="G272" i="8"/>
  <c r="V271" i="8"/>
  <c r="Q271" i="8"/>
  <c r="O271" i="8"/>
  <c r="K271" i="8"/>
  <c r="I271" i="8"/>
  <c r="G271" i="8"/>
  <c r="M271" i="8" s="1"/>
  <c r="V270" i="8"/>
  <c r="Q270" i="8"/>
  <c r="O270" i="8"/>
  <c r="K270" i="8"/>
  <c r="I270" i="8"/>
  <c r="G270" i="8"/>
  <c r="M270" i="8" s="1"/>
  <c r="V269" i="8"/>
  <c r="Q269" i="8"/>
  <c r="O269" i="8"/>
  <c r="K269" i="8"/>
  <c r="I269" i="8"/>
  <c r="G269" i="8"/>
  <c r="M269" i="8" s="1"/>
  <c r="V268" i="8"/>
  <c r="Q268" i="8"/>
  <c r="O268" i="8"/>
  <c r="M268" i="8"/>
  <c r="K268" i="8"/>
  <c r="I268" i="8"/>
  <c r="G268" i="8"/>
  <c r="V267" i="8"/>
  <c r="Q267" i="8"/>
  <c r="O267" i="8"/>
  <c r="M267" i="8"/>
  <c r="K267" i="8"/>
  <c r="I267" i="8"/>
  <c r="G267" i="8"/>
  <c r="V266" i="8"/>
  <c r="Q266" i="8"/>
  <c r="O266" i="8"/>
  <c r="M266" i="8"/>
  <c r="K266" i="8"/>
  <c r="I266" i="8"/>
  <c r="G266" i="8"/>
  <c r="V265" i="8"/>
  <c r="Q265" i="8"/>
  <c r="O265" i="8"/>
  <c r="K265" i="8"/>
  <c r="I265" i="8"/>
  <c r="G265" i="8"/>
  <c r="M265" i="8" s="1"/>
  <c r="V264" i="8"/>
  <c r="Q264" i="8"/>
  <c r="O264" i="8"/>
  <c r="K264" i="8"/>
  <c r="I264" i="8"/>
  <c r="G264" i="8"/>
  <c r="M264" i="8" s="1"/>
  <c r="V263" i="8"/>
  <c r="Q263" i="8"/>
  <c r="O263" i="8"/>
  <c r="K263" i="8"/>
  <c r="I263" i="8"/>
  <c r="G263" i="8"/>
  <c r="M263" i="8" s="1"/>
  <c r="V262" i="8"/>
  <c r="Q262" i="8"/>
  <c r="O262" i="8"/>
  <c r="M262" i="8"/>
  <c r="K262" i="8"/>
  <c r="I262" i="8"/>
  <c r="G262" i="8"/>
  <c r="V261" i="8"/>
  <c r="Q261" i="8"/>
  <c r="O261" i="8"/>
  <c r="M261" i="8"/>
  <c r="K261" i="8"/>
  <c r="I261" i="8"/>
  <c r="G261" i="8"/>
  <c r="V260" i="8"/>
  <c r="Q260" i="8"/>
  <c r="O260" i="8"/>
  <c r="M260" i="8"/>
  <c r="K260" i="8"/>
  <c r="I260" i="8"/>
  <c r="G260" i="8"/>
  <c r="V259" i="8"/>
  <c r="Q259" i="8"/>
  <c r="O259" i="8"/>
  <c r="K259" i="8"/>
  <c r="I259" i="8"/>
  <c r="G259" i="8"/>
  <c r="M259" i="8" s="1"/>
  <c r="V258" i="8"/>
  <c r="Q258" i="8"/>
  <c r="O258" i="8"/>
  <c r="K258" i="8"/>
  <c r="I258" i="8"/>
  <c r="G258" i="8"/>
  <c r="M258" i="8" s="1"/>
  <c r="V257" i="8"/>
  <c r="Q257" i="8"/>
  <c r="O257" i="8"/>
  <c r="K257" i="8"/>
  <c r="I257" i="8"/>
  <c r="G257" i="8"/>
  <c r="M257" i="8" s="1"/>
  <c r="V256" i="8"/>
  <c r="Q256" i="8"/>
  <c r="O256" i="8"/>
  <c r="M256" i="8"/>
  <c r="K256" i="8"/>
  <c r="I256" i="8"/>
  <c r="G256" i="8"/>
  <c r="V255" i="8"/>
  <c r="Q255" i="8"/>
  <c r="O255" i="8"/>
  <c r="M255" i="8"/>
  <c r="K255" i="8"/>
  <c r="I255" i="8"/>
  <c r="G255" i="8"/>
  <c r="V254" i="8"/>
  <c r="Q254" i="8"/>
  <c r="O254" i="8"/>
  <c r="M254" i="8"/>
  <c r="K254" i="8"/>
  <c r="I254" i="8"/>
  <c r="G254" i="8"/>
  <c r="V253" i="8"/>
  <c r="Q253" i="8"/>
  <c r="O253" i="8"/>
  <c r="K253" i="8"/>
  <c r="I253" i="8"/>
  <c r="G253" i="8"/>
  <c r="M253" i="8" s="1"/>
  <c r="V252" i="8"/>
  <c r="Q252" i="8"/>
  <c r="O252" i="8"/>
  <c r="K252" i="8"/>
  <c r="I252" i="8"/>
  <c r="G252" i="8"/>
  <c r="M252" i="8" s="1"/>
  <c r="V251" i="8"/>
  <c r="Q251" i="8"/>
  <c r="O251" i="8"/>
  <c r="K251" i="8"/>
  <c r="I251" i="8"/>
  <c r="G251" i="8"/>
  <c r="M251" i="8" s="1"/>
  <c r="V250" i="8"/>
  <c r="Q250" i="8"/>
  <c r="O250" i="8"/>
  <c r="M250" i="8"/>
  <c r="K250" i="8"/>
  <c r="I250" i="8"/>
  <c r="G250" i="8"/>
  <c r="V249" i="8"/>
  <c r="Q249" i="8"/>
  <c r="O249" i="8"/>
  <c r="M249" i="8"/>
  <c r="K249" i="8"/>
  <c r="I249" i="8"/>
  <c r="G249" i="8"/>
  <c r="V248" i="8"/>
  <c r="Q248" i="8"/>
  <c r="O248" i="8"/>
  <c r="M248" i="8"/>
  <c r="K248" i="8"/>
  <c r="I248" i="8"/>
  <c r="G248" i="8"/>
  <c r="V247" i="8"/>
  <c r="Q247" i="8"/>
  <c r="O247" i="8"/>
  <c r="O246" i="8" s="1"/>
  <c r="K247" i="8"/>
  <c r="K246" i="8" s="1"/>
  <c r="I247" i="8"/>
  <c r="G247" i="8"/>
  <c r="M247" i="8" s="1"/>
  <c r="V245" i="8"/>
  <c r="Q245" i="8"/>
  <c r="O245" i="8"/>
  <c r="K245" i="8"/>
  <c r="I245" i="8"/>
  <c r="G245" i="8"/>
  <c r="M245" i="8" s="1"/>
  <c r="V244" i="8"/>
  <c r="Q244" i="8"/>
  <c r="O244" i="8"/>
  <c r="M244" i="8"/>
  <c r="K244" i="8"/>
  <c r="I244" i="8"/>
  <c r="G244" i="8"/>
  <c r="V243" i="8"/>
  <c r="Q243" i="8"/>
  <c r="O243" i="8"/>
  <c r="M243" i="8"/>
  <c r="K243" i="8"/>
  <c r="I243" i="8"/>
  <c r="G243" i="8"/>
  <c r="V242" i="8"/>
  <c r="Q242" i="8"/>
  <c r="O242" i="8"/>
  <c r="M242" i="8"/>
  <c r="K242" i="8"/>
  <c r="I242" i="8"/>
  <c r="G242" i="8"/>
  <c r="V241" i="8"/>
  <c r="Q241" i="8"/>
  <c r="O241" i="8"/>
  <c r="K241" i="8"/>
  <c r="I241" i="8"/>
  <c r="G241" i="8"/>
  <c r="M241" i="8" s="1"/>
  <c r="V240" i="8"/>
  <c r="Q240" i="8"/>
  <c r="O240" i="8"/>
  <c r="K240" i="8"/>
  <c r="I240" i="8"/>
  <c r="G240" i="8"/>
  <c r="M240" i="8" s="1"/>
  <c r="V239" i="8"/>
  <c r="Q239" i="8"/>
  <c r="O239" i="8"/>
  <c r="K239" i="8"/>
  <c r="I239" i="8"/>
  <c r="G239" i="8"/>
  <c r="M239" i="8" s="1"/>
  <c r="V238" i="8"/>
  <c r="Q238" i="8"/>
  <c r="O238" i="8"/>
  <c r="M238" i="8"/>
  <c r="K238" i="8"/>
  <c r="K224" i="8" s="1"/>
  <c r="I238" i="8"/>
  <c r="G238" i="8"/>
  <c r="V237" i="8"/>
  <c r="Q237" i="8"/>
  <c r="O237" i="8"/>
  <c r="M237" i="8"/>
  <c r="K237" i="8"/>
  <c r="I237" i="8"/>
  <c r="G237" i="8"/>
  <c r="V236" i="8"/>
  <c r="Q236" i="8"/>
  <c r="O236" i="8"/>
  <c r="M236" i="8"/>
  <c r="K236" i="8"/>
  <c r="I236" i="8"/>
  <c r="G236" i="8"/>
  <c r="V235" i="8"/>
  <c r="Q235" i="8"/>
  <c r="O235" i="8"/>
  <c r="K235" i="8"/>
  <c r="I235" i="8"/>
  <c r="G235" i="8"/>
  <c r="M235" i="8" s="1"/>
  <c r="V234" i="8"/>
  <c r="Q234" i="8"/>
  <c r="Q224" i="8" s="1"/>
  <c r="O234" i="8"/>
  <c r="K234" i="8"/>
  <c r="I234" i="8"/>
  <c r="G234" i="8"/>
  <c r="M234" i="8" s="1"/>
  <c r="V225" i="8"/>
  <c r="V224" i="8" s="1"/>
  <c r="Q225" i="8"/>
  <c r="O225" i="8"/>
  <c r="K225" i="8"/>
  <c r="I225" i="8"/>
  <c r="G225" i="8"/>
  <c r="V223" i="8"/>
  <c r="Q223" i="8"/>
  <c r="O223" i="8"/>
  <c r="M223" i="8"/>
  <c r="K223" i="8"/>
  <c r="I223" i="8"/>
  <c r="G223" i="8"/>
  <c r="V222" i="8"/>
  <c r="Q222" i="8"/>
  <c r="O222" i="8"/>
  <c r="M222" i="8"/>
  <c r="K222" i="8"/>
  <c r="I222" i="8"/>
  <c r="G222" i="8"/>
  <c r="V221" i="8"/>
  <c r="Q221" i="8"/>
  <c r="O221" i="8"/>
  <c r="K221" i="8"/>
  <c r="I221" i="8"/>
  <c r="G221" i="8"/>
  <c r="M221" i="8" s="1"/>
  <c r="V220" i="8"/>
  <c r="Q220" i="8"/>
  <c r="O220" i="8"/>
  <c r="K220" i="8"/>
  <c r="I220" i="8"/>
  <c r="G220" i="8"/>
  <c r="M220" i="8" s="1"/>
  <c r="V219" i="8"/>
  <c r="Q219" i="8"/>
  <c r="O219" i="8"/>
  <c r="K219" i="8"/>
  <c r="I219" i="8"/>
  <c r="G219" i="8"/>
  <c r="M219" i="8" s="1"/>
  <c r="V218" i="8"/>
  <c r="Q218" i="8"/>
  <c r="O218" i="8"/>
  <c r="M218" i="8"/>
  <c r="K218" i="8"/>
  <c r="I218" i="8"/>
  <c r="G218" i="8"/>
  <c r="V217" i="8"/>
  <c r="Q217" i="8"/>
  <c r="O217" i="8"/>
  <c r="M217" i="8"/>
  <c r="K217" i="8"/>
  <c r="I217" i="8"/>
  <c r="G217" i="8"/>
  <c r="V216" i="8"/>
  <c r="Q216" i="8"/>
  <c r="O216" i="8"/>
  <c r="M216" i="8"/>
  <c r="K216" i="8"/>
  <c r="I216" i="8"/>
  <c r="G216" i="8"/>
  <c r="V215" i="8"/>
  <c r="Q215" i="8"/>
  <c r="O215" i="8"/>
  <c r="K215" i="8"/>
  <c r="I215" i="8"/>
  <c r="G215" i="8"/>
  <c r="M215" i="8" s="1"/>
  <c r="V214" i="8"/>
  <c r="Q214" i="8"/>
  <c r="O214" i="8"/>
  <c r="K214" i="8"/>
  <c r="I214" i="8"/>
  <c r="G214" i="8"/>
  <c r="M214" i="8" s="1"/>
  <c r="V213" i="8"/>
  <c r="Q213" i="8"/>
  <c r="O213" i="8"/>
  <c r="K213" i="8"/>
  <c r="I213" i="8"/>
  <c r="G213" i="8"/>
  <c r="M213" i="8" s="1"/>
  <c r="V212" i="8"/>
  <c r="Q212" i="8"/>
  <c r="O212" i="8"/>
  <c r="M212" i="8"/>
  <c r="K212" i="8"/>
  <c r="I212" i="8"/>
  <c r="G212" i="8"/>
  <c r="V211" i="8"/>
  <c r="Q211" i="8"/>
  <c r="O211" i="8"/>
  <c r="M211" i="8"/>
  <c r="K211" i="8"/>
  <c r="I211" i="8"/>
  <c r="G211" i="8"/>
  <c r="V210" i="8"/>
  <c r="Q210" i="8"/>
  <c r="O210" i="8"/>
  <c r="M210" i="8"/>
  <c r="K210" i="8"/>
  <c r="I210" i="8"/>
  <c r="G210" i="8"/>
  <c r="V209" i="8"/>
  <c r="Q209" i="8"/>
  <c r="O209" i="8"/>
  <c r="K209" i="8"/>
  <c r="I209" i="8"/>
  <c r="G209" i="8"/>
  <c r="M209" i="8" s="1"/>
  <c r="V208" i="8"/>
  <c r="Q208" i="8"/>
  <c r="O208" i="8"/>
  <c r="K208" i="8"/>
  <c r="I208" i="8"/>
  <c r="G208" i="8"/>
  <c r="M208" i="8" s="1"/>
  <c r="V207" i="8"/>
  <c r="Q207" i="8"/>
  <c r="O207" i="8"/>
  <c r="K207" i="8"/>
  <c r="I207" i="8"/>
  <c r="G207" i="8"/>
  <c r="M207" i="8" s="1"/>
  <c r="V206" i="8"/>
  <c r="Q206" i="8"/>
  <c r="O206" i="8"/>
  <c r="M206" i="8"/>
  <c r="K206" i="8"/>
  <c r="I206" i="8"/>
  <c r="G206" i="8"/>
  <c r="V205" i="8"/>
  <c r="Q205" i="8"/>
  <c r="O205" i="8"/>
  <c r="M205" i="8"/>
  <c r="K205" i="8"/>
  <c r="I205" i="8"/>
  <c r="G205" i="8"/>
  <c r="V204" i="8"/>
  <c r="Q204" i="8"/>
  <c r="O204" i="8"/>
  <c r="M204" i="8"/>
  <c r="K204" i="8"/>
  <c r="I204" i="8"/>
  <c r="G204" i="8"/>
  <c r="V203" i="8"/>
  <c r="Q203" i="8"/>
  <c r="O203" i="8"/>
  <c r="K203" i="8"/>
  <c r="I203" i="8"/>
  <c r="G203" i="8"/>
  <c r="M203" i="8" s="1"/>
  <c r="V202" i="8"/>
  <c r="Q202" i="8"/>
  <c r="O202" i="8"/>
  <c r="K202" i="8"/>
  <c r="I202" i="8"/>
  <c r="G202" i="8"/>
  <c r="M202" i="8" s="1"/>
  <c r="V201" i="8"/>
  <c r="Q201" i="8"/>
  <c r="O201" i="8"/>
  <c r="K201" i="8"/>
  <c r="I201" i="8"/>
  <c r="G201" i="8"/>
  <c r="M201" i="8" s="1"/>
  <c r="V200" i="8"/>
  <c r="Q200" i="8"/>
  <c r="O200" i="8"/>
  <c r="M200" i="8"/>
  <c r="K200" i="8"/>
  <c r="I200" i="8"/>
  <c r="G200" i="8"/>
  <c r="V199" i="8"/>
  <c r="Q199" i="8"/>
  <c r="O199" i="8"/>
  <c r="M199" i="8"/>
  <c r="K199" i="8"/>
  <c r="I199" i="8"/>
  <c r="G199" i="8"/>
  <c r="V198" i="8"/>
  <c r="Q198" i="8"/>
  <c r="O198" i="8"/>
  <c r="M198" i="8"/>
  <c r="K198" i="8"/>
  <c r="I198" i="8"/>
  <c r="G198" i="8"/>
  <c r="V197" i="8"/>
  <c r="Q197" i="8"/>
  <c r="O197" i="8"/>
  <c r="K197" i="8"/>
  <c r="I197" i="8"/>
  <c r="G197" i="8"/>
  <c r="M197" i="8" s="1"/>
  <c r="V196" i="8"/>
  <c r="Q196" i="8"/>
  <c r="O196" i="8"/>
  <c r="K196" i="8"/>
  <c r="I196" i="8"/>
  <c r="G196" i="8"/>
  <c r="M196" i="8" s="1"/>
  <c r="V195" i="8"/>
  <c r="Q195" i="8"/>
  <c r="O195" i="8"/>
  <c r="K195" i="8"/>
  <c r="I195" i="8"/>
  <c r="G195" i="8"/>
  <c r="M195" i="8" s="1"/>
  <c r="V194" i="8"/>
  <c r="Q194" i="8"/>
  <c r="O194" i="8"/>
  <c r="M194" i="8"/>
  <c r="K194" i="8"/>
  <c r="I194" i="8"/>
  <c r="G194" i="8"/>
  <c r="V193" i="8"/>
  <c r="Q193" i="8"/>
  <c r="O193" i="8"/>
  <c r="M193" i="8"/>
  <c r="K193" i="8"/>
  <c r="I193" i="8"/>
  <c r="G193" i="8"/>
  <c r="V192" i="8"/>
  <c r="Q192" i="8"/>
  <c r="O192" i="8"/>
  <c r="M192" i="8"/>
  <c r="K192" i="8"/>
  <c r="I192" i="8"/>
  <c r="G192" i="8"/>
  <c r="V191" i="8"/>
  <c r="Q191" i="8"/>
  <c r="O191" i="8"/>
  <c r="K191" i="8"/>
  <c r="I191" i="8"/>
  <c r="G191" i="8"/>
  <c r="M191" i="8" s="1"/>
  <c r="V190" i="8"/>
  <c r="Q190" i="8"/>
  <c r="O190" i="8"/>
  <c r="K190" i="8"/>
  <c r="I190" i="8"/>
  <c r="G190" i="8"/>
  <c r="M190" i="8" s="1"/>
  <c r="V189" i="8"/>
  <c r="Q189" i="8"/>
  <c r="O189" i="8"/>
  <c r="K189" i="8"/>
  <c r="I189" i="8"/>
  <c r="G189" i="8"/>
  <c r="M189" i="8" s="1"/>
  <c r="V188" i="8"/>
  <c r="Q188" i="8"/>
  <c r="O188" i="8"/>
  <c r="M188" i="8"/>
  <c r="K188" i="8"/>
  <c r="I188" i="8"/>
  <c r="G188" i="8"/>
  <c r="V187" i="8"/>
  <c r="Q187" i="8"/>
  <c r="O187" i="8"/>
  <c r="M187" i="8"/>
  <c r="K187" i="8"/>
  <c r="I187" i="8"/>
  <c r="G187" i="8"/>
  <c r="V186" i="8"/>
  <c r="Q186" i="8"/>
  <c r="O186" i="8"/>
  <c r="M186" i="8"/>
  <c r="K186" i="8"/>
  <c r="I186" i="8"/>
  <c r="G186" i="8"/>
  <c r="V185" i="8"/>
  <c r="Q185" i="8"/>
  <c r="O185" i="8"/>
  <c r="K185" i="8"/>
  <c r="I185" i="8"/>
  <c r="G185" i="8"/>
  <c r="M185" i="8" s="1"/>
  <c r="V184" i="8"/>
  <c r="Q184" i="8"/>
  <c r="O184" i="8"/>
  <c r="K184" i="8"/>
  <c r="I184" i="8"/>
  <c r="G184" i="8"/>
  <c r="M184" i="8" s="1"/>
  <c r="V183" i="8"/>
  <c r="Q183" i="8"/>
  <c r="O183" i="8"/>
  <c r="K183" i="8"/>
  <c r="I183" i="8"/>
  <c r="G183" i="8"/>
  <c r="M183" i="8" s="1"/>
  <c r="V182" i="8"/>
  <c r="Q182" i="8"/>
  <c r="O182" i="8"/>
  <c r="M182" i="8"/>
  <c r="K182" i="8"/>
  <c r="I182" i="8"/>
  <c r="G182" i="8"/>
  <c r="V181" i="8"/>
  <c r="Q181" i="8"/>
  <c r="O181" i="8"/>
  <c r="M181" i="8"/>
  <c r="K181" i="8"/>
  <c r="I181" i="8"/>
  <c r="G181" i="8"/>
  <c r="V180" i="8"/>
  <c r="Q180" i="8"/>
  <c r="O180" i="8"/>
  <c r="M180" i="8"/>
  <c r="K180" i="8"/>
  <c r="I180" i="8"/>
  <c r="G180" i="8"/>
  <c r="V179" i="8"/>
  <c r="Q179" i="8"/>
  <c r="O179" i="8"/>
  <c r="K179" i="8"/>
  <c r="I179" i="8"/>
  <c r="G179" i="8"/>
  <c r="M179" i="8" s="1"/>
  <c r="V178" i="8"/>
  <c r="Q178" i="8"/>
  <c r="O178" i="8"/>
  <c r="K178" i="8"/>
  <c r="I178" i="8"/>
  <c r="G178" i="8"/>
  <c r="M178" i="8" s="1"/>
  <c r="V177" i="8"/>
  <c r="Q177" i="8"/>
  <c r="O177" i="8"/>
  <c r="K177" i="8"/>
  <c r="I177" i="8"/>
  <c r="G177" i="8"/>
  <c r="M177" i="8" s="1"/>
  <c r="V176" i="8"/>
  <c r="Q176" i="8"/>
  <c r="O176" i="8"/>
  <c r="M176" i="8"/>
  <c r="K176" i="8"/>
  <c r="I176" i="8"/>
  <c r="G176" i="8"/>
  <c r="V175" i="8"/>
  <c r="Q175" i="8"/>
  <c r="O175" i="8"/>
  <c r="M175" i="8"/>
  <c r="K175" i="8"/>
  <c r="I175" i="8"/>
  <c r="G175" i="8"/>
  <c r="V174" i="8"/>
  <c r="Q174" i="8"/>
  <c r="O174" i="8"/>
  <c r="M174" i="8"/>
  <c r="K174" i="8"/>
  <c r="I174" i="8"/>
  <c r="G174" i="8"/>
  <c r="V173" i="8"/>
  <c r="Q173" i="8"/>
  <c r="O173" i="8"/>
  <c r="K173" i="8"/>
  <c r="I173" i="8"/>
  <c r="G173" i="8"/>
  <c r="M173" i="8" s="1"/>
  <c r="V172" i="8"/>
  <c r="Q172" i="8"/>
  <c r="O172" i="8"/>
  <c r="K172" i="8"/>
  <c r="I172" i="8"/>
  <c r="G172" i="8"/>
  <c r="M172" i="8" s="1"/>
  <c r="V171" i="8"/>
  <c r="Q171" i="8"/>
  <c r="O171" i="8"/>
  <c r="K171" i="8"/>
  <c r="I171" i="8"/>
  <c r="G171" i="8"/>
  <c r="M171" i="8" s="1"/>
  <c r="V170" i="8"/>
  <c r="Q170" i="8"/>
  <c r="O170" i="8"/>
  <c r="M170" i="8"/>
  <c r="K170" i="8"/>
  <c r="I170" i="8"/>
  <c r="G170" i="8"/>
  <c r="V169" i="8"/>
  <c r="Q169" i="8"/>
  <c r="O169" i="8"/>
  <c r="M169" i="8"/>
  <c r="K169" i="8"/>
  <c r="I169" i="8"/>
  <c r="G169" i="8"/>
  <c r="V168" i="8"/>
  <c r="Q168" i="8"/>
  <c r="O168" i="8"/>
  <c r="M168" i="8"/>
  <c r="K168" i="8"/>
  <c r="I168" i="8"/>
  <c r="G168" i="8"/>
  <c r="V167" i="8"/>
  <c r="Q167" i="8"/>
  <c r="Q132" i="8" s="1"/>
  <c r="O167" i="8"/>
  <c r="K167" i="8"/>
  <c r="I167" i="8"/>
  <c r="G167" i="8"/>
  <c r="M167" i="8" s="1"/>
  <c r="V166" i="8"/>
  <c r="Q166" i="8"/>
  <c r="O166" i="8"/>
  <c r="K166" i="8"/>
  <c r="I166" i="8"/>
  <c r="G166" i="8"/>
  <c r="M166" i="8" s="1"/>
  <c r="V165" i="8"/>
  <c r="Q165" i="8"/>
  <c r="O165" i="8"/>
  <c r="K165" i="8"/>
  <c r="I165" i="8"/>
  <c r="G165" i="8"/>
  <c r="M165" i="8" s="1"/>
  <c r="V164" i="8"/>
  <c r="Q164" i="8"/>
  <c r="O164" i="8"/>
  <c r="M164" i="8"/>
  <c r="K164" i="8"/>
  <c r="I164" i="8"/>
  <c r="G164" i="8"/>
  <c r="V163" i="8"/>
  <c r="Q163" i="8"/>
  <c r="O163" i="8"/>
  <c r="M163" i="8"/>
  <c r="K163" i="8"/>
  <c r="I163" i="8"/>
  <c r="G163" i="8"/>
  <c r="V162" i="8"/>
  <c r="Q162" i="8"/>
  <c r="O162" i="8"/>
  <c r="M162" i="8"/>
  <c r="K162" i="8"/>
  <c r="I162" i="8"/>
  <c r="G162" i="8"/>
  <c r="V161" i="8"/>
  <c r="Q161" i="8"/>
  <c r="O161" i="8"/>
  <c r="K161" i="8"/>
  <c r="I161" i="8"/>
  <c r="G161" i="8"/>
  <c r="M161" i="8" s="1"/>
  <c r="V152" i="8"/>
  <c r="Q152" i="8"/>
  <c r="O152" i="8"/>
  <c r="K152" i="8"/>
  <c r="I152" i="8"/>
  <c r="G152" i="8"/>
  <c r="V143" i="8"/>
  <c r="Q143" i="8"/>
  <c r="O143" i="8"/>
  <c r="K143" i="8"/>
  <c r="I143" i="8"/>
  <c r="G143" i="8"/>
  <c r="M143" i="8" s="1"/>
  <c r="V135" i="8"/>
  <c r="Q135" i="8"/>
  <c r="O135" i="8"/>
  <c r="M135" i="8"/>
  <c r="K135" i="8"/>
  <c r="I135" i="8"/>
  <c r="G135" i="8"/>
  <c r="V134" i="8"/>
  <c r="Q134" i="8"/>
  <c r="O134" i="8"/>
  <c r="M134" i="8"/>
  <c r="K134" i="8"/>
  <c r="I134" i="8"/>
  <c r="G134" i="8"/>
  <c r="V133" i="8"/>
  <c r="Q133" i="8"/>
  <c r="O133" i="8"/>
  <c r="O132" i="8" s="1"/>
  <c r="M133" i="8"/>
  <c r="K133" i="8"/>
  <c r="I133" i="8"/>
  <c r="G133" i="8"/>
  <c r="V131" i="8"/>
  <c r="Q131" i="8"/>
  <c r="O131" i="8"/>
  <c r="K131" i="8"/>
  <c r="I131" i="8"/>
  <c r="G131" i="8"/>
  <c r="M131" i="8" s="1"/>
  <c r="V130" i="8"/>
  <c r="Q130" i="8"/>
  <c r="O130" i="8"/>
  <c r="K130" i="8"/>
  <c r="I130" i="8"/>
  <c r="G130" i="8"/>
  <c r="M130" i="8" s="1"/>
  <c r="V129" i="8"/>
  <c r="Q129" i="8"/>
  <c r="O129" i="8"/>
  <c r="M129" i="8"/>
  <c r="K129" i="8"/>
  <c r="I129" i="8"/>
  <c r="G129" i="8"/>
  <c r="V128" i="8"/>
  <c r="Q128" i="8"/>
  <c r="O128" i="8"/>
  <c r="M128" i="8"/>
  <c r="K128" i="8"/>
  <c r="I128" i="8"/>
  <c r="G128" i="8"/>
  <c r="V127" i="8"/>
  <c r="Q127" i="8"/>
  <c r="O127" i="8"/>
  <c r="M127" i="8"/>
  <c r="K127" i="8"/>
  <c r="I127" i="8"/>
  <c r="G127" i="8"/>
  <c r="V126" i="8"/>
  <c r="Q126" i="8"/>
  <c r="O126" i="8"/>
  <c r="K126" i="8"/>
  <c r="I126" i="8"/>
  <c r="G126" i="8"/>
  <c r="M126" i="8" s="1"/>
  <c r="V125" i="8"/>
  <c r="Q125" i="8"/>
  <c r="O125" i="8"/>
  <c r="K125" i="8"/>
  <c r="I125" i="8"/>
  <c r="G125" i="8"/>
  <c r="M125" i="8" s="1"/>
  <c r="V124" i="8"/>
  <c r="Q124" i="8"/>
  <c r="O124" i="8"/>
  <c r="K124" i="8"/>
  <c r="I124" i="8"/>
  <c r="G124" i="8"/>
  <c r="M124" i="8" s="1"/>
  <c r="V123" i="8"/>
  <c r="Q123" i="8"/>
  <c r="O123" i="8"/>
  <c r="M123" i="8"/>
  <c r="K123" i="8"/>
  <c r="I123" i="8"/>
  <c r="G123" i="8"/>
  <c r="V122" i="8"/>
  <c r="Q122" i="8"/>
  <c r="O122" i="8"/>
  <c r="M122" i="8"/>
  <c r="K122" i="8"/>
  <c r="I122" i="8"/>
  <c r="G122" i="8"/>
  <c r="V121" i="8"/>
  <c r="Q121" i="8"/>
  <c r="O121" i="8"/>
  <c r="M121" i="8"/>
  <c r="K121" i="8"/>
  <c r="I121" i="8"/>
  <c r="G121" i="8"/>
  <c r="V120" i="8"/>
  <c r="Q120" i="8"/>
  <c r="O120" i="8"/>
  <c r="K120" i="8"/>
  <c r="I120" i="8"/>
  <c r="G120" i="8"/>
  <c r="M120" i="8" s="1"/>
  <c r="V119" i="8"/>
  <c r="Q119" i="8"/>
  <c r="O119" i="8"/>
  <c r="K119" i="8"/>
  <c r="I119" i="8"/>
  <c r="G119" i="8"/>
  <c r="M119" i="8" s="1"/>
  <c r="V118" i="8"/>
  <c r="Q118" i="8"/>
  <c r="O118" i="8"/>
  <c r="K118" i="8"/>
  <c r="I118" i="8"/>
  <c r="G118" i="8"/>
  <c r="M118" i="8" s="1"/>
  <c r="V117" i="8"/>
  <c r="Q117" i="8"/>
  <c r="O117" i="8"/>
  <c r="M117" i="8"/>
  <c r="K117" i="8"/>
  <c r="I117" i="8"/>
  <c r="G117" i="8"/>
  <c r="V116" i="8"/>
  <c r="Q116" i="8"/>
  <c r="O116" i="8"/>
  <c r="M116" i="8"/>
  <c r="K116" i="8"/>
  <c r="I116" i="8"/>
  <c r="G116" i="8"/>
  <c r="V115" i="8"/>
  <c r="Q115" i="8"/>
  <c r="O115" i="8"/>
  <c r="M115" i="8"/>
  <c r="K115" i="8"/>
  <c r="I115" i="8"/>
  <c r="G115" i="8"/>
  <c r="V114" i="8"/>
  <c r="Q114" i="8"/>
  <c r="O114" i="8"/>
  <c r="K114" i="8"/>
  <c r="I114" i="8"/>
  <c r="G114" i="8"/>
  <c r="M114" i="8" s="1"/>
  <c r="V113" i="8"/>
  <c r="Q113" i="8"/>
  <c r="O113" i="8"/>
  <c r="K113" i="8"/>
  <c r="I113" i="8"/>
  <c r="G113" i="8"/>
  <c r="M113" i="8" s="1"/>
  <c r="V112" i="8"/>
  <c r="Q112" i="8"/>
  <c r="O112" i="8"/>
  <c r="K112" i="8"/>
  <c r="I112" i="8"/>
  <c r="G112" i="8"/>
  <c r="M112" i="8" s="1"/>
  <c r="V111" i="8"/>
  <c r="Q111" i="8"/>
  <c r="O111" i="8"/>
  <c r="M111" i="8"/>
  <c r="K111" i="8"/>
  <c r="I111" i="8"/>
  <c r="G111" i="8"/>
  <c r="V110" i="8"/>
  <c r="Q110" i="8"/>
  <c r="O110" i="8"/>
  <c r="M110" i="8"/>
  <c r="K110" i="8"/>
  <c r="I110" i="8"/>
  <c r="G110" i="8"/>
  <c r="V109" i="8"/>
  <c r="Q109" i="8"/>
  <c r="O109" i="8"/>
  <c r="M109" i="8"/>
  <c r="K109" i="8"/>
  <c r="I109" i="8"/>
  <c r="G109" i="8"/>
  <c r="V108" i="8"/>
  <c r="Q108" i="8"/>
  <c r="O108" i="8"/>
  <c r="K108" i="8"/>
  <c r="I108" i="8"/>
  <c r="G108" i="8"/>
  <c r="M108" i="8" s="1"/>
  <c r="V107" i="8"/>
  <c r="Q107" i="8"/>
  <c r="O107" i="8"/>
  <c r="K107" i="8"/>
  <c r="I107" i="8"/>
  <c r="G107" i="8"/>
  <c r="M107" i="8" s="1"/>
  <c r="V106" i="8"/>
  <c r="Q106" i="8"/>
  <c r="O106" i="8"/>
  <c r="K106" i="8"/>
  <c r="I106" i="8"/>
  <c r="G106" i="8"/>
  <c r="M106" i="8" s="1"/>
  <c r="V105" i="8"/>
  <c r="Q105" i="8"/>
  <c r="O105" i="8"/>
  <c r="M105" i="8"/>
  <c r="K105" i="8"/>
  <c r="I105" i="8"/>
  <c r="G105" i="8"/>
  <c r="V104" i="8"/>
  <c r="Q104" i="8"/>
  <c r="O104" i="8"/>
  <c r="M104" i="8"/>
  <c r="K104" i="8"/>
  <c r="I104" i="8"/>
  <c r="G104" i="8"/>
  <c r="V94" i="8"/>
  <c r="Q94" i="8"/>
  <c r="O94" i="8"/>
  <c r="M94" i="8"/>
  <c r="K94" i="8"/>
  <c r="I94" i="8"/>
  <c r="G94" i="8"/>
  <c r="V85" i="8"/>
  <c r="Q85" i="8"/>
  <c r="O85" i="8"/>
  <c r="K85" i="8"/>
  <c r="I85" i="8"/>
  <c r="G85" i="8"/>
  <c r="M85" i="8" s="1"/>
  <c r="V75" i="8"/>
  <c r="Q75" i="8"/>
  <c r="O75" i="8"/>
  <c r="K75" i="8"/>
  <c r="I75" i="8"/>
  <c r="G75" i="8"/>
  <c r="M75" i="8" s="1"/>
  <c r="V66" i="8"/>
  <c r="Q66" i="8"/>
  <c r="O66" i="8"/>
  <c r="K66" i="8"/>
  <c r="I66" i="8"/>
  <c r="G66" i="8"/>
  <c r="M66" i="8" s="1"/>
  <c r="V57" i="8"/>
  <c r="Q57" i="8"/>
  <c r="O57" i="8"/>
  <c r="M57" i="8"/>
  <c r="K57" i="8"/>
  <c r="I57" i="8"/>
  <c r="G57" i="8"/>
  <c r="V47" i="8"/>
  <c r="Q47" i="8"/>
  <c r="O47" i="8"/>
  <c r="M47" i="8"/>
  <c r="K47" i="8"/>
  <c r="I47" i="8"/>
  <c r="G47" i="8"/>
  <c r="V38" i="8"/>
  <c r="Q38" i="8"/>
  <c r="O38" i="8"/>
  <c r="M38" i="8"/>
  <c r="K38" i="8"/>
  <c r="I38" i="8"/>
  <c r="G38" i="8"/>
  <c r="V29" i="8"/>
  <c r="Q29" i="8"/>
  <c r="O29" i="8"/>
  <c r="O8" i="8" s="1"/>
  <c r="K29" i="8"/>
  <c r="I29" i="8"/>
  <c r="G29" i="8"/>
  <c r="M29" i="8" s="1"/>
  <c r="V19" i="8"/>
  <c r="Q19" i="8"/>
  <c r="Q8" i="8" s="1"/>
  <c r="O19" i="8"/>
  <c r="K19" i="8"/>
  <c r="I19" i="8"/>
  <c r="G19" i="8"/>
  <c r="M19" i="8" s="1"/>
  <c r="V9" i="8"/>
  <c r="V8" i="8" s="1"/>
  <c r="Q9" i="8"/>
  <c r="O9" i="8"/>
  <c r="K9" i="8"/>
  <c r="I9" i="8"/>
  <c r="G9" i="8"/>
  <c r="G8" i="8" s="1"/>
  <c r="K8" i="8"/>
  <c r="AE379" i="7"/>
  <c r="BA375" i="7"/>
  <c r="V374" i="7"/>
  <c r="V373" i="7" s="1"/>
  <c r="Q374" i="7"/>
  <c r="O374" i="7"/>
  <c r="M374" i="7"/>
  <c r="M373" i="7" s="1"/>
  <c r="K374" i="7"/>
  <c r="I374" i="7"/>
  <c r="I373" i="7" s="1"/>
  <c r="G374" i="7"/>
  <c r="Q373" i="7"/>
  <c r="O373" i="7"/>
  <c r="K373" i="7"/>
  <c r="G373" i="7"/>
  <c r="V370" i="7"/>
  <c r="Q370" i="7"/>
  <c r="O370" i="7"/>
  <c r="M370" i="7"/>
  <c r="K370" i="7"/>
  <c r="I370" i="7"/>
  <c r="G370" i="7"/>
  <c r="V369" i="7"/>
  <c r="Q369" i="7"/>
  <c r="O369" i="7"/>
  <c r="K369" i="7"/>
  <c r="I369" i="7"/>
  <c r="G369" i="7"/>
  <c r="M369" i="7" s="1"/>
  <c r="V365" i="7"/>
  <c r="Q365" i="7"/>
  <c r="O365" i="7"/>
  <c r="K365" i="7"/>
  <c r="I365" i="7"/>
  <c r="I363" i="7" s="1"/>
  <c r="G365" i="7"/>
  <c r="M365" i="7" s="1"/>
  <c r="V364" i="7"/>
  <c r="V363" i="7" s="1"/>
  <c r="Q364" i="7"/>
  <c r="O364" i="7"/>
  <c r="O363" i="7" s="1"/>
  <c r="K364" i="7"/>
  <c r="K363" i="7" s="1"/>
  <c r="I364" i="7"/>
  <c r="G364" i="7"/>
  <c r="V362" i="7"/>
  <c r="Q362" i="7"/>
  <c r="O362" i="7"/>
  <c r="M362" i="7"/>
  <c r="K362" i="7"/>
  <c r="I362" i="7"/>
  <c r="G362" i="7"/>
  <c r="V361" i="7"/>
  <c r="Q361" i="7"/>
  <c r="O361" i="7"/>
  <c r="M361" i="7"/>
  <c r="K361" i="7"/>
  <c r="I361" i="7"/>
  <c r="G361" i="7"/>
  <c r="V357" i="7"/>
  <c r="Q357" i="7"/>
  <c r="O357" i="7"/>
  <c r="K357" i="7"/>
  <c r="I357" i="7"/>
  <c r="G357" i="7"/>
  <c r="BA355" i="7"/>
  <c r="BA354" i="7"/>
  <c r="V353" i="7"/>
  <c r="Q353" i="7"/>
  <c r="O353" i="7"/>
  <c r="M353" i="7"/>
  <c r="K353" i="7"/>
  <c r="I353" i="7"/>
  <c r="G353" i="7"/>
  <c r="V349" i="7"/>
  <c r="Q349" i="7"/>
  <c r="O349" i="7"/>
  <c r="O344" i="7" s="1"/>
  <c r="M349" i="7"/>
  <c r="K349" i="7"/>
  <c r="I349" i="7"/>
  <c r="G349" i="7"/>
  <c r="V345" i="7"/>
  <c r="Q345" i="7"/>
  <c r="Q344" i="7" s="1"/>
  <c r="O345" i="7"/>
  <c r="M345" i="7"/>
  <c r="K345" i="7"/>
  <c r="I345" i="7"/>
  <c r="G345" i="7"/>
  <c r="V344" i="7"/>
  <c r="V343" i="7"/>
  <c r="Q343" i="7"/>
  <c r="O343" i="7"/>
  <c r="K343" i="7"/>
  <c r="I343" i="7"/>
  <c r="G343" i="7"/>
  <c r="M343" i="7" s="1"/>
  <c r="V342" i="7"/>
  <c r="Q342" i="7"/>
  <c r="O342" i="7"/>
  <c r="K342" i="7"/>
  <c r="I342" i="7"/>
  <c r="G342" i="7"/>
  <c r="M342" i="7" s="1"/>
  <c r="V341" i="7"/>
  <c r="Q341" i="7"/>
  <c r="O341" i="7"/>
  <c r="M341" i="7"/>
  <c r="K341" i="7"/>
  <c r="I341" i="7"/>
  <c r="G341" i="7"/>
  <c r="V340" i="7"/>
  <c r="Q340" i="7"/>
  <c r="O340" i="7"/>
  <c r="M340" i="7"/>
  <c r="K340" i="7"/>
  <c r="I340" i="7"/>
  <c r="G340" i="7"/>
  <c r="V339" i="7"/>
  <c r="Q339" i="7"/>
  <c r="O339" i="7"/>
  <c r="M339" i="7"/>
  <c r="K339" i="7"/>
  <c r="I339" i="7"/>
  <c r="G339" i="7"/>
  <c r="V338" i="7"/>
  <c r="Q338" i="7"/>
  <c r="O338" i="7"/>
  <c r="K338" i="7"/>
  <c r="I338" i="7"/>
  <c r="G338" i="7"/>
  <c r="M338" i="7" s="1"/>
  <c r="V337" i="7"/>
  <c r="Q337" i="7"/>
  <c r="O337" i="7"/>
  <c r="K337" i="7"/>
  <c r="I337" i="7"/>
  <c r="G337" i="7"/>
  <c r="M337" i="7" s="1"/>
  <c r="V336" i="7"/>
  <c r="Q336" i="7"/>
  <c r="O336" i="7"/>
  <c r="K336" i="7"/>
  <c r="I336" i="7"/>
  <c r="G336" i="7"/>
  <c r="M336" i="7" s="1"/>
  <c r="V335" i="7"/>
  <c r="Q335" i="7"/>
  <c r="O335" i="7"/>
  <c r="M335" i="7"/>
  <c r="K335" i="7"/>
  <c r="I335" i="7"/>
  <c r="G335" i="7"/>
  <c r="V334" i="7"/>
  <c r="Q334" i="7"/>
  <c r="O334" i="7"/>
  <c r="M334" i="7"/>
  <c r="K334" i="7"/>
  <c r="I334" i="7"/>
  <c r="G334" i="7"/>
  <c r="V333" i="7"/>
  <c r="Q333" i="7"/>
  <c r="O333" i="7"/>
  <c r="M333" i="7"/>
  <c r="K333" i="7"/>
  <c r="I333" i="7"/>
  <c r="G333" i="7"/>
  <c r="V332" i="7"/>
  <c r="Q332" i="7"/>
  <c r="O332" i="7"/>
  <c r="K332" i="7"/>
  <c r="I332" i="7"/>
  <c r="G332" i="7"/>
  <c r="M332" i="7" s="1"/>
  <c r="V331" i="7"/>
  <c r="Q331" i="7"/>
  <c r="O331" i="7"/>
  <c r="K331" i="7"/>
  <c r="I331" i="7"/>
  <c r="G331" i="7"/>
  <c r="M331" i="7" s="1"/>
  <c r="V330" i="7"/>
  <c r="Q330" i="7"/>
  <c r="O330" i="7"/>
  <c r="K330" i="7"/>
  <c r="I330" i="7"/>
  <c r="G330" i="7"/>
  <c r="M330" i="7" s="1"/>
  <c r="V329" i="7"/>
  <c r="Q329" i="7"/>
  <c r="O329" i="7"/>
  <c r="M329" i="7"/>
  <c r="K329" i="7"/>
  <c r="I329" i="7"/>
  <c r="G329" i="7"/>
  <c r="V328" i="7"/>
  <c r="Q328" i="7"/>
  <c r="O328" i="7"/>
  <c r="M328" i="7"/>
  <c r="K328" i="7"/>
  <c r="I328" i="7"/>
  <c r="G328" i="7"/>
  <c r="V327" i="7"/>
  <c r="Q327" i="7"/>
  <c r="O327" i="7"/>
  <c r="M327" i="7"/>
  <c r="K327" i="7"/>
  <c r="I327" i="7"/>
  <c r="G327" i="7"/>
  <c r="V326" i="7"/>
  <c r="Q326" i="7"/>
  <c r="O326" i="7"/>
  <c r="K326" i="7"/>
  <c r="I326" i="7"/>
  <c r="G326" i="7"/>
  <c r="M326" i="7" s="1"/>
  <c r="V325" i="7"/>
  <c r="Q325" i="7"/>
  <c r="O325" i="7"/>
  <c r="K325" i="7"/>
  <c r="I325" i="7"/>
  <c r="G325" i="7"/>
  <c r="M325" i="7" s="1"/>
  <c r="V324" i="7"/>
  <c r="Q324" i="7"/>
  <c r="O324" i="7"/>
  <c r="K324" i="7"/>
  <c r="I324" i="7"/>
  <c r="G324" i="7"/>
  <c r="M324" i="7" s="1"/>
  <c r="V323" i="7"/>
  <c r="Q323" i="7"/>
  <c r="O323" i="7"/>
  <c r="M323" i="7"/>
  <c r="K323" i="7"/>
  <c r="I323" i="7"/>
  <c r="G323" i="7"/>
  <c r="V322" i="7"/>
  <c r="Q322" i="7"/>
  <c r="O322" i="7"/>
  <c r="M322" i="7"/>
  <c r="K322" i="7"/>
  <c r="I322" i="7"/>
  <c r="G322" i="7"/>
  <c r="V321" i="7"/>
  <c r="Q321" i="7"/>
  <c r="O321" i="7"/>
  <c r="M321" i="7"/>
  <c r="K321" i="7"/>
  <c r="I321" i="7"/>
  <c r="G321" i="7"/>
  <c r="V318" i="7"/>
  <c r="Q318" i="7"/>
  <c r="O318" i="7"/>
  <c r="K318" i="7"/>
  <c r="I318" i="7"/>
  <c r="G318" i="7"/>
  <c r="M318" i="7" s="1"/>
  <c r="V317" i="7"/>
  <c r="Q317" i="7"/>
  <c r="O317" i="7"/>
  <c r="K317" i="7"/>
  <c r="I317" i="7"/>
  <c r="G317" i="7"/>
  <c r="M317" i="7" s="1"/>
  <c r="V316" i="7"/>
  <c r="Q316" i="7"/>
  <c r="O316" i="7"/>
  <c r="K316" i="7"/>
  <c r="I316" i="7"/>
  <c r="G316" i="7"/>
  <c r="M316" i="7" s="1"/>
  <c r="V315" i="7"/>
  <c r="Q315" i="7"/>
  <c r="O315" i="7"/>
  <c r="M315" i="7"/>
  <c r="K315" i="7"/>
  <c r="I315" i="7"/>
  <c r="G315" i="7"/>
  <c r="V314" i="7"/>
  <c r="Q314" i="7"/>
  <c r="O314" i="7"/>
  <c r="M314" i="7"/>
  <c r="K314" i="7"/>
  <c r="K307" i="7" s="1"/>
  <c r="I314" i="7"/>
  <c r="G314" i="7"/>
  <c r="V310" i="7"/>
  <c r="Q310" i="7"/>
  <c r="O310" i="7"/>
  <c r="M310" i="7"/>
  <c r="K310" i="7"/>
  <c r="I310" i="7"/>
  <c r="G310" i="7"/>
  <c r="V309" i="7"/>
  <c r="Q309" i="7"/>
  <c r="O309" i="7"/>
  <c r="K309" i="7"/>
  <c r="I309" i="7"/>
  <c r="G309" i="7"/>
  <c r="M309" i="7" s="1"/>
  <c r="V308" i="7"/>
  <c r="Q308" i="7"/>
  <c r="O308" i="7"/>
  <c r="K308" i="7"/>
  <c r="I308" i="7"/>
  <c r="G308" i="7"/>
  <c r="M308" i="7" s="1"/>
  <c r="V307" i="7"/>
  <c r="V306" i="7"/>
  <c r="Q306" i="7"/>
  <c r="O306" i="7"/>
  <c r="M306" i="7"/>
  <c r="K306" i="7"/>
  <c r="I306" i="7"/>
  <c r="G306" i="7"/>
  <c r="V305" i="7"/>
  <c r="Q305" i="7"/>
  <c r="O305" i="7"/>
  <c r="M305" i="7"/>
  <c r="K305" i="7"/>
  <c r="I305" i="7"/>
  <c r="G305" i="7"/>
  <c r="V304" i="7"/>
  <c r="Q304" i="7"/>
  <c r="O304" i="7"/>
  <c r="M304" i="7"/>
  <c r="K304" i="7"/>
  <c r="I304" i="7"/>
  <c r="G304" i="7"/>
  <c r="V303" i="7"/>
  <c r="Q303" i="7"/>
  <c r="O303" i="7"/>
  <c r="K303" i="7"/>
  <c r="I303" i="7"/>
  <c r="G303" i="7"/>
  <c r="M303" i="7" s="1"/>
  <c r="V301" i="7"/>
  <c r="Q301" i="7"/>
  <c r="O301" i="7"/>
  <c r="K301" i="7"/>
  <c r="I301" i="7"/>
  <c r="G301" i="7"/>
  <c r="M301" i="7" s="1"/>
  <c r="V299" i="7"/>
  <c r="Q299" i="7"/>
  <c r="O299" i="7"/>
  <c r="K299" i="7"/>
  <c r="I299" i="7"/>
  <c r="G299" i="7"/>
  <c r="M299" i="7" s="1"/>
  <c r="V297" i="7"/>
  <c r="Q297" i="7"/>
  <c r="O297" i="7"/>
  <c r="M297" i="7"/>
  <c r="K297" i="7"/>
  <c r="I297" i="7"/>
  <c r="G297" i="7"/>
  <c r="V296" i="7"/>
  <c r="Q296" i="7"/>
  <c r="O296" i="7"/>
  <c r="M296" i="7"/>
  <c r="K296" i="7"/>
  <c r="I296" i="7"/>
  <c r="G296" i="7"/>
  <c r="V295" i="7"/>
  <c r="Q295" i="7"/>
  <c r="O295" i="7"/>
  <c r="M295" i="7"/>
  <c r="K295" i="7"/>
  <c r="I295" i="7"/>
  <c r="G295" i="7"/>
  <c r="V294" i="7"/>
  <c r="Q294" i="7"/>
  <c r="O294" i="7"/>
  <c r="K294" i="7"/>
  <c r="I294" i="7"/>
  <c r="G294" i="7"/>
  <c r="M294" i="7" s="1"/>
  <c r="V293" i="7"/>
  <c r="Q293" i="7"/>
  <c r="O293" i="7"/>
  <c r="K293" i="7"/>
  <c r="I293" i="7"/>
  <c r="G293" i="7"/>
  <c r="M293" i="7" s="1"/>
  <c r="V292" i="7"/>
  <c r="Q292" i="7"/>
  <c r="O292" i="7"/>
  <c r="K292" i="7"/>
  <c r="I292" i="7"/>
  <c r="G292" i="7"/>
  <c r="V291" i="7"/>
  <c r="Q291" i="7"/>
  <c r="O291" i="7"/>
  <c r="M291" i="7"/>
  <c r="K291" i="7"/>
  <c r="I291" i="7"/>
  <c r="G291" i="7"/>
  <c r="K290" i="7"/>
  <c r="V287" i="7"/>
  <c r="Q287" i="7"/>
  <c r="O287" i="7"/>
  <c r="M287" i="7"/>
  <c r="K287" i="7"/>
  <c r="I287" i="7"/>
  <c r="G287" i="7"/>
  <c r="V284" i="7"/>
  <c r="Q284" i="7"/>
  <c r="O284" i="7"/>
  <c r="K284" i="7"/>
  <c r="I284" i="7"/>
  <c r="G284" i="7"/>
  <c r="M284" i="7" s="1"/>
  <c r="V281" i="7"/>
  <c r="Q281" i="7"/>
  <c r="O281" i="7"/>
  <c r="M281" i="7"/>
  <c r="K281" i="7"/>
  <c r="I281" i="7"/>
  <c r="G281" i="7"/>
  <c r="V276" i="7"/>
  <c r="Q276" i="7"/>
  <c r="O276" i="7"/>
  <c r="K276" i="7"/>
  <c r="I276" i="7"/>
  <c r="G276" i="7"/>
  <c r="M276" i="7" s="1"/>
  <c r="V275" i="7"/>
  <c r="Q275" i="7"/>
  <c r="O275" i="7"/>
  <c r="M275" i="7"/>
  <c r="K275" i="7"/>
  <c r="I275" i="7"/>
  <c r="G275" i="7"/>
  <c r="V274" i="7"/>
  <c r="Q274" i="7"/>
  <c r="O274" i="7"/>
  <c r="M274" i="7"/>
  <c r="K274" i="7"/>
  <c r="I274" i="7"/>
  <c r="G274" i="7"/>
  <c r="V273" i="7"/>
  <c r="Q273" i="7"/>
  <c r="O273" i="7"/>
  <c r="K273" i="7"/>
  <c r="I273" i="7"/>
  <c r="G273" i="7"/>
  <c r="M273" i="7" s="1"/>
  <c r="V269" i="7"/>
  <c r="Q269" i="7"/>
  <c r="O269" i="7"/>
  <c r="K269" i="7"/>
  <c r="I269" i="7"/>
  <c r="G269" i="7"/>
  <c r="M269" i="7" s="1"/>
  <c r="V265" i="7"/>
  <c r="Q265" i="7"/>
  <c r="O265" i="7"/>
  <c r="K265" i="7"/>
  <c r="I265" i="7"/>
  <c r="G265" i="7"/>
  <c r="M265" i="7" s="1"/>
  <c r="V263" i="7"/>
  <c r="Q263" i="7"/>
  <c r="O263" i="7"/>
  <c r="M263" i="7"/>
  <c r="K263" i="7"/>
  <c r="I263" i="7"/>
  <c r="G263" i="7"/>
  <c r="V261" i="7"/>
  <c r="Q261" i="7"/>
  <c r="O261" i="7"/>
  <c r="M261" i="7"/>
  <c r="K261" i="7"/>
  <c r="I261" i="7"/>
  <c r="G261" i="7"/>
  <c r="V259" i="7"/>
  <c r="Q259" i="7"/>
  <c r="O259" i="7"/>
  <c r="M259" i="7"/>
  <c r="K259" i="7"/>
  <c r="I259" i="7"/>
  <c r="G259" i="7"/>
  <c r="V255" i="7"/>
  <c r="Q255" i="7"/>
  <c r="O255" i="7"/>
  <c r="K255" i="7"/>
  <c r="I255" i="7"/>
  <c r="G255" i="7"/>
  <c r="M255" i="7" s="1"/>
  <c r="V254" i="7"/>
  <c r="Q254" i="7"/>
  <c r="O254" i="7"/>
  <c r="K254" i="7"/>
  <c r="I254" i="7"/>
  <c r="G254" i="7"/>
  <c r="M254" i="7" s="1"/>
  <c r="V253" i="7"/>
  <c r="Q253" i="7"/>
  <c r="O253" i="7"/>
  <c r="K253" i="7"/>
  <c r="I253" i="7"/>
  <c r="G253" i="7"/>
  <c r="M253" i="7" s="1"/>
  <c r="V252" i="7"/>
  <c r="Q252" i="7"/>
  <c r="O252" i="7"/>
  <c r="M252" i="7"/>
  <c r="K252" i="7"/>
  <c r="I252" i="7"/>
  <c r="G252" i="7"/>
  <c r="V247" i="7"/>
  <c r="Q247" i="7"/>
  <c r="O247" i="7"/>
  <c r="M247" i="7"/>
  <c r="K247" i="7"/>
  <c r="I247" i="7"/>
  <c r="G247" i="7"/>
  <c r="V246" i="7"/>
  <c r="Q246" i="7"/>
  <c r="O246" i="7"/>
  <c r="M246" i="7"/>
  <c r="K246" i="7"/>
  <c r="I246" i="7"/>
  <c r="G246" i="7"/>
  <c r="V245" i="7"/>
  <c r="Q245" i="7"/>
  <c r="O245" i="7"/>
  <c r="K245" i="7"/>
  <c r="I245" i="7"/>
  <c r="G245" i="7"/>
  <c r="M245" i="7" s="1"/>
  <c r="V244" i="7"/>
  <c r="Q244" i="7"/>
  <c r="O244" i="7"/>
  <c r="K244" i="7"/>
  <c r="I244" i="7"/>
  <c r="G244" i="7"/>
  <c r="M244" i="7" s="1"/>
  <c r="V243" i="7"/>
  <c r="Q243" i="7"/>
  <c r="O243" i="7"/>
  <c r="K243" i="7"/>
  <c r="I243" i="7"/>
  <c r="G243" i="7"/>
  <c r="M243" i="7" s="1"/>
  <c r="V242" i="7"/>
  <c r="Q242" i="7"/>
  <c r="O242" i="7"/>
  <c r="M242" i="7"/>
  <c r="K242" i="7"/>
  <c r="I242" i="7"/>
  <c r="G242" i="7"/>
  <c r="V241" i="7"/>
  <c r="Q241" i="7"/>
  <c r="O241" i="7"/>
  <c r="M241" i="7"/>
  <c r="K241" i="7"/>
  <c r="I241" i="7"/>
  <c r="G241" i="7"/>
  <c r="V240" i="7"/>
  <c r="Q240" i="7"/>
  <c r="O240" i="7"/>
  <c r="M240" i="7"/>
  <c r="K240" i="7"/>
  <c r="I240" i="7"/>
  <c r="G240" i="7"/>
  <c r="V239" i="7"/>
  <c r="Q239" i="7"/>
  <c r="O239" i="7"/>
  <c r="K239" i="7"/>
  <c r="I239" i="7"/>
  <c r="G239" i="7"/>
  <c r="M239" i="7" s="1"/>
  <c r="V238" i="7"/>
  <c r="Q238" i="7"/>
  <c r="O238" i="7"/>
  <c r="K238" i="7"/>
  <c r="I238" i="7"/>
  <c r="G238" i="7"/>
  <c r="M238" i="7" s="1"/>
  <c r="V237" i="7"/>
  <c r="Q237" i="7"/>
  <c r="O237" i="7"/>
  <c r="K237" i="7"/>
  <c r="I237" i="7"/>
  <c r="G237" i="7"/>
  <c r="M237" i="7" s="1"/>
  <c r="V236" i="7"/>
  <c r="Q236" i="7"/>
  <c r="O236" i="7"/>
  <c r="M236" i="7"/>
  <c r="K236" i="7"/>
  <c r="I236" i="7"/>
  <c r="G236" i="7"/>
  <c r="V235" i="7"/>
  <c r="Q235" i="7"/>
  <c r="O235" i="7"/>
  <c r="M235" i="7"/>
  <c r="K235" i="7"/>
  <c r="I235" i="7"/>
  <c r="G235" i="7"/>
  <c r="V234" i="7"/>
  <c r="Q234" i="7"/>
  <c r="O234" i="7"/>
  <c r="M234" i="7"/>
  <c r="K234" i="7"/>
  <c r="I234" i="7"/>
  <c r="G234" i="7"/>
  <c r="V233" i="7"/>
  <c r="Q233" i="7"/>
  <c r="O233" i="7"/>
  <c r="K233" i="7"/>
  <c r="I233" i="7"/>
  <c r="G233" i="7"/>
  <c r="M233" i="7" s="1"/>
  <c r="V230" i="7"/>
  <c r="Q230" i="7"/>
  <c r="O230" i="7"/>
  <c r="K230" i="7"/>
  <c r="I230" i="7"/>
  <c r="G230" i="7"/>
  <c r="M230" i="7" s="1"/>
  <c r="V227" i="7"/>
  <c r="Q227" i="7"/>
  <c r="O227" i="7"/>
  <c r="K227" i="7"/>
  <c r="I227" i="7"/>
  <c r="G227" i="7"/>
  <c r="M227" i="7" s="1"/>
  <c r="V223" i="7"/>
  <c r="Q223" i="7"/>
  <c r="O223" i="7"/>
  <c r="M223" i="7"/>
  <c r="K223" i="7"/>
  <c r="I223" i="7"/>
  <c r="G223" i="7"/>
  <c r="V219" i="7"/>
  <c r="Q219" i="7"/>
  <c r="O219" i="7"/>
  <c r="M219" i="7"/>
  <c r="K219" i="7"/>
  <c r="I219" i="7"/>
  <c r="G219" i="7"/>
  <c r="V214" i="7"/>
  <c r="Q214" i="7"/>
  <c r="O214" i="7"/>
  <c r="M214" i="7"/>
  <c r="K214" i="7"/>
  <c r="I214" i="7"/>
  <c r="G214" i="7"/>
  <c r="V209" i="7"/>
  <c r="Q209" i="7"/>
  <c r="O209" i="7"/>
  <c r="K209" i="7"/>
  <c r="I209" i="7"/>
  <c r="G209" i="7"/>
  <c r="M209" i="7" s="1"/>
  <c r="V204" i="7"/>
  <c r="Q204" i="7"/>
  <c r="O204" i="7"/>
  <c r="K204" i="7"/>
  <c r="I204" i="7"/>
  <c r="G204" i="7"/>
  <c r="M204" i="7" s="1"/>
  <c r="V198" i="7"/>
  <c r="Q198" i="7"/>
  <c r="O198" i="7"/>
  <c r="K198" i="7"/>
  <c r="I198" i="7"/>
  <c r="I177" i="7" s="1"/>
  <c r="G198" i="7"/>
  <c r="M198" i="7" s="1"/>
  <c r="V192" i="7"/>
  <c r="Q192" i="7"/>
  <c r="O192" i="7"/>
  <c r="M192" i="7"/>
  <c r="K192" i="7"/>
  <c r="I192" i="7"/>
  <c r="G192" i="7"/>
  <c r="V186" i="7"/>
  <c r="Q186" i="7"/>
  <c r="O186" i="7"/>
  <c r="M186" i="7"/>
  <c r="K186" i="7"/>
  <c r="I186" i="7"/>
  <c r="G186" i="7"/>
  <c r="V182" i="7"/>
  <c r="Q182" i="7"/>
  <c r="O182" i="7"/>
  <c r="O177" i="7" s="1"/>
  <c r="M182" i="7"/>
  <c r="K182" i="7"/>
  <c r="I182" i="7"/>
  <c r="G182" i="7"/>
  <c r="V178" i="7"/>
  <c r="Q178" i="7"/>
  <c r="Q177" i="7" s="1"/>
  <c r="O178" i="7"/>
  <c r="K178" i="7"/>
  <c r="I178" i="7"/>
  <c r="G178" i="7"/>
  <c r="M178" i="7" s="1"/>
  <c r="V177" i="7"/>
  <c r="G177" i="7"/>
  <c r="I110" i="2" s="1"/>
  <c r="V176" i="7"/>
  <c r="Q176" i="7"/>
  <c r="O176" i="7"/>
  <c r="K176" i="7"/>
  <c r="I176" i="7"/>
  <c r="G176" i="7"/>
  <c r="M176" i="7" s="1"/>
  <c r="V175" i="7"/>
  <c r="Q175" i="7"/>
  <c r="O175" i="7"/>
  <c r="M175" i="7"/>
  <c r="K175" i="7"/>
  <c r="I175" i="7"/>
  <c r="G175" i="7"/>
  <c r="V174" i="7"/>
  <c r="Q174" i="7"/>
  <c r="O174" i="7"/>
  <c r="M174" i="7"/>
  <c r="K174" i="7"/>
  <c r="I174" i="7"/>
  <c r="G174" i="7"/>
  <c r="V173" i="7"/>
  <c r="Q173" i="7"/>
  <c r="O173" i="7"/>
  <c r="M173" i="7"/>
  <c r="K173" i="7"/>
  <c r="I173" i="7"/>
  <c r="G173" i="7"/>
  <c r="V172" i="7"/>
  <c r="Q172" i="7"/>
  <c r="O172" i="7"/>
  <c r="K172" i="7"/>
  <c r="I172" i="7"/>
  <c r="G172" i="7"/>
  <c r="M172" i="7" s="1"/>
  <c r="V171" i="7"/>
  <c r="Q171" i="7"/>
  <c r="O171" i="7"/>
  <c r="K171" i="7"/>
  <c r="I171" i="7"/>
  <c r="G171" i="7"/>
  <c r="M171" i="7" s="1"/>
  <c r="V170" i="7"/>
  <c r="Q170" i="7"/>
  <c r="O170" i="7"/>
  <c r="K170" i="7"/>
  <c r="I170" i="7"/>
  <c r="G170" i="7"/>
  <c r="M170" i="7" s="1"/>
  <c r="V169" i="7"/>
  <c r="Q169" i="7"/>
  <c r="O169" i="7"/>
  <c r="M169" i="7"/>
  <c r="K169" i="7"/>
  <c r="I169" i="7"/>
  <c r="G169" i="7"/>
  <c r="V168" i="7"/>
  <c r="Q168" i="7"/>
  <c r="O168" i="7"/>
  <c r="M168" i="7"/>
  <c r="K168" i="7"/>
  <c r="I168" i="7"/>
  <c r="G168" i="7"/>
  <c r="V167" i="7"/>
  <c r="Q167" i="7"/>
  <c r="O167" i="7"/>
  <c r="M167" i="7"/>
  <c r="K167" i="7"/>
  <c r="I167" i="7"/>
  <c r="G167" i="7"/>
  <c r="V166" i="7"/>
  <c r="Q166" i="7"/>
  <c r="O166" i="7"/>
  <c r="K166" i="7"/>
  <c r="I166" i="7"/>
  <c r="G166" i="7"/>
  <c r="M166" i="7" s="1"/>
  <c r="V165" i="7"/>
  <c r="Q165" i="7"/>
  <c r="O165" i="7"/>
  <c r="K165" i="7"/>
  <c r="I165" i="7"/>
  <c r="G165" i="7"/>
  <c r="M165" i="7" s="1"/>
  <c r="V164" i="7"/>
  <c r="Q164" i="7"/>
  <c r="O164" i="7"/>
  <c r="K164" i="7"/>
  <c r="I164" i="7"/>
  <c r="G164" i="7"/>
  <c r="M164" i="7" s="1"/>
  <c r="V163" i="7"/>
  <c r="Q163" i="7"/>
  <c r="O163" i="7"/>
  <c r="M163" i="7"/>
  <c r="K163" i="7"/>
  <c r="I163" i="7"/>
  <c r="G163" i="7"/>
  <c r="V162" i="7"/>
  <c r="Q162" i="7"/>
  <c r="O162" i="7"/>
  <c r="M162" i="7"/>
  <c r="K162" i="7"/>
  <c r="I162" i="7"/>
  <c r="G162" i="7"/>
  <c r="V161" i="7"/>
  <c r="Q161" i="7"/>
  <c r="O161" i="7"/>
  <c r="M161" i="7"/>
  <c r="K161" i="7"/>
  <c r="I161" i="7"/>
  <c r="G161" i="7"/>
  <c r="V160" i="7"/>
  <c r="Q160" i="7"/>
  <c r="O160" i="7"/>
  <c r="K160" i="7"/>
  <c r="I160" i="7"/>
  <c r="G160" i="7"/>
  <c r="M160" i="7" s="1"/>
  <c r="V159" i="7"/>
  <c r="Q159" i="7"/>
  <c r="O159" i="7"/>
  <c r="K159" i="7"/>
  <c r="I159" i="7"/>
  <c r="G159" i="7"/>
  <c r="M159" i="7" s="1"/>
  <c r="V158" i="7"/>
  <c r="Q158" i="7"/>
  <c r="O158" i="7"/>
  <c r="K158" i="7"/>
  <c r="I158" i="7"/>
  <c r="G158" i="7"/>
  <c r="M158" i="7" s="1"/>
  <c r="V155" i="7"/>
  <c r="Q155" i="7"/>
  <c r="O155" i="7"/>
  <c r="M155" i="7"/>
  <c r="K155" i="7"/>
  <c r="I155" i="7"/>
  <c r="G155" i="7"/>
  <c r="V152" i="7"/>
  <c r="Q152" i="7"/>
  <c r="O152" i="7"/>
  <c r="M152" i="7"/>
  <c r="K152" i="7"/>
  <c r="I152" i="7"/>
  <c r="G152" i="7"/>
  <c r="V149" i="7"/>
  <c r="Q149" i="7"/>
  <c r="O149" i="7"/>
  <c r="M149" i="7"/>
  <c r="K149" i="7"/>
  <c r="I149" i="7"/>
  <c r="G149" i="7"/>
  <c r="V148" i="7"/>
  <c r="Q148" i="7"/>
  <c r="O148" i="7"/>
  <c r="K148" i="7"/>
  <c r="I148" i="7"/>
  <c r="G148" i="7"/>
  <c r="M148" i="7" s="1"/>
  <c r="V147" i="7"/>
  <c r="Q147" i="7"/>
  <c r="O147" i="7"/>
  <c r="K147" i="7"/>
  <c r="I147" i="7"/>
  <c r="G147" i="7"/>
  <c r="M147" i="7" s="1"/>
  <c r="V144" i="7"/>
  <c r="Q144" i="7"/>
  <c r="O144" i="7"/>
  <c r="K144" i="7"/>
  <c r="I144" i="7"/>
  <c r="G144" i="7"/>
  <c r="M144" i="7" s="1"/>
  <c r="V143" i="7"/>
  <c r="Q143" i="7"/>
  <c r="O143" i="7"/>
  <c r="M143" i="7"/>
  <c r="K143" i="7"/>
  <c r="I143" i="7"/>
  <c r="G143" i="7"/>
  <c r="V142" i="7"/>
  <c r="Q142" i="7"/>
  <c r="O142" i="7"/>
  <c r="M142" i="7"/>
  <c r="K142" i="7"/>
  <c r="I142" i="7"/>
  <c r="G142" i="7"/>
  <c r="V141" i="7"/>
  <c r="Q141" i="7"/>
  <c r="O141" i="7"/>
  <c r="M141" i="7"/>
  <c r="K141" i="7"/>
  <c r="I141" i="7"/>
  <c r="G141" i="7"/>
  <c r="V140" i="7"/>
  <c r="Q140" i="7"/>
  <c r="O140" i="7"/>
  <c r="K140" i="7"/>
  <c r="I140" i="7"/>
  <c r="G140" i="7"/>
  <c r="M140" i="7" s="1"/>
  <c r="V139" i="7"/>
  <c r="Q139" i="7"/>
  <c r="O139" i="7"/>
  <c r="K139" i="7"/>
  <c r="I139" i="7"/>
  <c r="G139" i="7"/>
  <c r="M139" i="7" s="1"/>
  <c r="V138" i="7"/>
  <c r="Q138" i="7"/>
  <c r="O138" i="7"/>
  <c r="K138" i="7"/>
  <c r="I138" i="7"/>
  <c r="G138" i="7"/>
  <c r="M138" i="7" s="1"/>
  <c r="V137" i="7"/>
  <c r="Q137" i="7"/>
  <c r="O137" i="7"/>
  <c r="M137" i="7"/>
  <c r="K137" i="7"/>
  <c r="I137" i="7"/>
  <c r="G137" i="7"/>
  <c r="V136" i="7"/>
  <c r="Q136" i="7"/>
  <c r="O136" i="7"/>
  <c r="M136" i="7"/>
  <c r="K136" i="7"/>
  <c r="I136" i="7"/>
  <c r="G136" i="7"/>
  <c r="V133" i="7"/>
  <c r="Q133" i="7"/>
  <c r="O133" i="7"/>
  <c r="M133" i="7"/>
  <c r="K133" i="7"/>
  <c r="I133" i="7"/>
  <c r="G133" i="7"/>
  <c r="V130" i="7"/>
  <c r="Q130" i="7"/>
  <c r="O130" i="7"/>
  <c r="K130" i="7"/>
  <c r="I130" i="7"/>
  <c r="G130" i="7"/>
  <c r="M130" i="7" s="1"/>
  <c r="V127" i="7"/>
  <c r="Q127" i="7"/>
  <c r="O127" i="7"/>
  <c r="K127" i="7"/>
  <c r="I127" i="7"/>
  <c r="G127" i="7"/>
  <c r="M127" i="7" s="1"/>
  <c r="V124" i="7"/>
  <c r="Q124" i="7"/>
  <c r="O124" i="7"/>
  <c r="K124" i="7"/>
  <c r="I124" i="7"/>
  <c r="G124" i="7"/>
  <c r="M124" i="7" s="1"/>
  <c r="V121" i="7"/>
  <c r="Q121" i="7"/>
  <c r="O121" i="7"/>
  <c r="M121" i="7"/>
  <c r="K121" i="7"/>
  <c r="I121" i="7"/>
  <c r="G121" i="7"/>
  <c r="V118" i="7"/>
  <c r="Q118" i="7"/>
  <c r="O118" i="7"/>
  <c r="M118" i="7"/>
  <c r="K118" i="7"/>
  <c r="I118" i="7"/>
  <c r="G118" i="7"/>
  <c r="V115" i="7"/>
  <c r="Q115" i="7"/>
  <c r="O115" i="7"/>
  <c r="M115" i="7"/>
  <c r="K115" i="7"/>
  <c r="I115" i="7"/>
  <c r="G115" i="7"/>
  <c r="V112" i="7"/>
  <c r="Q112" i="7"/>
  <c r="O112" i="7"/>
  <c r="K112" i="7"/>
  <c r="I112" i="7"/>
  <c r="G112" i="7"/>
  <c r="M112" i="7" s="1"/>
  <c r="V109" i="7"/>
  <c r="Q109" i="7"/>
  <c r="O109" i="7"/>
  <c r="K109" i="7"/>
  <c r="I109" i="7"/>
  <c r="G109" i="7"/>
  <c r="M109" i="7" s="1"/>
  <c r="V106" i="7"/>
  <c r="Q106" i="7"/>
  <c r="O106" i="7"/>
  <c r="K106" i="7"/>
  <c r="I106" i="7"/>
  <c r="G106" i="7"/>
  <c r="M106" i="7" s="1"/>
  <c r="V104" i="7"/>
  <c r="Q104" i="7"/>
  <c r="O104" i="7"/>
  <c r="M104" i="7"/>
  <c r="K104" i="7"/>
  <c r="I104" i="7"/>
  <c r="G104" i="7"/>
  <c r="V102" i="7"/>
  <c r="Q102" i="7"/>
  <c r="O102" i="7"/>
  <c r="M102" i="7"/>
  <c r="K102" i="7"/>
  <c r="I102" i="7"/>
  <c r="G102" i="7"/>
  <c r="V97" i="7"/>
  <c r="Q97" i="7"/>
  <c r="O97" i="7"/>
  <c r="M97" i="7"/>
  <c r="K97" i="7"/>
  <c r="I97" i="7"/>
  <c r="G97" i="7"/>
  <c r="V92" i="7"/>
  <c r="Q92" i="7"/>
  <c r="O92" i="7"/>
  <c r="K92" i="7"/>
  <c r="I92" i="7"/>
  <c r="G92" i="7"/>
  <c r="M92" i="7" s="1"/>
  <c r="V87" i="7"/>
  <c r="V82" i="7" s="1"/>
  <c r="Q87" i="7"/>
  <c r="O87" i="7"/>
  <c r="K87" i="7"/>
  <c r="I87" i="7"/>
  <c r="G87" i="7"/>
  <c r="V86" i="7"/>
  <c r="Q86" i="7"/>
  <c r="O86" i="7"/>
  <c r="K86" i="7"/>
  <c r="I86" i="7"/>
  <c r="G86" i="7"/>
  <c r="M86" i="7" s="1"/>
  <c r="V85" i="7"/>
  <c r="Q85" i="7"/>
  <c r="O85" i="7"/>
  <c r="M85" i="7"/>
  <c r="K85" i="7"/>
  <c r="I85" i="7"/>
  <c r="G85" i="7"/>
  <c r="V84" i="7"/>
  <c r="Q84" i="7"/>
  <c r="O84" i="7"/>
  <c r="M84" i="7"/>
  <c r="K84" i="7"/>
  <c r="I84" i="7"/>
  <c r="G84" i="7"/>
  <c r="V83" i="7"/>
  <c r="Q83" i="7"/>
  <c r="O83" i="7"/>
  <c r="O82" i="7" s="1"/>
  <c r="M83" i="7"/>
  <c r="K83" i="7"/>
  <c r="I83" i="7"/>
  <c r="G83" i="7"/>
  <c r="V81" i="7"/>
  <c r="Q81" i="7"/>
  <c r="O81" i="7"/>
  <c r="K81" i="7"/>
  <c r="I81" i="7"/>
  <c r="G81" i="7"/>
  <c r="M81" i="7" s="1"/>
  <c r="V80" i="7"/>
  <c r="Q80" i="7"/>
  <c r="O80" i="7"/>
  <c r="K80" i="7"/>
  <c r="I80" i="7"/>
  <c r="G80" i="7"/>
  <c r="M80" i="7" s="1"/>
  <c r="V79" i="7"/>
  <c r="Q79" i="7"/>
  <c r="O79" i="7"/>
  <c r="M79" i="7"/>
  <c r="K79" i="7"/>
  <c r="I79" i="7"/>
  <c r="G79" i="7"/>
  <c r="V78" i="7"/>
  <c r="Q78" i="7"/>
  <c r="O78" i="7"/>
  <c r="M78" i="7"/>
  <c r="K78" i="7"/>
  <c r="I78" i="7"/>
  <c r="G78" i="7"/>
  <c r="V77" i="7"/>
  <c r="Q77" i="7"/>
  <c r="O77" i="7"/>
  <c r="M77" i="7"/>
  <c r="K77" i="7"/>
  <c r="I77" i="7"/>
  <c r="G77" i="7"/>
  <c r="V76" i="7"/>
  <c r="Q76" i="7"/>
  <c r="O76" i="7"/>
  <c r="K76" i="7"/>
  <c r="I76" i="7"/>
  <c r="G76" i="7"/>
  <c r="M76" i="7" s="1"/>
  <c r="V75" i="7"/>
  <c r="Q75" i="7"/>
  <c r="O75" i="7"/>
  <c r="K75" i="7"/>
  <c r="I75" i="7"/>
  <c r="G75" i="7"/>
  <c r="V74" i="7"/>
  <c r="Q74" i="7"/>
  <c r="O74" i="7"/>
  <c r="K74" i="7"/>
  <c r="I74" i="7"/>
  <c r="G74" i="7"/>
  <c r="M74" i="7" s="1"/>
  <c r="V73" i="7"/>
  <c r="Q73" i="7"/>
  <c r="O73" i="7"/>
  <c r="M73" i="7"/>
  <c r="K73" i="7"/>
  <c r="I73" i="7"/>
  <c r="G73" i="7"/>
  <c r="V72" i="7"/>
  <c r="Q72" i="7"/>
  <c r="O72" i="7"/>
  <c r="M72" i="7"/>
  <c r="K72" i="7"/>
  <c r="I72" i="7"/>
  <c r="G72" i="7"/>
  <c r="V71" i="7"/>
  <c r="Q71" i="7"/>
  <c r="O71" i="7"/>
  <c r="O70" i="7" s="1"/>
  <c r="M71" i="7"/>
  <c r="K71" i="7"/>
  <c r="I71" i="7"/>
  <c r="G71" i="7"/>
  <c r="Q70" i="7"/>
  <c r="V65" i="7"/>
  <c r="Q65" i="7"/>
  <c r="O65" i="7"/>
  <c r="K65" i="7"/>
  <c r="I65" i="7"/>
  <c r="G65" i="7"/>
  <c r="M65" i="7" s="1"/>
  <c r="V64" i="7"/>
  <c r="Q64" i="7"/>
  <c r="O64" i="7"/>
  <c r="K64" i="7"/>
  <c r="I64" i="7"/>
  <c r="G64" i="7"/>
  <c r="M64" i="7" s="1"/>
  <c r="V63" i="7"/>
  <c r="Q63" i="7"/>
  <c r="O63" i="7"/>
  <c r="M63" i="7"/>
  <c r="K63" i="7"/>
  <c r="I63" i="7"/>
  <c r="G63" i="7"/>
  <c r="V60" i="7"/>
  <c r="Q60" i="7"/>
  <c r="O60" i="7"/>
  <c r="M60" i="7"/>
  <c r="K60" i="7"/>
  <c r="I60" i="7"/>
  <c r="G60" i="7"/>
  <c r="V59" i="7"/>
  <c r="Q59" i="7"/>
  <c r="O59" i="7"/>
  <c r="M59" i="7"/>
  <c r="K59" i="7"/>
  <c r="I59" i="7"/>
  <c r="G59" i="7"/>
  <c r="V58" i="7"/>
  <c r="Q58" i="7"/>
  <c r="O58" i="7"/>
  <c r="K58" i="7"/>
  <c r="I58" i="7"/>
  <c r="G58" i="7"/>
  <c r="M58" i="7" s="1"/>
  <c r="V57" i="7"/>
  <c r="Q57" i="7"/>
  <c r="O57" i="7"/>
  <c r="K57" i="7"/>
  <c r="I57" i="7"/>
  <c r="G57" i="7"/>
  <c r="M57" i="7" s="1"/>
  <c r="V56" i="7"/>
  <c r="Q56" i="7"/>
  <c r="O56" i="7"/>
  <c r="K56" i="7"/>
  <c r="I56" i="7"/>
  <c r="I47" i="7" s="1"/>
  <c r="G56" i="7"/>
  <c r="M56" i="7" s="1"/>
  <c r="V55" i="7"/>
  <c r="Q55" i="7"/>
  <c r="O55" i="7"/>
  <c r="M55" i="7"/>
  <c r="K55" i="7"/>
  <c r="I55" i="7"/>
  <c r="G55" i="7"/>
  <c r="V54" i="7"/>
  <c r="Q54" i="7"/>
  <c r="O54" i="7"/>
  <c r="M54" i="7"/>
  <c r="K54" i="7"/>
  <c r="I54" i="7"/>
  <c r="G54" i="7"/>
  <c r="V51" i="7"/>
  <c r="Q51" i="7"/>
  <c r="O51" i="7"/>
  <c r="O47" i="7" s="1"/>
  <c r="M51" i="7"/>
  <c r="K51" i="7"/>
  <c r="I51" i="7"/>
  <c r="G51" i="7"/>
  <c r="V48" i="7"/>
  <c r="Q48" i="7"/>
  <c r="Q47" i="7" s="1"/>
  <c r="O48" i="7"/>
  <c r="K48" i="7"/>
  <c r="I48" i="7"/>
  <c r="G48" i="7"/>
  <c r="M48" i="7" s="1"/>
  <c r="M47" i="7" s="1"/>
  <c r="V47" i="7"/>
  <c r="V46" i="7"/>
  <c r="Q46" i="7"/>
  <c r="O46" i="7"/>
  <c r="K46" i="7"/>
  <c r="I46" i="7"/>
  <c r="G46" i="7"/>
  <c r="M46" i="7" s="1"/>
  <c r="V45" i="7"/>
  <c r="Q45" i="7"/>
  <c r="O45" i="7"/>
  <c r="M45" i="7"/>
  <c r="K45" i="7"/>
  <c r="I45" i="7"/>
  <c r="G45" i="7"/>
  <c r="V44" i="7"/>
  <c r="Q44" i="7"/>
  <c r="O44" i="7"/>
  <c r="M44" i="7"/>
  <c r="K44" i="7"/>
  <c r="I44" i="7"/>
  <c r="G44" i="7"/>
  <c r="V43" i="7"/>
  <c r="Q43" i="7"/>
  <c r="O43" i="7"/>
  <c r="O34" i="7" s="1"/>
  <c r="M43" i="7"/>
  <c r="K43" i="7"/>
  <c r="I43" i="7"/>
  <c r="G43" i="7"/>
  <c r="V40" i="7"/>
  <c r="Q40" i="7"/>
  <c r="O40" i="7"/>
  <c r="K40" i="7"/>
  <c r="I40" i="7"/>
  <c r="G40" i="7"/>
  <c r="M40" i="7" s="1"/>
  <c r="V37" i="7"/>
  <c r="Q37" i="7"/>
  <c r="O37" i="7"/>
  <c r="K37" i="7"/>
  <c r="I37" i="7"/>
  <c r="G37" i="7"/>
  <c r="M37" i="7" s="1"/>
  <c r="V36" i="7"/>
  <c r="Q36" i="7"/>
  <c r="O36" i="7"/>
  <c r="K36" i="7"/>
  <c r="I36" i="7"/>
  <c r="G36" i="7"/>
  <c r="M36" i="7" s="1"/>
  <c r="V35" i="7"/>
  <c r="V34" i="7" s="1"/>
  <c r="Q35" i="7"/>
  <c r="Q34" i="7" s="1"/>
  <c r="O35" i="7"/>
  <c r="M35" i="7"/>
  <c r="K35" i="7"/>
  <c r="I35" i="7"/>
  <c r="G35" i="7"/>
  <c r="G34" i="7" s="1"/>
  <c r="M34" i="7"/>
  <c r="V33" i="7"/>
  <c r="Q33" i="7"/>
  <c r="O33" i="7"/>
  <c r="M33" i="7"/>
  <c r="K33" i="7"/>
  <c r="I33" i="7"/>
  <c r="G33" i="7"/>
  <c r="V32" i="7"/>
  <c r="Q32" i="7"/>
  <c r="O32" i="7"/>
  <c r="K32" i="7"/>
  <c r="I32" i="7"/>
  <c r="G32" i="7"/>
  <c r="M32" i="7" s="1"/>
  <c r="BA31" i="7"/>
  <c r="V30" i="7"/>
  <c r="Q30" i="7"/>
  <c r="O30" i="7"/>
  <c r="K30" i="7"/>
  <c r="I30" i="7"/>
  <c r="G30" i="7"/>
  <c r="M30" i="7" s="1"/>
  <c r="V27" i="7"/>
  <c r="Q27" i="7"/>
  <c r="O27" i="7"/>
  <c r="M27" i="7"/>
  <c r="K27" i="7"/>
  <c r="K19" i="7" s="1"/>
  <c r="I27" i="7"/>
  <c r="G27" i="7"/>
  <c r="V24" i="7"/>
  <c r="Q24" i="7"/>
  <c r="O24" i="7"/>
  <c r="M24" i="7"/>
  <c r="K24" i="7"/>
  <c r="I24" i="7"/>
  <c r="G24" i="7"/>
  <c r="V22" i="7"/>
  <c r="Q22" i="7"/>
  <c r="O22" i="7"/>
  <c r="M22" i="7"/>
  <c r="K22" i="7"/>
  <c r="I22" i="7"/>
  <c r="G22" i="7"/>
  <c r="V21" i="7"/>
  <c r="Q21" i="7"/>
  <c r="Q19" i="7" s="1"/>
  <c r="O21" i="7"/>
  <c r="K21" i="7"/>
  <c r="I21" i="7"/>
  <c r="G21" i="7"/>
  <c r="M21" i="7" s="1"/>
  <c r="V20" i="7"/>
  <c r="V19" i="7" s="1"/>
  <c r="Q20" i="7"/>
  <c r="O20" i="7"/>
  <c r="O19" i="7" s="1"/>
  <c r="K20" i="7"/>
  <c r="I20" i="7"/>
  <c r="G20" i="7"/>
  <c r="I19" i="7"/>
  <c r="V18" i="7"/>
  <c r="Q18" i="7"/>
  <c r="O18" i="7"/>
  <c r="M18" i="7"/>
  <c r="K18" i="7"/>
  <c r="K8" i="7" s="1"/>
  <c r="I18" i="7"/>
  <c r="G18" i="7"/>
  <c r="V15" i="7"/>
  <c r="Q15" i="7"/>
  <c r="O15" i="7"/>
  <c r="M15" i="7"/>
  <c r="K15" i="7"/>
  <c r="I15" i="7"/>
  <c r="G15" i="7"/>
  <c r="V14" i="7"/>
  <c r="Q14" i="7"/>
  <c r="O14" i="7"/>
  <c r="M14" i="7"/>
  <c r="K14" i="7"/>
  <c r="I14" i="7"/>
  <c r="G14" i="7"/>
  <c r="V11" i="7"/>
  <c r="Q11" i="7"/>
  <c r="O11" i="7"/>
  <c r="K11" i="7"/>
  <c r="I11" i="7"/>
  <c r="G11" i="7"/>
  <c r="M11" i="7" s="1"/>
  <c r="V10" i="7"/>
  <c r="V8" i="7" s="1"/>
  <c r="Q10" i="7"/>
  <c r="O10" i="7"/>
  <c r="K10" i="7"/>
  <c r="I10" i="7"/>
  <c r="G10" i="7"/>
  <c r="V9" i="7"/>
  <c r="Q9" i="7"/>
  <c r="Q8" i="7" s="1"/>
  <c r="O9" i="7"/>
  <c r="K9" i="7"/>
  <c r="I9" i="7"/>
  <c r="I8" i="7" s="1"/>
  <c r="G9" i="7"/>
  <c r="M9" i="7" s="1"/>
  <c r="AE259" i="6"/>
  <c r="V257" i="6"/>
  <c r="Q257" i="6"/>
  <c r="O257" i="6"/>
  <c r="K257" i="6"/>
  <c r="I257" i="6"/>
  <c r="G257" i="6"/>
  <c r="M257" i="6" s="1"/>
  <c r="V256" i="6"/>
  <c r="Q256" i="6"/>
  <c r="O256" i="6"/>
  <c r="K256" i="6"/>
  <c r="I256" i="6"/>
  <c r="G256" i="6"/>
  <c r="M256" i="6" s="1"/>
  <c r="V255" i="6"/>
  <c r="Q255" i="6"/>
  <c r="O255" i="6"/>
  <c r="M255" i="6"/>
  <c r="K255" i="6"/>
  <c r="I255" i="6"/>
  <c r="G255" i="6"/>
  <c r="V254" i="6"/>
  <c r="Q254" i="6"/>
  <c r="O254" i="6"/>
  <c r="M254" i="6"/>
  <c r="K254" i="6"/>
  <c r="I254" i="6"/>
  <c r="G254" i="6"/>
  <c r="V253" i="6"/>
  <c r="Q253" i="6"/>
  <c r="O253" i="6"/>
  <c r="M253" i="6"/>
  <c r="K253" i="6"/>
  <c r="I253" i="6"/>
  <c r="G253" i="6"/>
  <c r="V252" i="6"/>
  <c r="Q252" i="6"/>
  <c r="O252" i="6"/>
  <c r="K252" i="6"/>
  <c r="I252" i="6"/>
  <c r="G252" i="6"/>
  <c r="M252" i="6" s="1"/>
  <c r="V251" i="6"/>
  <c r="Q251" i="6"/>
  <c r="O251" i="6"/>
  <c r="K251" i="6"/>
  <c r="I251" i="6"/>
  <c r="G251" i="6"/>
  <c r="M251" i="6" s="1"/>
  <c r="V249" i="6"/>
  <c r="Q249" i="6"/>
  <c r="O249" i="6"/>
  <c r="K249" i="6"/>
  <c r="I249" i="6"/>
  <c r="G249" i="6"/>
  <c r="M249" i="6" s="1"/>
  <c r="V241" i="6"/>
  <c r="Q241" i="6"/>
  <c r="O241" i="6"/>
  <c r="M241" i="6"/>
  <c r="K241" i="6"/>
  <c r="I241" i="6"/>
  <c r="G241" i="6"/>
  <c r="V240" i="6"/>
  <c r="Q240" i="6"/>
  <c r="O240" i="6"/>
  <c r="M240" i="6"/>
  <c r="K240" i="6"/>
  <c r="I240" i="6"/>
  <c r="G240" i="6"/>
  <c r="V238" i="6"/>
  <c r="Q238" i="6"/>
  <c r="O238" i="6"/>
  <c r="M238" i="6"/>
  <c r="K238" i="6"/>
  <c r="I238" i="6"/>
  <c r="G238" i="6"/>
  <c r="V236" i="6"/>
  <c r="Q236" i="6"/>
  <c r="O236" i="6"/>
  <c r="K236" i="6"/>
  <c r="I236" i="6"/>
  <c r="G236" i="6"/>
  <c r="M236" i="6" s="1"/>
  <c r="V234" i="6"/>
  <c r="Q234" i="6"/>
  <c r="O234" i="6"/>
  <c r="K234" i="6"/>
  <c r="I234" i="6"/>
  <c r="G234" i="6"/>
  <c r="M234" i="6" s="1"/>
  <c r="V232" i="6"/>
  <c r="Q232" i="6"/>
  <c r="O232" i="6"/>
  <c r="K232" i="6"/>
  <c r="I232" i="6"/>
  <c r="G232" i="6"/>
  <c r="M232" i="6" s="1"/>
  <c r="V230" i="6"/>
  <c r="Q230" i="6"/>
  <c r="O230" i="6"/>
  <c r="M230" i="6"/>
  <c r="K230" i="6"/>
  <c r="I230" i="6"/>
  <c r="G230" i="6"/>
  <c r="V228" i="6"/>
  <c r="Q228" i="6"/>
  <c r="O228" i="6"/>
  <c r="M228" i="6"/>
  <c r="K228" i="6"/>
  <c r="I228" i="6"/>
  <c r="G228" i="6"/>
  <c r="V226" i="6"/>
  <c r="Q226" i="6"/>
  <c r="O226" i="6"/>
  <c r="M226" i="6"/>
  <c r="K226" i="6"/>
  <c r="I226" i="6"/>
  <c r="G226" i="6"/>
  <c r="V225" i="6"/>
  <c r="Q225" i="6"/>
  <c r="O225" i="6"/>
  <c r="K225" i="6"/>
  <c r="I225" i="6"/>
  <c r="G225" i="6"/>
  <c r="M225" i="6" s="1"/>
  <c r="V223" i="6"/>
  <c r="Q223" i="6"/>
  <c r="O223" i="6"/>
  <c r="K223" i="6"/>
  <c r="I223" i="6"/>
  <c r="G223" i="6"/>
  <c r="V220" i="6"/>
  <c r="Q220" i="6"/>
  <c r="O220" i="6"/>
  <c r="K220" i="6"/>
  <c r="I220" i="6"/>
  <c r="G220" i="6"/>
  <c r="M220" i="6" s="1"/>
  <c r="V217" i="6"/>
  <c r="Q217" i="6"/>
  <c r="O217" i="6"/>
  <c r="M217" i="6"/>
  <c r="K217" i="6"/>
  <c r="I217" i="6"/>
  <c r="G217" i="6"/>
  <c r="V213" i="6"/>
  <c r="Q213" i="6"/>
  <c r="O213" i="6"/>
  <c r="M213" i="6"/>
  <c r="K213" i="6"/>
  <c r="I213" i="6"/>
  <c r="G213" i="6"/>
  <c r="V210" i="6"/>
  <c r="Q210" i="6"/>
  <c r="O210" i="6"/>
  <c r="O209" i="6" s="1"/>
  <c r="M210" i="6"/>
  <c r="K210" i="6"/>
  <c r="I210" i="6"/>
  <c r="G210" i="6"/>
  <c r="Q209" i="6"/>
  <c r="V207" i="6"/>
  <c r="V206" i="6" s="1"/>
  <c r="Q207" i="6"/>
  <c r="O207" i="6"/>
  <c r="O206" i="6" s="1"/>
  <c r="K207" i="6"/>
  <c r="I207" i="6"/>
  <c r="G207" i="6"/>
  <c r="Q206" i="6"/>
  <c r="K206" i="6"/>
  <c r="I206" i="6"/>
  <c r="V205" i="6"/>
  <c r="Q205" i="6"/>
  <c r="O205" i="6"/>
  <c r="M205" i="6"/>
  <c r="K205" i="6"/>
  <c r="I205" i="6"/>
  <c r="G205" i="6"/>
  <c r="V204" i="6"/>
  <c r="Q204" i="6"/>
  <c r="O204" i="6"/>
  <c r="M204" i="6"/>
  <c r="K204" i="6"/>
  <c r="I204" i="6"/>
  <c r="G204" i="6"/>
  <c r="V203" i="6"/>
  <c r="Q203" i="6"/>
  <c r="O203" i="6"/>
  <c r="M203" i="6"/>
  <c r="K203" i="6"/>
  <c r="I203" i="6"/>
  <c r="G203" i="6"/>
  <c r="V202" i="6"/>
  <c r="Q202" i="6"/>
  <c r="Q194" i="6" s="1"/>
  <c r="O202" i="6"/>
  <c r="K202" i="6"/>
  <c r="I202" i="6"/>
  <c r="G202" i="6"/>
  <c r="M202" i="6" s="1"/>
  <c r="V201" i="6"/>
  <c r="V194" i="6" s="1"/>
  <c r="Q201" i="6"/>
  <c r="O201" i="6"/>
  <c r="K201" i="6"/>
  <c r="I201" i="6"/>
  <c r="G201" i="6"/>
  <c r="V200" i="6"/>
  <c r="Q200" i="6"/>
  <c r="O200" i="6"/>
  <c r="K200" i="6"/>
  <c r="I200" i="6"/>
  <c r="G200" i="6"/>
  <c r="M200" i="6" s="1"/>
  <c r="V199" i="6"/>
  <c r="Q199" i="6"/>
  <c r="O199" i="6"/>
  <c r="M199" i="6"/>
  <c r="K199" i="6"/>
  <c r="I199" i="6"/>
  <c r="G199" i="6"/>
  <c r="V197" i="6"/>
  <c r="Q197" i="6"/>
  <c r="O197" i="6"/>
  <c r="M197" i="6"/>
  <c r="K197" i="6"/>
  <c r="I197" i="6"/>
  <c r="G197" i="6"/>
  <c r="V195" i="6"/>
  <c r="Q195" i="6"/>
  <c r="O195" i="6"/>
  <c r="O194" i="6" s="1"/>
  <c r="M195" i="6"/>
  <c r="K195" i="6"/>
  <c r="I195" i="6"/>
  <c r="G195" i="6"/>
  <c r="V174" i="6"/>
  <c r="Q174" i="6"/>
  <c r="O174" i="6"/>
  <c r="K174" i="6"/>
  <c r="I174" i="6"/>
  <c r="G174" i="6"/>
  <c r="M174" i="6" s="1"/>
  <c r="V167" i="6"/>
  <c r="Q167" i="6"/>
  <c r="O167" i="6"/>
  <c r="K167" i="6"/>
  <c r="I167" i="6"/>
  <c r="G167" i="6"/>
  <c r="M167" i="6" s="1"/>
  <c r="V161" i="6"/>
  <c r="Q161" i="6"/>
  <c r="O161" i="6"/>
  <c r="M161" i="6"/>
  <c r="K161" i="6"/>
  <c r="K131" i="6" s="1"/>
  <c r="I161" i="6"/>
  <c r="G161" i="6"/>
  <c r="V155" i="6"/>
  <c r="Q155" i="6"/>
  <c r="O155" i="6"/>
  <c r="M155" i="6"/>
  <c r="K155" i="6"/>
  <c r="I155" i="6"/>
  <c r="G155" i="6"/>
  <c r="V149" i="6"/>
  <c r="Q149" i="6"/>
  <c r="O149" i="6"/>
  <c r="M149" i="6"/>
  <c r="K149" i="6"/>
  <c r="I149" i="6"/>
  <c r="G149" i="6"/>
  <c r="V141" i="6"/>
  <c r="Q141" i="6"/>
  <c r="Q131" i="6" s="1"/>
  <c r="O141" i="6"/>
  <c r="K141" i="6"/>
  <c r="I141" i="6"/>
  <c r="G141" i="6"/>
  <c r="M141" i="6" s="1"/>
  <c r="V132" i="6"/>
  <c r="Q132" i="6"/>
  <c r="O132" i="6"/>
  <c r="K132" i="6"/>
  <c r="I132" i="6"/>
  <c r="G132" i="6"/>
  <c r="I131" i="6"/>
  <c r="V129" i="6"/>
  <c r="Q129" i="6"/>
  <c r="O129" i="6"/>
  <c r="M129" i="6"/>
  <c r="K129" i="6"/>
  <c r="I129" i="6"/>
  <c r="G129" i="6"/>
  <c r="V127" i="6"/>
  <c r="Q127" i="6"/>
  <c r="O127" i="6"/>
  <c r="M127" i="6"/>
  <c r="K127" i="6"/>
  <c r="I127" i="6"/>
  <c r="G127" i="6"/>
  <c r="V125" i="6"/>
  <c r="Q125" i="6"/>
  <c r="O125" i="6"/>
  <c r="M125" i="6"/>
  <c r="K125" i="6"/>
  <c r="I125" i="6"/>
  <c r="G125" i="6"/>
  <c r="V124" i="6"/>
  <c r="Q124" i="6"/>
  <c r="Q100" i="6" s="1"/>
  <c r="O124" i="6"/>
  <c r="K124" i="6"/>
  <c r="I124" i="6"/>
  <c r="G124" i="6"/>
  <c r="M124" i="6" s="1"/>
  <c r="V122" i="6"/>
  <c r="V100" i="6" s="1"/>
  <c r="Q122" i="6"/>
  <c r="O122" i="6"/>
  <c r="K122" i="6"/>
  <c r="I122" i="6"/>
  <c r="G122" i="6"/>
  <c r="V114" i="6"/>
  <c r="Q114" i="6"/>
  <c r="O114" i="6"/>
  <c r="K114" i="6"/>
  <c r="I114" i="6"/>
  <c r="G114" i="6"/>
  <c r="M114" i="6" s="1"/>
  <c r="V113" i="6"/>
  <c r="Q113" i="6"/>
  <c r="O113" i="6"/>
  <c r="M113" i="6"/>
  <c r="K113" i="6"/>
  <c r="I113" i="6"/>
  <c r="G113" i="6"/>
  <c r="V110" i="6"/>
  <c r="Q110" i="6"/>
  <c r="O110" i="6"/>
  <c r="M110" i="6"/>
  <c r="K110" i="6"/>
  <c r="I110" i="6"/>
  <c r="I100" i="6" s="1"/>
  <c r="G110" i="6"/>
  <c r="V101" i="6"/>
  <c r="Q101" i="6"/>
  <c r="O101" i="6"/>
  <c r="M101" i="6"/>
  <c r="K101" i="6"/>
  <c r="K100" i="6" s="1"/>
  <c r="I101" i="6"/>
  <c r="G101" i="6"/>
  <c r="V98" i="6"/>
  <c r="Q98" i="6"/>
  <c r="O98" i="6"/>
  <c r="K98" i="6"/>
  <c r="I98" i="6"/>
  <c r="G98" i="6"/>
  <c r="M98" i="6" s="1"/>
  <c r="V96" i="6"/>
  <c r="Q96" i="6"/>
  <c r="O96" i="6"/>
  <c r="K96" i="6"/>
  <c r="I96" i="6"/>
  <c r="G96" i="6"/>
  <c r="M96" i="6" s="1"/>
  <c r="V94" i="6"/>
  <c r="Q94" i="6"/>
  <c r="O94" i="6"/>
  <c r="M94" i="6"/>
  <c r="K94" i="6"/>
  <c r="I94" i="6"/>
  <c r="G94" i="6"/>
  <c r="V92" i="6"/>
  <c r="Q92" i="6"/>
  <c r="O92" i="6"/>
  <c r="M92" i="6"/>
  <c r="K92" i="6"/>
  <c r="I92" i="6"/>
  <c r="G92" i="6"/>
  <c r="V89" i="6"/>
  <c r="Q89" i="6"/>
  <c r="O89" i="6"/>
  <c r="M89" i="6"/>
  <c r="K89" i="6"/>
  <c r="I89" i="6"/>
  <c r="G89" i="6"/>
  <c r="V86" i="6"/>
  <c r="Q86" i="6"/>
  <c r="Q8" i="6" s="1"/>
  <c r="O86" i="6"/>
  <c r="K86" i="6"/>
  <c r="I86" i="6"/>
  <c r="G86" i="6"/>
  <c r="M86" i="6" s="1"/>
  <c r="V60" i="6"/>
  <c r="V8" i="6" s="1"/>
  <c r="Q60" i="6"/>
  <c r="O60" i="6"/>
  <c r="K60" i="6"/>
  <c r="I60" i="6"/>
  <c r="G60" i="6"/>
  <c r="V47" i="6"/>
  <c r="Q47" i="6"/>
  <c r="O47" i="6"/>
  <c r="K47" i="6"/>
  <c r="I47" i="6"/>
  <c r="G47" i="6"/>
  <c r="M47" i="6" s="1"/>
  <c r="BA12" i="6"/>
  <c r="V11" i="6"/>
  <c r="Q11" i="6"/>
  <c r="O11" i="6"/>
  <c r="M11" i="6"/>
  <c r="K11" i="6"/>
  <c r="I11" i="6"/>
  <c r="G11" i="6"/>
  <c r="V9" i="6"/>
  <c r="Q9" i="6"/>
  <c r="O9" i="6"/>
  <c r="O8" i="6" s="1"/>
  <c r="M9" i="6"/>
  <c r="K9" i="6"/>
  <c r="I9" i="6"/>
  <c r="G9" i="6"/>
  <c r="AE5236" i="5"/>
  <c r="V5234" i="5"/>
  <c r="Q5234" i="5"/>
  <c r="O5234" i="5"/>
  <c r="M5234" i="5"/>
  <c r="K5234" i="5"/>
  <c r="K5233" i="5" s="1"/>
  <c r="I5234" i="5"/>
  <c r="I5233" i="5" s="1"/>
  <c r="G5234" i="5"/>
  <c r="V5233" i="5"/>
  <c r="Q5233" i="5"/>
  <c r="O5233" i="5"/>
  <c r="M5233" i="5"/>
  <c r="G5233" i="5"/>
  <c r="V5232" i="5"/>
  <c r="Q5232" i="5"/>
  <c r="O5232" i="5"/>
  <c r="K5232" i="5"/>
  <c r="I5232" i="5"/>
  <c r="G5232" i="5"/>
  <c r="M5232" i="5" s="1"/>
  <c r="V5231" i="5"/>
  <c r="Q5231" i="5"/>
  <c r="O5231" i="5"/>
  <c r="K5231" i="5"/>
  <c r="I5231" i="5"/>
  <c r="G5231" i="5"/>
  <c r="M5231" i="5" s="1"/>
  <c r="V5230" i="5"/>
  <c r="Q5230" i="5"/>
  <c r="O5230" i="5"/>
  <c r="K5230" i="5"/>
  <c r="I5230" i="5"/>
  <c r="G5230" i="5"/>
  <c r="M5230" i="5" s="1"/>
  <c r="V5229" i="5"/>
  <c r="Q5229" i="5"/>
  <c r="O5229" i="5"/>
  <c r="M5229" i="5"/>
  <c r="K5229" i="5"/>
  <c r="I5229" i="5"/>
  <c r="G5229" i="5"/>
  <c r="V5228" i="5"/>
  <c r="Q5228" i="5"/>
  <c r="O5228" i="5"/>
  <c r="M5228" i="5"/>
  <c r="K5228" i="5"/>
  <c r="I5228" i="5"/>
  <c r="G5228" i="5"/>
  <c r="V5227" i="5"/>
  <c r="Q5227" i="5"/>
  <c r="O5227" i="5"/>
  <c r="M5227" i="5"/>
  <c r="K5227" i="5"/>
  <c r="I5227" i="5"/>
  <c r="G5227" i="5"/>
  <c r="V5226" i="5"/>
  <c r="Q5226" i="5"/>
  <c r="O5226" i="5"/>
  <c r="K5226" i="5"/>
  <c r="I5226" i="5"/>
  <c r="G5226" i="5"/>
  <c r="M5226" i="5" s="1"/>
  <c r="V5225" i="5"/>
  <c r="Q5225" i="5"/>
  <c r="O5225" i="5"/>
  <c r="K5225" i="5"/>
  <c r="I5225" i="5"/>
  <c r="G5225" i="5"/>
  <c r="M5225" i="5" s="1"/>
  <c r="V5224" i="5"/>
  <c r="Q5224" i="5"/>
  <c r="O5224" i="5"/>
  <c r="K5224" i="5"/>
  <c r="I5224" i="5"/>
  <c r="G5224" i="5"/>
  <c r="M5224" i="5" s="1"/>
  <c r="V5223" i="5"/>
  <c r="Q5223" i="5"/>
  <c r="O5223" i="5"/>
  <c r="M5223" i="5"/>
  <c r="K5223" i="5"/>
  <c r="I5223" i="5"/>
  <c r="G5223" i="5"/>
  <c r="V5222" i="5"/>
  <c r="Q5222" i="5"/>
  <c r="O5222" i="5"/>
  <c r="M5222" i="5"/>
  <c r="K5222" i="5"/>
  <c r="I5222" i="5"/>
  <c r="G5222" i="5"/>
  <c r="V5221" i="5"/>
  <c r="Q5221" i="5"/>
  <c r="O5221" i="5"/>
  <c r="M5221" i="5"/>
  <c r="K5221" i="5"/>
  <c r="I5221" i="5"/>
  <c r="G5221" i="5"/>
  <c r="V5220" i="5"/>
  <c r="Q5220" i="5"/>
  <c r="O5220" i="5"/>
  <c r="K5220" i="5"/>
  <c r="I5220" i="5"/>
  <c r="G5220" i="5"/>
  <c r="M5220" i="5" s="1"/>
  <c r="V5219" i="5"/>
  <c r="Q5219" i="5"/>
  <c r="O5219" i="5"/>
  <c r="K5219" i="5"/>
  <c r="I5219" i="5"/>
  <c r="G5219" i="5"/>
  <c r="M5219" i="5" s="1"/>
  <c r="V5218" i="5"/>
  <c r="Q5218" i="5"/>
  <c r="O5218" i="5"/>
  <c r="K5218" i="5"/>
  <c r="I5218" i="5"/>
  <c r="G5218" i="5"/>
  <c r="M5218" i="5" s="1"/>
  <c r="V5217" i="5"/>
  <c r="Q5217" i="5"/>
  <c r="O5217" i="5"/>
  <c r="M5217" i="5"/>
  <c r="K5217" i="5"/>
  <c r="I5217" i="5"/>
  <c r="G5217" i="5"/>
  <c r="V5216" i="5"/>
  <c r="Q5216" i="5"/>
  <c r="O5216" i="5"/>
  <c r="M5216" i="5"/>
  <c r="K5216" i="5"/>
  <c r="I5216" i="5"/>
  <c r="G5216" i="5"/>
  <c r="V5215" i="5"/>
  <c r="Q5215" i="5"/>
  <c r="O5215" i="5"/>
  <c r="M5215" i="5"/>
  <c r="K5215" i="5"/>
  <c r="I5215" i="5"/>
  <c r="G5215" i="5"/>
  <c r="V5214" i="5"/>
  <c r="Q5214" i="5"/>
  <c r="O5214" i="5"/>
  <c r="K5214" i="5"/>
  <c r="I5214" i="5"/>
  <c r="G5214" i="5"/>
  <c r="M5214" i="5" s="1"/>
  <c r="V5213" i="5"/>
  <c r="Q5213" i="5"/>
  <c r="O5213" i="5"/>
  <c r="K5213" i="5"/>
  <c r="I5213" i="5"/>
  <c r="G5213" i="5"/>
  <c r="M5213" i="5" s="1"/>
  <c r="V5212" i="5"/>
  <c r="Q5212" i="5"/>
  <c r="O5212" i="5"/>
  <c r="K5212" i="5"/>
  <c r="I5212" i="5"/>
  <c r="G5212" i="5"/>
  <c r="M5212" i="5" s="1"/>
  <c r="V5211" i="5"/>
  <c r="Q5211" i="5"/>
  <c r="O5211" i="5"/>
  <c r="M5211" i="5"/>
  <c r="K5211" i="5"/>
  <c r="I5211" i="5"/>
  <c r="G5211" i="5"/>
  <c r="V5210" i="5"/>
  <c r="Q5210" i="5"/>
  <c r="O5210" i="5"/>
  <c r="M5210" i="5"/>
  <c r="K5210" i="5"/>
  <c r="I5210" i="5"/>
  <c r="G5210" i="5"/>
  <c r="V5209" i="5"/>
  <c r="Q5209" i="5"/>
  <c r="O5209" i="5"/>
  <c r="M5209" i="5"/>
  <c r="K5209" i="5"/>
  <c r="I5209" i="5"/>
  <c r="G5209" i="5"/>
  <c r="V5208" i="5"/>
  <c r="Q5208" i="5"/>
  <c r="O5208" i="5"/>
  <c r="K5208" i="5"/>
  <c r="I5208" i="5"/>
  <c r="G5208" i="5"/>
  <c r="M5208" i="5" s="1"/>
  <c r="V5207" i="5"/>
  <c r="Q5207" i="5"/>
  <c r="O5207" i="5"/>
  <c r="K5207" i="5"/>
  <c r="I5207" i="5"/>
  <c r="G5207" i="5"/>
  <c r="M5207" i="5" s="1"/>
  <c r="V5206" i="5"/>
  <c r="Q5206" i="5"/>
  <c r="O5206" i="5"/>
  <c r="K5206" i="5"/>
  <c r="I5206" i="5"/>
  <c r="G5206" i="5"/>
  <c r="M5206" i="5" s="1"/>
  <c r="V5205" i="5"/>
  <c r="Q5205" i="5"/>
  <c r="O5205" i="5"/>
  <c r="M5205" i="5"/>
  <c r="K5205" i="5"/>
  <c r="I5205" i="5"/>
  <c r="G5205" i="5"/>
  <c r="V5204" i="5"/>
  <c r="Q5204" i="5"/>
  <c r="O5204" i="5"/>
  <c r="M5204" i="5"/>
  <c r="K5204" i="5"/>
  <c r="I5204" i="5"/>
  <c r="G5204" i="5"/>
  <c r="V5203" i="5"/>
  <c r="Q5203" i="5"/>
  <c r="O5203" i="5"/>
  <c r="M5203" i="5"/>
  <c r="K5203" i="5"/>
  <c r="I5203" i="5"/>
  <c r="G5203" i="5"/>
  <c r="V5202" i="5"/>
  <c r="Q5202" i="5"/>
  <c r="O5202" i="5"/>
  <c r="K5202" i="5"/>
  <c r="I5202" i="5"/>
  <c r="G5202" i="5"/>
  <c r="M5202" i="5" s="1"/>
  <c r="V5201" i="5"/>
  <c r="Q5201" i="5"/>
  <c r="O5201" i="5"/>
  <c r="K5201" i="5"/>
  <c r="I5201" i="5"/>
  <c r="G5201" i="5"/>
  <c r="M5201" i="5" s="1"/>
  <c r="V5200" i="5"/>
  <c r="Q5200" i="5"/>
  <c r="O5200" i="5"/>
  <c r="K5200" i="5"/>
  <c r="I5200" i="5"/>
  <c r="G5200" i="5"/>
  <c r="M5200" i="5" s="1"/>
  <c r="V5199" i="5"/>
  <c r="Q5199" i="5"/>
  <c r="O5199" i="5"/>
  <c r="M5199" i="5"/>
  <c r="K5199" i="5"/>
  <c r="I5199" i="5"/>
  <c r="G5199" i="5"/>
  <c r="V5198" i="5"/>
  <c r="Q5198" i="5"/>
  <c r="O5198" i="5"/>
  <c r="M5198" i="5"/>
  <c r="K5198" i="5"/>
  <c r="I5198" i="5"/>
  <c r="G5198" i="5"/>
  <c r="V5197" i="5"/>
  <c r="Q5197" i="5"/>
  <c r="O5197" i="5"/>
  <c r="M5197" i="5"/>
  <c r="K5197" i="5"/>
  <c r="I5197" i="5"/>
  <c r="G5197" i="5"/>
  <c r="V5196" i="5"/>
  <c r="Q5196" i="5"/>
  <c r="O5196" i="5"/>
  <c r="K5196" i="5"/>
  <c r="I5196" i="5"/>
  <c r="G5196" i="5"/>
  <c r="M5196" i="5" s="1"/>
  <c r="V5195" i="5"/>
  <c r="Q5195" i="5"/>
  <c r="O5195" i="5"/>
  <c r="K5195" i="5"/>
  <c r="I5195" i="5"/>
  <c r="G5195" i="5"/>
  <c r="M5195" i="5" s="1"/>
  <c r="V5194" i="5"/>
  <c r="Q5194" i="5"/>
  <c r="O5194" i="5"/>
  <c r="K5194" i="5"/>
  <c r="I5194" i="5"/>
  <c r="G5194" i="5"/>
  <c r="M5194" i="5" s="1"/>
  <c r="V5193" i="5"/>
  <c r="Q5193" i="5"/>
  <c r="O5193" i="5"/>
  <c r="M5193" i="5"/>
  <c r="K5193" i="5"/>
  <c r="I5193" i="5"/>
  <c r="G5193" i="5"/>
  <c r="V5192" i="5"/>
  <c r="Q5192" i="5"/>
  <c r="O5192" i="5"/>
  <c r="M5192" i="5"/>
  <c r="K5192" i="5"/>
  <c r="I5192" i="5"/>
  <c r="G5192" i="5"/>
  <c r="V5191" i="5"/>
  <c r="Q5191" i="5"/>
  <c r="O5191" i="5"/>
  <c r="M5191" i="5"/>
  <c r="M5186" i="5" s="1"/>
  <c r="K5191" i="5"/>
  <c r="I5191" i="5"/>
  <c r="G5191" i="5"/>
  <c r="V5190" i="5"/>
  <c r="Q5190" i="5"/>
  <c r="O5190" i="5"/>
  <c r="O5186" i="5" s="1"/>
  <c r="K5190" i="5"/>
  <c r="I5190" i="5"/>
  <c r="G5190" i="5"/>
  <c r="M5190" i="5" s="1"/>
  <c r="V5189" i="5"/>
  <c r="Q5189" i="5"/>
  <c r="O5189" i="5"/>
  <c r="K5189" i="5"/>
  <c r="I5189" i="5"/>
  <c r="G5189" i="5"/>
  <c r="M5189" i="5" s="1"/>
  <c r="V5188" i="5"/>
  <c r="Q5188" i="5"/>
  <c r="Q5186" i="5" s="1"/>
  <c r="O5188" i="5"/>
  <c r="K5188" i="5"/>
  <c r="I5188" i="5"/>
  <c r="G5188" i="5"/>
  <c r="M5188" i="5" s="1"/>
  <c r="V5187" i="5"/>
  <c r="Q5187" i="5"/>
  <c r="O5187" i="5"/>
  <c r="M5187" i="5"/>
  <c r="K5187" i="5"/>
  <c r="I5187" i="5"/>
  <c r="G5187" i="5"/>
  <c r="K5186" i="5"/>
  <c r="V5185" i="5"/>
  <c r="Q5185" i="5"/>
  <c r="O5185" i="5"/>
  <c r="M5185" i="5"/>
  <c r="K5185" i="5"/>
  <c r="I5185" i="5"/>
  <c r="G5185" i="5"/>
  <c r="V5184" i="5"/>
  <c r="Q5184" i="5"/>
  <c r="O5184" i="5"/>
  <c r="K5184" i="5"/>
  <c r="I5184" i="5"/>
  <c r="G5184" i="5"/>
  <c r="M5184" i="5" s="1"/>
  <c r="V5183" i="5"/>
  <c r="Q5183" i="5"/>
  <c r="O5183" i="5"/>
  <c r="K5183" i="5"/>
  <c r="I5183" i="5"/>
  <c r="G5183" i="5"/>
  <c r="M5183" i="5" s="1"/>
  <c r="V5182" i="5"/>
  <c r="Q5182" i="5"/>
  <c r="O5182" i="5"/>
  <c r="K5182" i="5"/>
  <c r="I5182" i="5"/>
  <c r="G5182" i="5"/>
  <c r="M5182" i="5" s="1"/>
  <c r="V5181" i="5"/>
  <c r="Q5181" i="5"/>
  <c r="O5181" i="5"/>
  <c r="M5181" i="5"/>
  <c r="K5181" i="5"/>
  <c r="K5088" i="5" s="1"/>
  <c r="I5181" i="5"/>
  <c r="G5181" i="5"/>
  <c r="V5180" i="5"/>
  <c r="Q5180" i="5"/>
  <c r="O5180" i="5"/>
  <c r="M5180" i="5"/>
  <c r="K5180" i="5"/>
  <c r="I5180" i="5"/>
  <c r="G5180" i="5"/>
  <c r="V5179" i="5"/>
  <c r="Q5179" i="5"/>
  <c r="O5179" i="5"/>
  <c r="M5179" i="5"/>
  <c r="K5179" i="5"/>
  <c r="I5179" i="5"/>
  <c r="G5179" i="5"/>
  <c r="V5177" i="5"/>
  <c r="Q5177" i="5"/>
  <c r="O5177" i="5"/>
  <c r="K5177" i="5"/>
  <c r="I5177" i="5"/>
  <c r="G5177" i="5"/>
  <c r="M5177" i="5" s="1"/>
  <c r="V5162" i="5"/>
  <c r="Q5162" i="5"/>
  <c r="O5162" i="5"/>
  <c r="K5162" i="5"/>
  <c r="I5162" i="5"/>
  <c r="G5162" i="5"/>
  <c r="M5162" i="5" s="1"/>
  <c r="V5091" i="5"/>
  <c r="Q5091" i="5"/>
  <c r="Q5088" i="5" s="1"/>
  <c r="O5091" i="5"/>
  <c r="K5091" i="5"/>
  <c r="I5091" i="5"/>
  <c r="G5091" i="5"/>
  <c r="M5091" i="5" s="1"/>
  <c r="V5089" i="5"/>
  <c r="Q5089" i="5"/>
  <c r="O5089" i="5"/>
  <c r="M5089" i="5"/>
  <c r="K5089" i="5"/>
  <c r="I5089" i="5"/>
  <c r="G5089" i="5"/>
  <c r="G5088" i="5" s="1"/>
  <c r="I130" i="2" s="1"/>
  <c r="M5088" i="5"/>
  <c r="V5052" i="5"/>
  <c r="Q5052" i="5"/>
  <c r="O5052" i="5"/>
  <c r="M5052" i="5"/>
  <c r="K5052" i="5"/>
  <c r="I5052" i="5"/>
  <c r="G5052" i="5"/>
  <c r="V4977" i="5"/>
  <c r="Q4977" i="5"/>
  <c r="O4977" i="5"/>
  <c r="K4977" i="5"/>
  <c r="I4977" i="5"/>
  <c r="G4977" i="5"/>
  <c r="M4977" i="5" s="1"/>
  <c r="V4897" i="5"/>
  <c r="Q4897" i="5"/>
  <c r="O4897" i="5"/>
  <c r="K4897" i="5"/>
  <c r="I4897" i="5"/>
  <c r="G4897" i="5"/>
  <c r="M4897" i="5" s="1"/>
  <c r="V4880" i="5"/>
  <c r="Q4880" i="5"/>
  <c r="O4880" i="5"/>
  <c r="K4880" i="5"/>
  <c r="I4880" i="5"/>
  <c r="G4880" i="5"/>
  <c r="M4880" i="5" s="1"/>
  <c r="V4874" i="5"/>
  <c r="Q4874" i="5"/>
  <c r="O4874" i="5"/>
  <c r="M4874" i="5"/>
  <c r="K4874" i="5"/>
  <c r="I4874" i="5"/>
  <c r="I4762" i="5" s="1"/>
  <c r="G4874" i="5"/>
  <c r="V4870" i="5"/>
  <c r="Q4870" i="5"/>
  <c r="O4870" i="5"/>
  <c r="M4870" i="5"/>
  <c r="K4870" i="5"/>
  <c r="K4762" i="5" s="1"/>
  <c r="I4870" i="5"/>
  <c r="G4870" i="5"/>
  <c r="V4868" i="5"/>
  <c r="Q4868" i="5"/>
  <c r="O4868" i="5"/>
  <c r="M4868" i="5"/>
  <c r="K4868" i="5"/>
  <c r="I4868" i="5"/>
  <c r="G4868" i="5"/>
  <c r="V4862" i="5"/>
  <c r="Q4862" i="5"/>
  <c r="O4862" i="5"/>
  <c r="K4862" i="5"/>
  <c r="I4862" i="5"/>
  <c r="G4862" i="5"/>
  <c r="M4862" i="5" s="1"/>
  <c r="V4763" i="5"/>
  <c r="Q4763" i="5"/>
  <c r="Q4762" i="5" s="1"/>
  <c r="O4763" i="5"/>
  <c r="K4763" i="5"/>
  <c r="I4763" i="5"/>
  <c r="G4763" i="5"/>
  <c r="V4762" i="5"/>
  <c r="V4742" i="5"/>
  <c r="Q4742" i="5"/>
  <c r="O4742" i="5"/>
  <c r="M4742" i="5"/>
  <c r="K4742" i="5"/>
  <c r="I4742" i="5"/>
  <c r="G4742" i="5"/>
  <c r="V4738" i="5"/>
  <c r="Q4738" i="5"/>
  <c r="O4738" i="5"/>
  <c r="M4738" i="5"/>
  <c r="K4738" i="5"/>
  <c r="I4738" i="5"/>
  <c r="G4738" i="5"/>
  <c r="V4736" i="5"/>
  <c r="Q4736" i="5"/>
  <c r="O4736" i="5"/>
  <c r="M4736" i="5"/>
  <c r="K4736" i="5"/>
  <c r="I4736" i="5"/>
  <c r="G4736" i="5"/>
  <c r="V4732" i="5"/>
  <c r="Q4732" i="5"/>
  <c r="O4732" i="5"/>
  <c r="K4732" i="5"/>
  <c r="I4732" i="5"/>
  <c r="G4732" i="5"/>
  <c r="M4732" i="5" s="1"/>
  <c r="V4727" i="5"/>
  <c r="Q4727" i="5"/>
  <c r="Q4639" i="5" s="1"/>
  <c r="O4727" i="5"/>
  <c r="K4727" i="5"/>
  <c r="I4727" i="5"/>
  <c r="G4727" i="5"/>
  <c r="M4727" i="5" s="1"/>
  <c r="V4715" i="5"/>
  <c r="V4639" i="5" s="1"/>
  <c r="Q4715" i="5"/>
  <c r="O4715" i="5"/>
  <c r="K4715" i="5"/>
  <c r="I4715" i="5"/>
  <c r="G4715" i="5"/>
  <c r="M4715" i="5" s="1"/>
  <c r="V4668" i="5"/>
  <c r="Q4668" i="5"/>
  <c r="O4668" i="5"/>
  <c r="M4668" i="5"/>
  <c r="K4668" i="5"/>
  <c r="I4668" i="5"/>
  <c r="I4639" i="5" s="1"/>
  <c r="G4668" i="5"/>
  <c r="V4646" i="5"/>
  <c r="Q4646" i="5"/>
  <c r="O4646" i="5"/>
  <c r="M4646" i="5"/>
  <c r="K4646" i="5"/>
  <c r="I4646" i="5"/>
  <c r="G4646" i="5"/>
  <c r="V4643" i="5"/>
  <c r="Q4643" i="5"/>
  <c r="O4643" i="5"/>
  <c r="M4643" i="5"/>
  <c r="K4643" i="5"/>
  <c r="K4639" i="5" s="1"/>
  <c r="I4643" i="5"/>
  <c r="G4643" i="5"/>
  <c r="V4640" i="5"/>
  <c r="Q4640" i="5"/>
  <c r="O4640" i="5"/>
  <c r="O4639" i="5" s="1"/>
  <c r="K4640" i="5"/>
  <c r="I4640" i="5"/>
  <c r="G4640" i="5"/>
  <c r="M4640" i="5" s="1"/>
  <c r="G4639" i="5"/>
  <c r="I128" i="2" s="1"/>
  <c r="V4638" i="5"/>
  <c r="Q4638" i="5"/>
  <c r="O4638" i="5"/>
  <c r="K4638" i="5"/>
  <c r="I4638" i="5"/>
  <c r="G4638" i="5"/>
  <c r="M4638" i="5" s="1"/>
  <c r="V4636" i="5"/>
  <c r="Q4636" i="5"/>
  <c r="O4636" i="5"/>
  <c r="M4636" i="5"/>
  <c r="K4636" i="5"/>
  <c r="I4636" i="5"/>
  <c r="G4636" i="5"/>
  <c r="V4634" i="5"/>
  <c r="Q4634" i="5"/>
  <c r="O4634" i="5"/>
  <c r="M4634" i="5"/>
  <c r="K4634" i="5"/>
  <c r="I4634" i="5"/>
  <c r="G4634" i="5"/>
  <c r="V4632" i="5"/>
  <c r="Q4632" i="5"/>
  <c r="O4632" i="5"/>
  <c r="M4632" i="5"/>
  <c r="K4632" i="5"/>
  <c r="I4632" i="5"/>
  <c r="G4632" i="5"/>
  <c r="V4630" i="5"/>
  <c r="Q4630" i="5"/>
  <c r="O4630" i="5"/>
  <c r="O4536" i="5" s="1"/>
  <c r="K4630" i="5"/>
  <c r="I4630" i="5"/>
  <c r="G4630" i="5"/>
  <c r="M4630" i="5" s="1"/>
  <c r="V4615" i="5"/>
  <c r="Q4615" i="5"/>
  <c r="O4615" i="5"/>
  <c r="K4615" i="5"/>
  <c r="I4615" i="5"/>
  <c r="G4615" i="5"/>
  <c r="M4615" i="5" s="1"/>
  <c r="V4593" i="5"/>
  <c r="Q4593" i="5"/>
  <c r="O4593" i="5"/>
  <c r="K4593" i="5"/>
  <c r="I4593" i="5"/>
  <c r="G4593" i="5"/>
  <c r="V4580" i="5"/>
  <c r="Q4580" i="5"/>
  <c r="O4580" i="5"/>
  <c r="M4580" i="5"/>
  <c r="K4580" i="5"/>
  <c r="I4580" i="5"/>
  <c r="G4580" i="5"/>
  <c r="V4544" i="5"/>
  <c r="Q4544" i="5"/>
  <c r="O4544" i="5"/>
  <c r="M4544" i="5"/>
  <c r="K4544" i="5"/>
  <c r="I4544" i="5"/>
  <c r="G4544" i="5"/>
  <c r="V4537" i="5"/>
  <c r="Q4537" i="5"/>
  <c r="O4537" i="5"/>
  <c r="M4537" i="5"/>
  <c r="K4537" i="5"/>
  <c r="I4537" i="5"/>
  <c r="G4537" i="5"/>
  <c r="Q4536" i="5"/>
  <c r="V4534" i="5"/>
  <c r="Q4534" i="5"/>
  <c r="O4534" i="5"/>
  <c r="K4534" i="5"/>
  <c r="I4534" i="5"/>
  <c r="G4534" i="5"/>
  <c r="M4534" i="5" s="1"/>
  <c r="V4530" i="5"/>
  <c r="V4516" i="5" s="1"/>
  <c r="Q4530" i="5"/>
  <c r="O4530" i="5"/>
  <c r="K4530" i="5"/>
  <c r="I4530" i="5"/>
  <c r="G4530" i="5"/>
  <c r="BA4523" i="5"/>
  <c r="V4522" i="5"/>
  <c r="Q4522" i="5"/>
  <c r="O4522" i="5"/>
  <c r="M4522" i="5"/>
  <c r="K4522" i="5"/>
  <c r="I4522" i="5"/>
  <c r="G4522" i="5"/>
  <c r="V4517" i="5"/>
  <c r="Q4517" i="5"/>
  <c r="O4517" i="5"/>
  <c r="O4516" i="5" s="1"/>
  <c r="M4517" i="5"/>
  <c r="K4517" i="5"/>
  <c r="K4516" i="5" s="1"/>
  <c r="I4517" i="5"/>
  <c r="G4517" i="5"/>
  <c r="Q4516" i="5"/>
  <c r="V4515" i="5"/>
  <c r="Q4515" i="5"/>
  <c r="O4515" i="5"/>
  <c r="K4515" i="5"/>
  <c r="I4515" i="5"/>
  <c r="G4515" i="5"/>
  <c r="M4515" i="5" s="1"/>
  <c r="V4514" i="5"/>
  <c r="Q4514" i="5"/>
  <c r="O4514" i="5"/>
  <c r="K4514" i="5"/>
  <c r="I4514" i="5"/>
  <c r="G4514" i="5"/>
  <c r="M4514" i="5" s="1"/>
  <c r="V4513" i="5"/>
  <c r="Q4513" i="5"/>
  <c r="O4513" i="5"/>
  <c r="M4513" i="5"/>
  <c r="K4513" i="5"/>
  <c r="I4513" i="5"/>
  <c r="G4513" i="5"/>
  <c r="V4512" i="5"/>
  <c r="Q4512" i="5"/>
  <c r="O4512" i="5"/>
  <c r="M4512" i="5"/>
  <c r="K4512" i="5"/>
  <c r="I4512" i="5"/>
  <c r="G4512" i="5"/>
  <c r="V4511" i="5"/>
  <c r="Q4511" i="5"/>
  <c r="O4511" i="5"/>
  <c r="M4511" i="5"/>
  <c r="K4511" i="5"/>
  <c r="I4511" i="5"/>
  <c r="G4511" i="5"/>
  <c r="V4510" i="5"/>
  <c r="Q4510" i="5"/>
  <c r="O4510" i="5"/>
  <c r="K4510" i="5"/>
  <c r="I4510" i="5"/>
  <c r="G4510" i="5"/>
  <c r="M4510" i="5" s="1"/>
  <c r="V4509" i="5"/>
  <c r="Q4509" i="5"/>
  <c r="O4509" i="5"/>
  <c r="K4509" i="5"/>
  <c r="I4509" i="5"/>
  <c r="G4509" i="5"/>
  <c r="M4509" i="5" s="1"/>
  <c r="V4507" i="5"/>
  <c r="Q4507" i="5"/>
  <c r="O4507" i="5"/>
  <c r="K4507" i="5"/>
  <c r="I4507" i="5"/>
  <c r="G4507" i="5"/>
  <c r="M4507" i="5" s="1"/>
  <c r="V4505" i="5"/>
  <c r="Q4505" i="5"/>
  <c r="O4505" i="5"/>
  <c r="M4505" i="5"/>
  <c r="K4505" i="5"/>
  <c r="I4505" i="5"/>
  <c r="G4505" i="5"/>
  <c r="V4500" i="5"/>
  <c r="Q4500" i="5"/>
  <c r="O4500" i="5"/>
  <c r="M4500" i="5"/>
  <c r="K4500" i="5"/>
  <c r="I4500" i="5"/>
  <c r="G4500" i="5"/>
  <c r="V4498" i="5"/>
  <c r="Q4498" i="5"/>
  <c r="O4498" i="5"/>
  <c r="M4498" i="5"/>
  <c r="K4498" i="5"/>
  <c r="I4498" i="5"/>
  <c r="G4498" i="5"/>
  <c r="V4496" i="5"/>
  <c r="Q4496" i="5"/>
  <c r="O4496" i="5"/>
  <c r="K4496" i="5"/>
  <c r="I4496" i="5"/>
  <c r="G4496" i="5"/>
  <c r="M4496" i="5" s="1"/>
  <c r="V4494" i="5"/>
  <c r="Q4494" i="5"/>
  <c r="O4494" i="5"/>
  <c r="K4494" i="5"/>
  <c r="I4494" i="5"/>
  <c r="G4494" i="5"/>
  <c r="M4494" i="5" s="1"/>
  <c r="V4447" i="5"/>
  <c r="Q4447" i="5"/>
  <c r="O4447" i="5"/>
  <c r="K4447" i="5"/>
  <c r="I4447" i="5"/>
  <c r="G4447" i="5"/>
  <c r="M4447" i="5" s="1"/>
  <c r="V4430" i="5"/>
  <c r="Q4430" i="5"/>
  <c r="O4430" i="5"/>
  <c r="M4430" i="5"/>
  <c r="K4430" i="5"/>
  <c r="I4430" i="5"/>
  <c r="G4430" i="5"/>
  <c r="V4414" i="5"/>
  <c r="Q4414" i="5"/>
  <c r="O4414" i="5"/>
  <c r="M4414" i="5"/>
  <c r="K4414" i="5"/>
  <c r="I4414" i="5"/>
  <c r="G4414" i="5"/>
  <c r="V4407" i="5"/>
  <c r="Q4407" i="5"/>
  <c r="O4407" i="5"/>
  <c r="M4407" i="5"/>
  <c r="K4407" i="5"/>
  <c r="I4407" i="5"/>
  <c r="G4407" i="5"/>
  <c r="V4401" i="5"/>
  <c r="Q4401" i="5"/>
  <c r="O4401" i="5"/>
  <c r="K4401" i="5"/>
  <c r="I4401" i="5"/>
  <c r="G4401" i="5"/>
  <c r="M4401" i="5" s="1"/>
  <c r="V4399" i="5"/>
  <c r="Q4399" i="5"/>
  <c r="Q4357" i="5" s="1"/>
  <c r="O4399" i="5"/>
  <c r="K4399" i="5"/>
  <c r="I4399" i="5"/>
  <c r="G4399" i="5"/>
  <c r="M4399" i="5" s="1"/>
  <c r="V4386" i="5"/>
  <c r="Q4386" i="5"/>
  <c r="O4386" i="5"/>
  <c r="K4386" i="5"/>
  <c r="I4386" i="5"/>
  <c r="G4386" i="5"/>
  <c r="M4386" i="5" s="1"/>
  <c r="V4375" i="5"/>
  <c r="Q4375" i="5"/>
  <c r="O4375" i="5"/>
  <c r="M4375" i="5"/>
  <c r="K4375" i="5"/>
  <c r="I4375" i="5"/>
  <c r="G4375" i="5"/>
  <c r="V4358" i="5"/>
  <c r="Q4358" i="5"/>
  <c r="O4358" i="5"/>
  <c r="M4358" i="5"/>
  <c r="K4358" i="5"/>
  <c r="I4358" i="5"/>
  <c r="G4358" i="5"/>
  <c r="O4357" i="5"/>
  <c r="V4356" i="5"/>
  <c r="Q4356" i="5"/>
  <c r="O4356" i="5"/>
  <c r="K4356" i="5"/>
  <c r="I4356" i="5"/>
  <c r="G4356" i="5"/>
  <c r="M4356" i="5" s="1"/>
  <c r="V4355" i="5"/>
  <c r="Q4355" i="5"/>
  <c r="O4355" i="5"/>
  <c r="K4355" i="5"/>
  <c r="I4355" i="5"/>
  <c r="G4355" i="5"/>
  <c r="M4355" i="5" s="1"/>
  <c r="V4354" i="5"/>
  <c r="Q4354" i="5"/>
  <c r="O4354" i="5"/>
  <c r="K4354" i="5"/>
  <c r="I4354" i="5"/>
  <c r="G4354" i="5"/>
  <c r="M4354" i="5" s="1"/>
  <c r="V4353" i="5"/>
  <c r="Q4353" i="5"/>
  <c r="O4353" i="5"/>
  <c r="M4353" i="5"/>
  <c r="K4353" i="5"/>
  <c r="I4353" i="5"/>
  <c r="G4353" i="5"/>
  <c r="V4352" i="5"/>
  <c r="Q4352" i="5"/>
  <c r="O4352" i="5"/>
  <c r="M4352" i="5"/>
  <c r="K4352" i="5"/>
  <c r="I4352" i="5"/>
  <c r="G4352" i="5"/>
  <c r="V4351" i="5"/>
  <c r="Q4351" i="5"/>
  <c r="O4351" i="5"/>
  <c r="M4351" i="5"/>
  <c r="K4351" i="5"/>
  <c r="I4351" i="5"/>
  <c r="G4351" i="5"/>
  <c r="V4350" i="5"/>
  <c r="Q4350" i="5"/>
  <c r="O4350" i="5"/>
  <c r="K4350" i="5"/>
  <c r="I4350" i="5"/>
  <c r="G4350" i="5"/>
  <c r="M4350" i="5" s="1"/>
  <c r="V4348" i="5"/>
  <c r="Q4348" i="5"/>
  <c r="O4348" i="5"/>
  <c r="K4348" i="5"/>
  <c r="I4348" i="5"/>
  <c r="G4348" i="5"/>
  <c r="M4348" i="5" s="1"/>
  <c r="V4338" i="5"/>
  <c r="V4287" i="5" s="1"/>
  <c r="Q4338" i="5"/>
  <c r="O4338" i="5"/>
  <c r="K4338" i="5"/>
  <c r="I4338" i="5"/>
  <c r="G4338" i="5"/>
  <c r="M4338" i="5" s="1"/>
  <c r="V4336" i="5"/>
  <c r="Q4336" i="5"/>
  <c r="O4336" i="5"/>
  <c r="M4336" i="5"/>
  <c r="K4336" i="5"/>
  <c r="I4336" i="5"/>
  <c r="G4336" i="5"/>
  <c r="V4328" i="5"/>
  <c r="Q4328" i="5"/>
  <c r="O4328" i="5"/>
  <c r="M4328" i="5"/>
  <c r="K4328" i="5"/>
  <c r="I4328" i="5"/>
  <c r="G4328" i="5"/>
  <c r="V4318" i="5"/>
  <c r="Q4318" i="5"/>
  <c r="O4318" i="5"/>
  <c r="M4318" i="5"/>
  <c r="K4318" i="5"/>
  <c r="I4318" i="5"/>
  <c r="G4318" i="5"/>
  <c r="V4299" i="5"/>
  <c r="Q4299" i="5"/>
  <c r="O4299" i="5"/>
  <c r="K4299" i="5"/>
  <c r="I4299" i="5"/>
  <c r="G4299" i="5"/>
  <c r="M4299" i="5" s="1"/>
  <c r="V4288" i="5"/>
  <c r="Q4288" i="5"/>
  <c r="O4288" i="5"/>
  <c r="K4288" i="5"/>
  <c r="I4288" i="5"/>
  <c r="I4287" i="5" s="1"/>
  <c r="G4288" i="5"/>
  <c r="M4288" i="5" s="1"/>
  <c r="G4287" i="5"/>
  <c r="V4285" i="5"/>
  <c r="V4280" i="5" s="1"/>
  <c r="Q4285" i="5"/>
  <c r="O4285" i="5"/>
  <c r="M4285" i="5"/>
  <c r="M4280" i="5" s="1"/>
  <c r="K4285" i="5"/>
  <c r="I4285" i="5"/>
  <c r="G4285" i="5"/>
  <c r="G4280" i="5" s="1"/>
  <c r="V4281" i="5"/>
  <c r="Q4281" i="5"/>
  <c r="O4281" i="5"/>
  <c r="M4281" i="5"/>
  <c r="K4281" i="5"/>
  <c r="K4280" i="5" s="1"/>
  <c r="I4281" i="5"/>
  <c r="G4281" i="5"/>
  <c r="Q4280" i="5"/>
  <c r="O4280" i="5"/>
  <c r="V4278" i="5"/>
  <c r="Q4278" i="5"/>
  <c r="O4278" i="5"/>
  <c r="K4278" i="5"/>
  <c r="I4278" i="5"/>
  <c r="G4278" i="5"/>
  <c r="M4278" i="5" s="1"/>
  <c r="V4276" i="5"/>
  <c r="Q4276" i="5"/>
  <c r="O4276" i="5"/>
  <c r="K4276" i="5"/>
  <c r="I4276" i="5"/>
  <c r="G4276" i="5"/>
  <c r="M4276" i="5" s="1"/>
  <c r="V4273" i="5"/>
  <c r="Q4273" i="5"/>
  <c r="O4273" i="5"/>
  <c r="K4273" i="5"/>
  <c r="I4273" i="5"/>
  <c r="G4273" i="5"/>
  <c r="M4273" i="5" s="1"/>
  <c r="V4271" i="5"/>
  <c r="Q4271" i="5"/>
  <c r="O4271" i="5"/>
  <c r="M4271" i="5"/>
  <c r="K4271" i="5"/>
  <c r="I4271" i="5"/>
  <c r="G4271" i="5"/>
  <c r="V4269" i="5"/>
  <c r="Q4269" i="5"/>
  <c r="O4269" i="5"/>
  <c r="M4269" i="5"/>
  <c r="K4269" i="5"/>
  <c r="I4269" i="5"/>
  <c r="G4269" i="5"/>
  <c r="V4255" i="5"/>
  <c r="Q4255" i="5"/>
  <c r="O4255" i="5"/>
  <c r="M4255" i="5"/>
  <c r="K4255" i="5"/>
  <c r="I4255" i="5"/>
  <c r="G4255" i="5"/>
  <c r="V4212" i="5"/>
  <c r="Q4212" i="5"/>
  <c r="O4212" i="5"/>
  <c r="K4212" i="5"/>
  <c r="I4212" i="5"/>
  <c r="G4212" i="5"/>
  <c r="M4212" i="5" s="1"/>
  <c r="V4152" i="5"/>
  <c r="Q4152" i="5"/>
  <c r="O4152" i="5"/>
  <c r="K4152" i="5"/>
  <c r="I4152" i="5"/>
  <c r="G4152" i="5"/>
  <c r="M4152" i="5" s="1"/>
  <c r="V4105" i="5"/>
  <c r="Q4105" i="5"/>
  <c r="O4105" i="5"/>
  <c r="K4105" i="5"/>
  <c r="K4072" i="5" s="1"/>
  <c r="I4105" i="5"/>
  <c r="I4072" i="5" s="1"/>
  <c r="G4105" i="5"/>
  <c r="M4105" i="5" s="1"/>
  <c r="V4102" i="5"/>
  <c r="Q4102" i="5"/>
  <c r="O4102" i="5"/>
  <c r="M4102" i="5"/>
  <c r="K4102" i="5"/>
  <c r="I4102" i="5"/>
  <c r="G4102" i="5"/>
  <c r="V4099" i="5"/>
  <c r="Q4099" i="5"/>
  <c r="O4099" i="5"/>
  <c r="M4099" i="5"/>
  <c r="K4099" i="5"/>
  <c r="I4099" i="5"/>
  <c r="G4099" i="5"/>
  <c r="V4097" i="5"/>
  <c r="Q4097" i="5"/>
  <c r="O4097" i="5"/>
  <c r="M4097" i="5"/>
  <c r="K4097" i="5"/>
  <c r="I4097" i="5"/>
  <c r="G4097" i="5"/>
  <c r="V4084" i="5"/>
  <c r="Q4084" i="5"/>
  <c r="O4084" i="5"/>
  <c r="K4084" i="5"/>
  <c r="I4084" i="5"/>
  <c r="G4084" i="5"/>
  <c r="M4084" i="5" s="1"/>
  <c r="V4073" i="5"/>
  <c r="V4072" i="5" s="1"/>
  <c r="Q4073" i="5"/>
  <c r="O4073" i="5"/>
  <c r="K4073" i="5"/>
  <c r="I4073" i="5"/>
  <c r="G4073" i="5"/>
  <c r="M4073" i="5" s="1"/>
  <c r="G4072" i="5"/>
  <c r="V4071" i="5"/>
  <c r="Q4071" i="5"/>
  <c r="O4071" i="5"/>
  <c r="M4071" i="5"/>
  <c r="K4071" i="5"/>
  <c r="I4071" i="5"/>
  <c r="G4071" i="5"/>
  <c r="V4070" i="5"/>
  <c r="Q4070" i="5"/>
  <c r="O4070" i="5"/>
  <c r="M4070" i="5"/>
  <c r="K4070" i="5"/>
  <c r="I4070" i="5"/>
  <c r="G4070" i="5"/>
  <c r="V4069" i="5"/>
  <c r="Q4069" i="5"/>
  <c r="O4069" i="5"/>
  <c r="M4069" i="5"/>
  <c r="K4069" i="5"/>
  <c r="I4069" i="5"/>
  <c r="G4069" i="5"/>
  <c r="V4068" i="5"/>
  <c r="Q4068" i="5"/>
  <c r="O4068" i="5"/>
  <c r="K4068" i="5"/>
  <c r="I4068" i="5"/>
  <c r="G4068" i="5"/>
  <c r="M4068" i="5" s="1"/>
  <c r="V4067" i="5"/>
  <c r="Q4067" i="5"/>
  <c r="O4067" i="5"/>
  <c r="K4067" i="5"/>
  <c r="I4067" i="5"/>
  <c r="G4067" i="5"/>
  <c r="M4067" i="5" s="1"/>
  <c r="V4066" i="5"/>
  <c r="Q4066" i="5"/>
  <c r="O4066" i="5"/>
  <c r="K4066" i="5"/>
  <c r="I4066" i="5"/>
  <c r="G4066" i="5"/>
  <c r="M4066" i="5" s="1"/>
  <c r="V4065" i="5"/>
  <c r="Q4065" i="5"/>
  <c r="O4065" i="5"/>
  <c r="M4065" i="5"/>
  <c r="K4065" i="5"/>
  <c r="I4065" i="5"/>
  <c r="G4065" i="5"/>
  <c r="V4063" i="5"/>
  <c r="Q4063" i="5"/>
  <c r="O4063" i="5"/>
  <c r="M4063" i="5"/>
  <c r="K4063" i="5"/>
  <c r="I4063" i="5"/>
  <c r="G4063" i="5"/>
  <c r="V4062" i="5"/>
  <c r="Q4062" i="5"/>
  <c r="O4062" i="5"/>
  <c r="M4062" i="5"/>
  <c r="K4062" i="5"/>
  <c r="I4062" i="5"/>
  <c r="G4062" i="5"/>
  <c r="V4061" i="5"/>
  <c r="Q4061" i="5"/>
  <c r="O4061" i="5"/>
  <c r="K4061" i="5"/>
  <c r="I4061" i="5"/>
  <c r="G4061" i="5"/>
  <c r="M4061" i="5" s="1"/>
  <c r="V4060" i="5"/>
  <c r="Q4060" i="5"/>
  <c r="O4060" i="5"/>
  <c r="K4060" i="5"/>
  <c r="I4060" i="5"/>
  <c r="G4060" i="5"/>
  <c r="M4060" i="5" s="1"/>
  <c r="V4059" i="5"/>
  <c r="Q4059" i="5"/>
  <c r="O4059" i="5"/>
  <c r="K4059" i="5"/>
  <c r="I4059" i="5"/>
  <c r="G4059" i="5"/>
  <c r="M4059" i="5" s="1"/>
  <c r="V4058" i="5"/>
  <c r="Q4058" i="5"/>
  <c r="O4058" i="5"/>
  <c r="M4058" i="5"/>
  <c r="K4058" i="5"/>
  <c r="I4058" i="5"/>
  <c r="G4058" i="5"/>
  <c r="V4057" i="5"/>
  <c r="Q4057" i="5"/>
  <c r="O4057" i="5"/>
  <c r="M4057" i="5"/>
  <c r="K4057" i="5"/>
  <c r="I4057" i="5"/>
  <c r="G4057" i="5"/>
  <c r="V4056" i="5"/>
  <c r="Q4056" i="5"/>
  <c r="O4056" i="5"/>
  <c r="M4056" i="5"/>
  <c r="K4056" i="5"/>
  <c r="I4056" i="5"/>
  <c r="G4056" i="5"/>
  <c r="V4055" i="5"/>
  <c r="Q4055" i="5"/>
  <c r="O4055" i="5"/>
  <c r="K4055" i="5"/>
  <c r="I4055" i="5"/>
  <c r="G4055" i="5"/>
  <c r="M4055" i="5" s="1"/>
  <c r="V4054" i="5"/>
  <c r="Q4054" i="5"/>
  <c r="O4054" i="5"/>
  <c r="K4054" i="5"/>
  <c r="I4054" i="5"/>
  <c r="G4054" i="5"/>
  <c r="M4054" i="5" s="1"/>
  <c r="V4053" i="5"/>
  <c r="Q4053" i="5"/>
  <c r="O4053" i="5"/>
  <c r="K4053" i="5"/>
  <c r="I4053" i="5"/>
  <c r="G4053" i="5"/>
  <c r="M4053" i="5" s="1"/>
  <c r="V4052" i="5"/>
  <c r="Q4052" i="5"/>
  <c r="O4052" i="5"/>
  <c r="M4052" i="5"/>
  <c r="K4052" i="5"/>
  <c r="I4052" i="5"/>
  <c r="G4052" i="5"/>
  <c r="V4051" i="5"/>
  <c r="Q4051" i="5"/>
  <c r="O4051" i="5"/>
  <c r="M4051" i="5"/>
  <c r="K4051" i="5"/>
  <c r="I4051" i="5"/>
  <c r="G4051" i="5"/>
  <c r="V4050" i="5"/>
  <c r="Q4050" i="5"/>
  <c r="O4050" i="5"/>
  <c r="M4050" i="5"/>
  <c r="K4050" i="5"/>
  <c r="I4050" i="5"/>
  <c r="G4050" i="5"/>
  <c r="V4049" i="5"/>
  <c r="Q4049" i="5"/>
  <c r="O4049" i="5"/>
  <c r="K4049" i="5"/>
  <c r="I4049" i="5"/>
  <c r="G4049" i="5"/>
  <c r="M4049" i="5" s="1"/>
  <c r="V4048" i="5"/>
  <c r="Q4048" i="5"/>
  <c r="O4048" i="5"/>
  <c r="K4048" i="5"/>
  <c r="I4048" i="5"/>
  <c r="G4048" i="5"/>
  <c r="M4048" i="5" s="1"/>
  <c r="V4047" i="5"/>
  <c r="Q4047" i="5"/>
  <c r="O4047" i="5"/>
  <c r="K4047" i="5"/>
  <c r="I4047" i="5"/>
  <c r="G4047" i="5"/>
  <c r="M4047" i="5" s="1"/>
  <c r="V4046" i="5"/>
  <c r="Q4046" i="5"/>
  <c r="O4046" i="5"/>
  <c r="M4046" i="5"/>
  <c r="K4046" i="5"/>
  <c r="I4046" i="5"/>
  <c r="G4046" i="5"/>
  <c r="V4045" i="5"/>
  <c r="Q4045" i="5"/>
  <c r="O4045" i="5"/>
  <c r="M4045" i="5"/>
  <c r="K4045" i="5"/>
  <c r="I4045" i="5"/>
  <c r="G4045" i="5"/>
  <c r="V4044" i="5"/>
  <c r="Q4044" i="5"/>
  <c r="O4044" i="5"/>
  <c r="M4044" i="5"/>
  <c r="K4044" i="5"/>
  <c r="I4044" i="5"/>
  <c r="G4044" i="5"/>
  <c r="V4042" i="5"/>
  <c r="Q4042" i="5"/>
  <c r="O4042" i="5"/>
  <c r="K4042" i="5"/>
  <c r="I4042" i="5"/>
  <c r="G4042" i="5"/>
  <c r="M4042" i="5" s="1"/>
  <c r="V4040" i="5"/>
  <c r="Q4040" i="5"/>
  <c r="O4040" i="5"/>
  <c r="K4040" i="5"/>
  <c r="I4040" i="5"/>
  <c r="G4040" i="5"/>
  <c r="M4040" i="5" s="1"/>
  <c r="V4038" i="5"/>
  <c r="Q4038" i="5"/>
  <c r="O4038" i="5"/>
  <c r="K4038" i="5"/>
  <c r="I4038" i="5"/>
  <c r="G4038" i="5"/>
  <c r="M4038" i="5" s="1"/>
  <c r="V4036" i="5"/>
  <c r="Q4036" i="5"/>
  <c r="O4036" i="5"/>
  <c r="M4036" i="5"/>
  <c r="K4036" i="5"/>
  <c r="I4036" i="5"/>
  <c r="G4036" i="5"/>
  <c r="V4034" i="5"/>
  <c r="Q4034" i="5"/>
  <c r="O4034" i="5"/>
  <c r="M4034" i="5"/>
  <c r="K4034" i="5"/>
  <c r="I4034" i="5"/>
  <c r="G4034" i="5"/>
  <c r="V4032" i="5"/>
  <c r="Q4032" i="5"/>
  <c r="O4032" i="5"/>
  <c r="M4032" i="5"/>
  <c r="K4032" i="5"/>
  <c r="I4032" i="5"/>
  <c r="G4032" i="5"/>
  <c r="V4031" i="5"/>
  <c r="Q4031" i="5"/>
  <c r="O4031" i="5"/>
  <c r="K4031" i="5"/>
  <c r="I4031" i="5"/>
  <c r="G4031" i="5"/>
  <c r="M4031" i="5" s="1"/>
  <c r="V4030" i="5"/>
  <c r="Q4030" i="5"/>
  <c r="O4030" i="5"/>
  <c r="K4030" i="5"/>
  <c r="I4030" i="5"/>
  <c r="G4030" i="5"/>
  <c r="M4030" i="5" s="1"/>
  <c r="V4029" i="5"/>
  <c r="Q4029" i="5"/>
  <c r="O4029" i="5"/>
  <c r="K4029" i="5"/>
  <c r="I4029" i="5"/>
  <c r="G4029" i="5"/>
  <c r="M4029" i="5" s="1"/>
  <c r="V4028" i="5"/>
  <c r="Q4028" i="5"/>
  <c r="O4028" i="5"/>
  <c r="M4028" i="5"/>
  <c r="K4028" i="5"/>
  <c r="I4028" i="5"/>
  <c r="G4028" i="5"/>
  <c r="V4027" i="5"/>
  <c r="Q4027" i="5"/>
  <c r="O4027" i="5"/>
  <c r="M4027" i="5"/>
  <c r="K4027" i="5"/>
  <c r="I4027" i="5"/>
  <c r="G4027" i="5"/>
  <c r="V4026" i="5"/>
  <c r="Q4026" i="5"/>
  <c r="O4026" i="5"/>
  <c r="M4026" i="5"/>
  <c r="K4026" i="5"/>
  <c r="I4026" i="5"/>
  <c r="G4026" i="5"/>
  <c r="V4025" i="5"/>
  <c r="Q4025" i="5"/>
  <c r="O4025" i="5"/>
  <c r="K4025" i="5"/>
  <c r="I4025" i="5"/>
  <c r="G4025" i="5"/>
  <c r="M4025" i="5" s="1"/>
  <c r="V4024" i="5"/>
  <c r="Q4024" i="5"/>
  <c r="O4024" i="5"/>
  <c r="K4024" i="5"/>
  <c r="I4024" i="5"/>
  <c r="G4024" i="5"/>
  <c r="M4024" i="5" s="1"/>
  <c r="V4023" i="5"/>
  <c r="Q4023" i="5"/>
  <c r="O4023" i="5"/>
  <c r="K4023" i="5"/>
  <c r="I4023" i="5"/>
  <c r="G4023" i="5"/>
  <c r="M4023" i="5" s="1"/>
  <c r="V4022" i="5"/>
  <c r="Q4022" i="5"/>
  <c r="O4022" i="5"/>
  <c r="M4022" i="5"/>
  <c r="K4022" i="5"/>
  <c r="I4022" i="5"/>
  <c r="G4022" i="5"/>
  <c r="V4021" i="5"/>
  <c r="Q4021" i="5"/>
  <c r="O4021" i="5"/>
  <c r="M4021" i="5"/>
  <c r="K4021" i="5"/>
  <c r="I4021" i="5"/>
  <c r="G4021" i="5"/>
  <c r="V4020" i="5"/>
  <c r="Q4020" i="5"/>
  <c r="O4020" i="5"/>
  <c r="M4020" i="5"/>
  <c r="K4020" i="5"/>
  <c r="I4020" i="5"/>
  <c r="G4020" i="5"/>
  <c r="V4019" i="5"/>
  <c r="Q4019" i="5"/>
  <c r="O4019" i="5"/>
  <c r="K4019" i="5"/>
  <c r="I4019" i="5"/>
  <c r="G4019" i="5"/>
  <c r="M4019" i="5" s="1"/>
  <c r="V4018" i="5"/>
  <c r="Q4018" i="5"/>
  <c r="O4018" i="5"/>
  <c r="K4018" i="5"/>
  <c r="I4018" i="5"/>
  <c r="G4018" i="5"/>
  <c r="M4018" i="5" s="1"/>
  <c r="V4017" i="5"/>
  <c r="Q4017" i="5"/>
  <c r="O4017" i="5"/>
  <c r="K4017" i="5"/>
  <c r="I4017" i="5"/>
  <c r="G4017" i="5"/>
  <c r="M4017" i="5" s="1"/>
  <c r="V4015" i="5"/>
  <c r="Q4015" i="5"/>
  <c r="O4015" i="5"/>
  <c r="M4015" i="5"/>
  <c r="K4015" i="5"/>
  <c r="I4015" i="5"/>
  <c r="G4015" i="5"/>
  <c r="V4013" i="5"/>
  <c r="Q4013" i="5"/>
  <c r="O4013" i="5"/>
  <c r="M4013" i="5"/>
  <c r="K4013" i="5"/>
  <c r="I4013" i="5"/>
  <c r="G4013" i="5"/>
  <c r="V4011" i="5"/>
  <c r="Q4011" i="5"/>
  <c r="O4011" i="5"/>
  <c r="M4011" i="5"/>
  <c r="K4011" i="5"/>
  <c r="I4011" i="5"/>
  <c r="G4011" i="5"/>
  <c r="V4010" i="5"/>
  <c r="Q4010" i="5"/>
  <c r="O4010" i="5"/>
  <c r="K4010" i="5"/>
  <c r="I4010" i="5"/>
  <c r="G4010" i="5"/>
  <c r="M4010" i="5" s="1"/>
  <c r="V4009" i="5"/>
  <c r="Q4009" i="5"/>
  <c r="O4009" i="5"/>
  <c r="K4009" i="5"/>
  <c r="I4009" i="5"/>
  <c r="G4009" i="5"/>
  <c r="M4009" i="5" s="1"/>
  <c r="V4008" i="5"/>
  <c r="Q4008" i="5"/>
  <c r="O4008" i="5"/>
  <c r="K4008" i="5"/>
  <c r="I4008" i="5"/>
  <c r="G4008" i="5"/>
  <c r="M4008" i="5" s="1"/>
  <c r="V4007" i="5"/>
  <c r="Q4007" i="5"/>
  <c r="O4007" i="5"/>
  <c r="M4007" i="5"/>
  <c r="K4007" i="5"/>
  <c r="I4007" i="5"/>
  <c r="G4007" i="5"/>
  <c r="V4006" i="5"/>
  <c r="Q4006" i="5"/>
  <c r="O4006" i="5"/>
  <c r="M4006" i="5"/>
  <c r="K4006" i="5"/>
  <c r="I4006" i="5"/>
  <c r="G4006" i="5"/>
  <c r="V4005" i="5"/>
  <c r="Q4005" i="5"/>
  <c r="O4005" i="5"/>
  <c r="M4005" i="5"/>
  <c r="K4005" i="5"/>
  <c r="I4005" i="5"/>
  <c r="G4005" i="5"/>
  <c r="V4004" i="5"/>
  <c r="Q4004" i="5"/>
  <c r="O4004" i="5"/>
  <c r="K4004" i="5"/>
  <c r="I4004" i="5"/>
  <c r="G4004" i="5"/>
  <c r="M4004" i="5" s="1"/>
  <c r="V4003" i="5"/>
  <c r="Q4003" i="5"/>
  <c r="O4003" i="5"/>
  <c r="K4003" i="5"/>
  <c r="I4003" i="5"/>
  <c r="G4003" i="5"/>
  <c r="M4003" i="5" s="1"/>
  <c r="V4002" i="5"/>
  <c r="Q4002" i="5"/>
  <c r="O4002" i="5"/>
  <c r="K4002" i="5"/>
  <c r="I4002" i="5"/>
  <c r="G4002" i="5"/>
  <c r="M4002" i="5" s="1"/>
  <c r="V4001" i="5"/>
  <c r="Q4001" i="5"/>
  <c r="O4001" i="5"/>
  <c r="M4001" i="5"/>
  <c r="K4001" i="5"/>
  <c r="I4001" i="5"/>
  <c r="G4001" i="5"/>
  <c r="V4000" i="5"/>
  <c r="Q4000" i="5"/>
  <c r="O4000" i="5"/>
  <c r="M4000" i="5"/>
  <c r="K4000" i="5"/>
  <c r="I4000" i="5"/>
  <c r="G4000" i="5"/>
  <c r="V3999" i="5"/>
  <c r="Q3999" i="5"/>
  <c r="O3999" i="5"/>
  <c r="M3999" i="5"/>
  <c r="K3999" i="5"/>
  <c r="I3999" i="5"/>
  <c r="G3999" i="5"/>
  <c r="V3998" i="5"/>
  <c r="Q3998" i="5"/>
  <c r="O3998" i="5"/>
  <c r="K3998" i="5"/>
  <c r="I3998" i="5"/>
  <c r="G3998" i="5"/>
  <c r="M3998" i="5" s="1"/>
  <c r="V3997" i="5"/>
  <c r="Q3997" i="5"/>
  <c r="O3997" i="5"/>
  <c r="K3997" i="5"/>
  <c r="I3997" i="5"/>
  <c r="G3997" i="5"/>
  <c r="M3997" i="5" s="1"/>
  <c r="V3996" i="5"/>
  <c r="Q3996" i="5"/>
  <c r="O3996" i="5"/>
  <c r="K3996" i="5"/>
  <c r="I3996" i="5"/>
  <c r="G3996" i="5"/>
  <c r="M3996" i="5" s="1"/>
  <c r="V3995" i="5"/>
  <c r="Q3995" i="5"/>
  <c r="O3995" i="5"/>
  <c r="M3995" i="5"/>
  <c r="K3995" i="5"/>
  <c r="I3995" i="5"/>
  <c r="G3995" i="5"/>
  <c r="V3994" i="5"/>
  <c r="Q3994" i="5"/>
  <c r="O3994" i="5"/>
  <c r="M3994" i="5"/>
  <c r="K3994" i="5"/>
  <c r="I3994" i="5"/>
  <c r="G3994" i="5"/>
  <c r="V3993" i="5"/>
  <c r="Q3993" i="5"/>
  <c r="O3993" i="5"/>
  <c r="M3993" i="5"/>
  <c r="K3993" i="5"/>
  <c r="I3993" i="5"/>
  <c r="G3993" i="5"/>
  <c r="V3992" i="5"/>
  <c r="Q3992" i="5"/>
  <c r="O3992" i="5"/>
  <c r="K3992" i="5"/>
  <c r="I3992" i="5"/>
  <c r="G3992" i="5"/>
  <c r="M3992" i="5" s="1"/>
  <c r="V3991" i="5"/>
  <c r="Q3991" i="5"/>
  <c r="O3991" i="5"/>
  <c r="K3991" i="5"/>
  <c r="I3991" i="5"/>
  <c r="G3991" i="5"/>
  <c r="M3991" i="5" s="1"/>
  <c r="V3990" i="5"/>
  <c r="Q3990" i="5"/>
  <c r="O3990" i="5"/>
  <c r="K3990" i="5"/>
  <c r="I3990" i="5"/>
  <c r="G3990" i="5"/>
  <c r="M3990" i="5" s="1"/>
  <c r="V3989" i="5"/>
  <c r="Q3989" i="5"/>
  <c r="O3989" i="5"/>
  <c r="M3989" i="5"/>
  <c r="K3989" i="5"/>
  <c r="I3989" i="5"/>
  <c r="G3989" i="5"/>
  <c r="V3988" i="5"/>
  <c r="Q3988" i="5"/>
  <c r="O3988" i="5"/>
  <c r="M3988" i="5"/>
  <c r="K3988" i="5"/>
  <c r="I3988" i="5"/>
  <c r="G3988" i="5"/>
  <c r="V3987" i="5"/>
  <c r="Q3987" i="5"/>
  <c r="O3987" i="5"/>
  <c r="M3987" i="5"/>
  <c r="K3987" i="5"/>
  <c r="I3987" i="5"/>
  <c r="G3987" i="5"/>
  <c r="V3986" i="5"/>
  <c r="Q3986" i="5"/>
  <c r="O3986" i="5"/>
  <c r="K3986" i="5"/>
  <c r="I3986" i="5"/>
  <c r="G3986" i="5"/>
  <c r="M3986" i="5" s="1"/>
  <c r="V3985" i="5"/>
  <c r="Q3985" i="5"/>
  <c r="O3985" i="5"/>
  <c r="K3985" i="5"/>
  <c r="I3985" i="5"/>
  <c r="G3985" i="5"/>
  <c r="M3985" i="5" s="1"/>
  <c r="V3984" i="5"/>
  <c r="Q3984" i="5"/>
  <c r="O3984" i="5"/>
  <c r="K3984" i="5"/>
  <c r="I3984" i="5"/>
  <c r="G3984" i="5"/>
  <c r="M3984" i="5" s="1"/>
  <c r="V3983" i="5"/>
  <c r="Q3983" i="5"/>
  <c r="O3983" i="5"/>
  <c r="M3983" i="5"/>
  <c r="K3983" i="5"/>
  <c r="I3983" i="5"/>
  <c r="G3983" i="5"/>
  <c r="V3982" i="5"/>
  <c r="Q3982" i="5"/>
  <c r="O3982" i="5"/>
  <c r="M3982" i="5"/>
  <c r="K3982" i="5"/>
  <c r="I3982" i="5"/>
  <c r="G3982" i="5"/>
  <c r="V3981" i="5"/>
  <c r="Q3981" i="5"/>
  <c r="O3981" i="5"/>
  <c r="M3981" i="5"/>
  <c r="K3981" i="5"/>
  <c r="I3981" i="5"/>
  <c r="G3981" i="5"/>
  <c r="V3980" i="5"/>
  <c r="Q3980" i="5"/>
  <c r="O3980" i="5"/>
  <c r="K3980" i="5"/>
  <c r="I3980" i="5"/>
  <c r="G3980" i="5"/>
  <c r="M3980" i="5" s="1"/>
  <c r="V3979" i="5"/>
  <c r="Q3979" i="5"/>
  <c r="O3979" i="5"/>
  <c r="K3979" i="5"/>
  <c r="I3979" i="5"/>
  <c r="G3979" i="5"/>
  <c r="M3979" i="5" s="1"/>
  <c r="V3978" i="5"/>
  <c r="Q3978" i="5"/>
  <c r="O3978" i="5"/>
  <c r="K3978" i="5"/>
  <c r="I3978" i="5"/>
  <c r="G3978" i="5"/>
  <c r="M3978" i="5" s="1"/>
  <c r="V3977" i="5"/>
  <c r="Q3977" i="5"/>
  <c r="O3977" i="5"/>
  <c r="M3977" i="5"/>
  <c r="K3977" i="5"/>
  <c r="I3977" i="5"/>
  <c r="G3977" i="5"/>
  <c r="V3976" i="5"/>
  <c r="Q3976" i="5"/>
  <c r="O3976" i="5"/>
  <c r="M3976" i="5"/>
  <c r="K3976" i="5"/>
  <c r="I3976" i="5"/>
  <c r="G3976" i="5"/>
  <c r="V3975" i="5"/>
  <c r="Q3975" i="5"/>
  <c r="O3975" i="5"/>
  <c r="M3975" i="5"/>
  <c r="K3975" i="5"/>
  <c r="I3975" i="5"/>
  <c r="G3975" i="5"/>
  <c r="V3974" i="5"/>
  <c r="Q3974" i="5"/>
  <c r="O3974" i="5"/>
  <c r="K3974" i="5"/>
  <c r="I3974" i="5"/>
  <c r="G3974" i="5"/>
  <c r="M3974" i="5" s="1"/>
  <c r="V3973" i="5"/>
  <c r="Q3973" i="5"/>
  <c r="O3973" i="5"/>
  <c r="K3973" i="5"/>
  <c r="I3973" i="5"/>
  <c r="G3973" i="5"/>
  <c r="M3973" i="5" s="1"/>
  <c r="V3972" i="5"/>
  <c r="Q3972" i="5"/>
  <c r="O3972" i="5"/>
  <c r="K3972" i="5"/>
  <c r="I3972" i="5"/>
  <c r="G3972" i="5"/>
  <c r="M3972" i="5" s="1"/>
  <c r="V3971" i="5"/>
  <c r="Q3971" i="5"/>
  <c r="O3971" i="5"/>
  <c r="M3971" i="5"/>
  <c r="K3971" i="5"/>
  <c r="I3971" i="5"/>
  <c r="G3971" i="5"/>
  <c r="V3970" i="5"/>
  <c r="Q3970" i="5"/>
  <c r="O3970" i="5"/>
  <c r="M3970" i="5"/>
  <c r="K3970" i="5"/>
  <c r="I3970" i="5"/>
  <c r="G3970" i="5"/>
  <c r="V3969" i="5"/>
  <c r="Q3969" i="5"/>
  <c r="O3969" i="5"/>
  <c r="M3969" i="5"/>
  <c r="K3969" i="5"/>
  <c r="I3969" i="5"/>
  <c r="G3969" i="5"/>
  <c r="V3968" i="5"/>
  <c r="Q3968" i="5"/>
  <c r="O3968" i="5"/>
  <c r="K3968" i="5"/>
  <c r="I3968" i="5"/>
  <c r="G3968" i="5"/>
  <c r="M3968" i="5" s="1"/>
  <c r="V3967" i="5"/>
  <c r="Q3967" i="5"/>
  <c r="O3967" i="5"/>
  <c r="K3967" i="5"/>
  <c r="I3967" i="5"/>
  <c r="G3967" i="5"/>
  <c r="M3967" i="5" s="1"/>
  <c r="V3966" i="5"/>
  <c r="Q3966" i="5"/>
  <c r="O3966" i="5"/>
  <c r="K3966" i="5"/>
  <c r="I3966" i="5"/>
  <c r="G3966" i="5"/>
  <c r="M3966" i="5" s="1"/>
  <c r="V3965" i="5"/>
  <c r="Q3965" i="5"/>
  <c r="O3965" i="5"/>
  <c r="M3965" i="5"/>
  <c r="K3965" i="5"/>
  <c r="I3965" i="5"/>
  <c r="G3965" i="5"/>
  <c r="V3964" i="5"/>
  <c r="Q3964" i="5"/>
  <c r="O3964" i="5"/>
  <c r="M3964" i="5"/>
  <c r="K3964" i="5"/>
  <c r="I3964" i="5"/>
  <c r="G3964" i="5"/>
  <c r="V3963" i="5"/>
  <c r="Q3963" i="5"/>
  <c r="O3963" i="5"/>
  <c r="M3963" i="5"/>
  <c r="K3963" i="5"/>
  <c r="I3963" i="5"/>
  <c r="G3963" i="5"/>
  <c r="V3962" i="5"/>
  <c r="Q3962" i="5"/>
  <c r="O3962" i="5"/>
  <c r="K3962" i="5"/>
  <c r="I3962" i="5"/>
  <c r="G3962" i="5"/>
  <c r="M3962" i="5" s="1"/>
  <c r="V3961" i="5"/>
  <c r="Q3961" i="5"/>
  <c r="O3961" i="5"/>
  <c r="K3961" i="5"/>
  <c r="I3961" i="5"/>
  <c r="G3961" i="5"/>
  <c r="M3961" i="5" s="1"/>
  <c r="V3960" i="5"/>
  <c r="Q3960" i="5"/>
  <c r="O3960" i="5"/>
  <c r="K3960" i="5"/>
  <c r="I3960" i="5"/>
  <c r="G3960" i="5"/>
  <c r="M3960" i="5" s="1"/>
  <c r="V3959" i="5"/>
  <c r="Q3959" i="5"/>
  <c r="O3959" i="5"/>
  <c r="M3959" i="5"/>
  <c r="K3959" i="5"/>
  <c r="I3959" i="5"/>
  <c r="G3959" i="5"/>
  <c r="V3958" i="5"/>
  <c r="Q3958" i="5"/>
  <c r="O3958" i="5"/>
  <c r="M3958" i="5"/>
  <c r="K3958" i="5"/>
  <c r="I3958" i="5"/>
  <c r="G3958" i="5"/>
  <c r="V3957" i="5"/>
  <c r="Q3957" i="5"/>
  <c r="O3957" i="5"/>
  <c r="M3957" i="5"/>
  <c r="K3957" i="5"/>
  <c r="I3957" i="5"/>
  <c r="G3957" i="5"/>
  <c r="V3956" i="5"/>
  <c r="Q3956" i="5"/>
  <c r="O3956" i="5"/>
  <c r="K3956" i="5"/>
  <c r="I3956" i="5"/>
  <c r="G3956" i="5"/>
  <c r="M3956" i="5" s="1"/>
  <c r="V3955" i="5"/>
  <c r="Q3955" i="5"/>
  <c r="O3955" i="5"/>
  <c r="K3955" i="5"/>
  <c r="I3955" i="5"/>
  <c r="G3955" i="5"/>
  <c r="M3955" i="5" s="1"/>
  <c r="V3954" i="5"/>
  <c r="Q3954" i="5"/>
  <c r="O3954" i="5"/>
  <c r="K3954" i="5"/>
  <c r="I3954" i="5"/>
  <c r="G3954" i="5"/>
  <c r="M3954" i="5" s="1"/>
  <c r="V3953" i="5"/>
  <c r="Q3953" i="5"/>
  <c r="O3953" i="5"/>
  <c r="M3953" i="5"/>
  <c r="K3953" i="5"/>
  <c r="I3953" i="5"/>
  <c r="G3953" i="5"/>
  <c r="V3952" i="5"/>
  <c r="Q3952" i="5"/>
  <c r="O3952" i="5"/>
  <c r="M3952" i="5"/>
  <c r="K3952" i="5"/>
  <c r="I3952" i="5"/>
  <c r="G3952" i="5"/>
  <c r="V3951" i="5"/>
  <c r="Q3951" i="5"/>
  <c r="O3951" i="5"/>
  <c r="M3951" i="5"/>
  <c r="K3951" i="5"/>
  <c r="I3951" i="5"/>
  <c r="G3951" i="5"/>
  <c r="V3950" i="5"/>
  <c r="Q3950" i="5"/>
  <c r="O3950" i="5"/>
  <c r="K3950" i="5"/>
  <c r="I3950" i="5"/>
  <c r="G3950" i="5"/>
  <c r="M3950" i="5" s="1"/>
  <c r="V3949" i="5"/>
  <c r="Q3949" i="5"/>
  <c r="O3949" i="5"/>
  <c r="K3949" i="5"/>
  <c r="I3949" i="5"/>
  <c r="G3949" i="5"/>
  <c r="M3949" i="5" s="1"/>
  <c r="V3948" i="5"/>
  <c r="Q3948" i="5"/>
  <c r="O3948" i="5"/>
  <c r="K3948" i="5"/>
  <c r="I3948" i="5"/>
  <c r="G3948" i="5"/>
  <c r="M3948" i="5" s="1"/>
  <c r="V3947" i="5"/>
  <c r="Q3947" i="5"/>
  <c r="O3947" i="5"/>
  <c r="M3947" i="5"/>
  <c r="K3947" i="5"/>
  <c r="I3947" i="5"/>
  <c r="G3947" i="5"/>
  <c r="V3945" i="5"/>
  <c r="Q3945" i="5"/>
  <c r="O3945" i="5"/>
  <c r="M3945" i="5"/>
  <c r="K3945" i="5"/>
  <c r="I3945" i="5"/>
  <c r="G3945" i="5"/>
  <c r="V3944" i="5"/>
  <c r="Q3944" i="5"/>
  <c r="O3944" i="5"/>
  <c r="M3944" i="5"/>
  <c r="K3944" i="5"/>
  <c r="I3944" i="5"/>
  <c r="G3944" i="5"/>
  <c r="V3942" i="5"/>
  <c r="Q3942" i="5"/>
  <c r="O3942" i="5"/>
  <c r="K3942" i="5"/>
  <c r="I3942" i="5"/>
  <c r="G3942" i="5"/>
  <c r="M3942" i="5" s="1"/>
  <c r="V3941" i="5"/>
  <c r="Q3941" i="5"/>
  <c r="O3941" i="5"/>
  <c r="K3941" i="5"/>
  <c r="I3941" i="5"/>
  <c r="G3941" i="5"/>
  <c r="M3941" i="5" s="1"/>
  <c r="V3940" i="5"/>
  <c r="Q3940" i="5"/>
  <c r="O3940" i="5"/>
  <c r="K3940" i="5"/>
  <c r="I3940" i="5"/>
  <c r="G3940" i="5"/>
  <c r="M3940" i="5" s="1"/>
  <c r="V3939" i="5"/>
  <c r="Q3939" i="5"/>
  <c r="O3939" i="5"/>
  <c r="M3939" i="5"/>
  <c r="K3939" i="5"/>
  <c r="I3939" i="5"/>
  <c r="G3939" i="5"/>
  <c r="V3938" i="5"/>
  <c r="Q3938" i="5"/>
  <c r="O3938" i="5"/>
  <c r="M3938" i="5"/>
  <c r="K3938" i="5"/>
  <c r="I3938" i="5"/>
  <c r="G3938" i="5"/>
  <c r="V3937" i="5"/>
  <c r="Q3937" i="5"/>
  <c r="O3937" i="5"/>
  <c r="M3937" i="5"/>
  <c r="K3937" i="5"/>
  <c r="I3937" i="5"/>
  <c r="G3937" i="5"/>
  <c r="V3936" i="5"/>
  <c r="Q3936" i="5"/>
  <c r="O3936" i="5"/>
  <c r="K3936" i="5"/>
  <c r="I3936" i="5"/>
  <c r="G3936" i="5"/>
  <c r="M3936" i="5" s="1"/>
  <c r="V3935" i="5"/>
  <c r="Q3935" i="5"/>
  <c r="O3935" i="5"/>
  <c r="K3935" i="5"/>
  <c r="I3935" i="5"/>
  <c r="G3935" i="5"/>
  <c r="M3935" i="5" s="1"/>
  <c r="V3926" i="5"/>
  <c r="V3893" i="5" s="1"/>
  <c r="Q3926" i="5"/>
  <c r="O3926" i="5"/>
  <c r="K3926" i="5"/>
  <c r="I3926" i="5"/>
  <c r="G3926" i="5"/>
  <c r="M3926" i="5" s="1"/>
  <c r="V3920" i="5"/>
  <c r="Q3920" i="5"/>
  <c r="O3920" i="5"/>
  <c r="M3920" i="5"/>
  <c r="K3920" i="5"/>
  <c r="I3920" i="5"/>
  <c r="I3893" i="5" s="1"/>
  <c r="G3920" i="5"/>
  <c r="V3911" i="5"/>
  <c r="Q3911" i="5"/>
  <c r="O3911" i="5"/>
  <c r="M3911" i="5"/>
  <c r="K3911" i="5"/>
  <c r="I3911" i="5"/>
  <c r="G3911" i="5"/>
  <c r="V3905" i="5"/>
  <c r="Q3905" i="5"/>
  <c r="O3905" i="5"/>
  <c r="M3905" i="5"/>
  <c r="K3905" i="5"/>
  <c r="I3905" i="5"/>
  <c r="G3905" i="5"/>
  <c r="V3900" i="5"/>
  <c r="Q3900" i="5"/>
  <c r="O3900" i="5"/>
  <c r="K3900" i="5"/>
  <c r="I3900" i="5"/>
  <c r="G3900" i="5"/>
  <c r="M3900" i="5" s="1"/>
  <c r="V3894" i="5"/>
  <c r="Q3894" i="5"/>
  <c r="O3894" i="5"/>
  <c r="K3894" i="5"/>
  <c r="I3894" i="5"/>
  <c r="G3894" i="5"/>
  <c r="M3894" i="5" s="1"/>
  <c r="V3892" i="5"/>
  <c r="Q3892" i="5"/>
  <c r="O3892" i="5"/>
  <c r="M3892" i="5"/>
  <c r="K3892" i="5"/>
  <c r="I3892" i="5"/>
  <c r="G3892" i="5"/>
  <c r="V3891" i="5"/>
  <c r="Q3891" i="5"/>
  <c r="O3891" i="5"/>
  <c r="M3891" i="5"/>
  <c r="K3891" i="5"/>
  <c r="I3891" i="5"/>
  <c r="G3891" i="5"/>
  <c r="V3890" i="5"/>
  <c r="Q3890" i="5"/>
  <c r="O3890" i="5"/>
  <c r="M3890" i="5"/>
  <c r="K3890" i="5"/>
  <c r="I3890" i="5"/>
  <c r="G3890" i="5"/>
  <c r="V3889" i="5"/>
  <c r="Q3889" i="5"/>
  <c r="O3889" i="5"/>
  <c r="K3889" i="5"/>
  <c r="I3889" i="5"/>
  <c r="G3889" i="5"/>
  <c r="M3889" i="5" s="1"/>
  <c r="V3888" i="5"/>
  <c r="Q3888" i="5"/>
  <c r="O3888" i="5"/>
  <c r="K3888" i="5"/>
  <c r="I3888" i="5"/>
  <c r="G3888" i="5"/>
  <c r="M3888" i="5" s="1"/>
  <c r="V3887" i="5"/>
  <c r="Q3887" i="5"/>
  <c r="O3887" i="5"/>
  <c r="K3887" i="5"/>
  <c r="I3887" i="5"/>
  <c r="G3887" i="5"/>
  <c r="M3887" i="5" s="1"/>
  <c r="V3886" i="5"/>
  <c r="Q3886" i="5"/>
  <c r="O3886" i="5"/>
  <c r="M3886" i="5"/>
  <c r="K3886" i="5"/>
  <c r="I3886" i="5"/>
  <c r="G3886" i="5"/>
  <c r="V3884" i="5"/>
  <c r="Q3884" i="5"/>
  <c r="O3884" i="5"/>
  <c r="M3884" i="5"/>
  <c r="K3884" i="5"/>
  <c r="I3884" i="5"/>
  <c r="G3884" i="5"/>
  <c r="V3882" i="5"/>
  <c r="Q3882" i="5"/>
  <c r="O3882" i="5"/>
  <c r="M3882" i="5"/>
  <c r="K3882" i="5"/>
  <c r="I3882" i="5"/>
  <c r="G3882" i="5"/>
  <c r="V3880" i="5"/>
  <c r="Q3880" i="5"/>
  <c r="O3880" i="5"/>
  <c r="K3880" i="5"/>
  <c r="I3880" i="5"/>
  <c r="G3880" i="5"/>
  <c r="M3880" i="5" s="1"/>
  <c r="V3878" i="5"/>
  <c r="Q3878" i="5"/>
  <c r="O3878" i="5"/>
  <c r="K3878" i="5"/>
  <c r="I3878" i="5"/>
  <c r="G3878" i="5"/>
  <c r="M3878" i="5" s="1"/>
  <c r="V3876" i="5"/>
  <c r="Q3876" i="5"/>
  <c r="O3876" i="5"/>
  <c r="K3876" i="5"/>
  <c r="I3876" i="5"/>
  <c r="G3876" i="5"/>
  <c r="M3876" i="5" s="1"/>
  <c r="V3862" i="5"/>
  <c r="Q3862" i="5"/>
  <c r="O3862" i="5"/>
  <c r="M3862" i="5"/>
  <c r="K3862" i="5"/>
  <c r="I3862" i="5"/>
  <c r="G3862" i="5"/>
  <c r="V3861" i="5"/>
  <c r="Q3861" i="5"/>
  <c r="O3861" i="5"/>
  <c r="M3861" i="5"/>
  <c r="K3861" i="5"/>
  <c r="I3861" i="5"/>
  <c r="G3861" i="5"/>
  <c r="V3860" i="5"/>
  <c r="Q3860" i="5"/>
  <c r="O3860" i="5"/>
  <c r="M3860" i="5"/>
  <c r="K3860" i="5"/>
  <c r="I3860" i="5"/>
  <c r="G3860" i="5"/>
  <c r="V3859" i="5"/>
  <c r="Q3859" i="5"/>
  <c r="O3859" i="5"/>
  <c r="K3859" i="5"/>
  <c r="I3859" i="5"/>
  <c r="G3859" i="5"/>
  <c r="M3859" i="5" s="1"/>
  <c r="V3858" i="5"/>
  <c r="Q3858" i="5"/>
  <c r="O3858" i="5"/>
  <c r="K3858" i="5"/>
  <c r="I3858" i="5"/>
  <c r="G3858" i="5"/>
  <c r="M3858" i="5" s="1"/>
  <c r="V3857" i="5"/>
  <c r="Q3857" i="5"/>
  <c r="O3857" i="5"/>
  <c r="K3857" i="5"/>
  <c r="I3857" i="5"/>
  <c r="G3857" i="5"/>
  <c r="M3857" i="5" s="1"/>
  <c r="V3856" i="5"/>
  <c r="Q3856" i="5"/>
  <c r="O3856" i="5"/>
  <c r="M3856" i="5"/>
  <c r="K3856" i="5"/>
  <c r="I3856" i="5"/>
  <c r="G3856" i="5"/>
  <c r="V3855" i="5"/>
  <c r="Q3855" i="5"/>
  <c r="O3855" i="5"/>
  <c r="M3855" i="5"/>
  <c r="K3855" i="5"/>
  <c r="I3855" i="5"/>
  <c r="G3855" i="5"/>
  <c r="V3854" i="5"/>
  <c r="Q3854" i="5"/>
  <c r="O3854" i="5"/>
  <c r="M3854" i="5"/>
  <c r="K3854" i="5"/>
  <c r="I3854" i="5"/>
  <c r="G3854" i="5"/>
  <c r="V3853" i="5"/>
  <c r="Q3853" i="5"/>
  <c r="O3853" i="5"/>
  <c r="K3853" i="5"/>
  <c r="I3853" i="5"/>
  <c r="G3853" i="5"/>
  <c r="M3853" i="5" s="1"/>
  <c r="V3852" i="5"/>
  <c r="Q3852" i="5"/>
  <c r="O3852" i="5"/>
  <c r="K3852" i="5"/>
  <c r="I3852" i="5"/>
  <c r="G3852" i="5"/>
  <c r="M3852" i="5" s="1"/>
  <c r="V3851" i="5"/>
  <c r="Q3851" i="5"/>
  <c r="O3851" i="5"/>
  <c r="K3851" i="5"/>
  <c r="I3851" i="5"/>
  <c r="G3851" i="5"/>
  <c r="M3851" i="5" s="1"/>
  <c r="V3850" i="5"/>
  <c r="Q3850" i="5"/>
  <c r="O3850" i="5"/>
  <c r="M3850" i="5"/>
  <c r="K3850" i="5"/>
  <c r="I3850" i="5"/>
  <c r="G3850" i="5"/>
  <c r="V3849" i="5"/>
  <c r="Q3849" i="5"/>
  <c r="O3849" i="5"/>
  <c r="M3849" i="5"/>
  <c r="K3849" i="5"/>
  <c r="I3849" i="5"/>
  <c r="G3849" i="5"/>
  <c r="V3848" i="5"/>
  <c r="Q3848" i="5"/>
  <c r="O3848" i="5"/>
  <c r="M3848" i="5"/>
  <c r="K3848" i="5"/>
  <c r="I3848" i="5"/>
  <c r="G3848" i="5"/>
  <c r="V3847" i="5"/>
  <c r="Q3847" i="5"/>
  <c r="O3847" i="5"/>
  <c r="K3847" i="5"/>
  <c r="I3847" i="5"/>
  <c r="G3847" i="5"/>
  <c r="M3847" i="5" s="1"/>
  <c r="V3846" i="5"/>
  <c r="Q3846" i="5"/>
  <c r="O3846" i="5"/>
  <c r="K3846" i="5"/>
  <c r="I3846" i="5"/>
  <c r="G3846" i="5"/>
  <c r="M3846" i="5" s="1"/>
  <c r="V3845" i="5"/>
  <c r="Q3845" i="5"/>
  <c r="O3845" i="5"/>
  <c r="K3845" i="5"/>
  <c r="I3845" i="5"/>
  <c r="G3845" i="5"/>
  <c r="M3845" i="5" s="1"/>
  <c r="V3844" i="5"/>
  <c r="Q3844" i="5"/>
  <c r="O3844" i="5"/>
  <c r="M3844" i="5"/>
  <c r="K3844" i="5"/>
  <c r="I3844" i="5"/>
  <c r="G3844" i="5"/>
  <c r="V3843" i="5"/>
  <c r="Q3843" i="5"/>
  <c r="O3843" i="5"/>
  <c r="M3843" i="5"/>
  <c r="K3843" i="5"/>
  <c r="I3843" i="5"/>
  <c r="G3843" i="5"/>
  <c r="V3842" i="5"/>
  <c r="Q3842" i="5"/>
  <c r="O3842" i="5"/>
  <c r="M3842" i="5"/>
  <c r="K3842" i="5"/>
  <c r="I3842" i="5"/>
  <c r="G3842" i="5"/>
  <c r="V3841" i="5"/>
  <c r="Q3841" i="5"/>
  <c r="O3841" i="5"/>
  <c r="K3841" i="5"/>
  <c r="I3841" i="5"/>
  <c r="G3841" i="5"/>
  <c r="M3841" i="5" s="1"/>
  <c r="V3840" i="5"/>
  <c r="Q3840" i="5"/>
  <c r="O3840" i="5"/>
  <c r="K3840" i="5"/>
  <c r="I3840" i="5"/>
  <c r="G3840" i="5"/>
  <c r="M3840" i="5" s="1"/>
  <c r="V3839" i="5"/>
  <c r="Q3839" i="5"/>
  <c r="O3839" i="5"/>
  <c r="K3839" i="5"/>
  <c r="I3839" i="5"/>
  <c r="G3839" i="5"/>
  <c r="M3839" i="5" s="1"/>
  <c r="V3838" i="5"/>
  <c r="Q3838" i="5"/>
  <c r="O3838" i="5"/>
  <c r="M3838" i="5"/>
  <c r="K3838" i="5"/>
  <c r="I3838" i="5"/>
  <c r="G3838" i="5"/>
  <c r="V3837" i="5"/>
  <c r="Q3837" i="5"/>
  <c r="O3837" i="5"/>
  <c r="M3837" i="5"/>
  <c r="K3837" i="5"/>
  <c r="I3837" i="5"/>
  <c r="G3837" i="5"/>
  <c r="V3836" i="5"/>
  <c r="Q3836" i="5"/>
  <c r="O3836" i="5"/>
  <c r="M3836" i="5"/>
  <c r="K3836" i="5"/>
  <c r="I3836" i="5"/>
  <c r="G3836" i="5"/>
  <c r="V3835" i="5"/>
  <c r="Q3835" i="5"/>
  <c r="O3835" i="5"/>
  <c r="K3835" i="5"/>
  <c r="I3835" i="5"/>
  <c r="G3835" i="5"/>
  <c r="M3835" i="5" s="1"/>
  <c r="V3834" i="5"/>
  <c r="Q3834" i="5"/>
  <c r="O3834" i="5"/>
  <c r="K3834" i="5"/>
  <c r="I3834" i="5"/>
  <c r="G3834" i="5"/>
  <c r="M3834" i="5" s="1"/>
  <c r="V3833" i="5"/>
  <c r="Q3833" i="5"/>
  <c r="O3833" i="5"/>
  <c r="K3833" i="5"/>
  <c r="I3833" i="5"/>
  <c r="G3833" i="5"/>
  <c r="M3833" i="5" s="1"/>
  <c r="V3832" i="5"/>
  <c r="Q3832" i="5"/>
  <c r="O3832" i="5"/>
  <c r="M3832" i="5"/>
  <c r="K3832" i="5"/>
  <c r="I3832" i="5"/>
  <c r="G3832" i="5"/>
  <c r="V3831" i="5"/>
  <c r="Q3831" i="5"/>
  <c r="O3831" i="5"/>
  <c r="M3831" i="5"/>
  <c r="K3831" i="5"/>
  <c r="I3831" i="5"/>
  <c r="G3831" i="5"/>
  <c r="V3830" i="5"/>
  <c r="Q3830" i="5"/>
  <c r="O3830" i="5"/>
  <c r="M3830" i="5"/>
  <c r="K3830" i="5"/>
  <c r="I3830" i="5"/>
  <c r="G3830" i="5"/>
  <c r="V3829" i="5"/>
  <c r="Q3829" i="5"/>
  <c r="O3829" i="5"/>
  <c r="K3829" i="5"/>
  <c r="I3829" i="5"/>
  <c r="G3829" i="5"/>
  <c r="M3829" i="5" s="1"/>
  <c r="V3828" i="5"/>
  <c r="Q3828" i="5"/>
  <c r="O3828" i="5"/>
  <c r="K3828" i="5"/>
  <c r="I3828" i="5"/>
  <c r="G3828" i="5"/>
  <c r="M3828" i="5" s="1"/>
  <c r="V3827" i="5"/>
  <c r="Q3827" i="5"/>
  <c r="O3827" i="5"/>
  <c r="K3827" i="5"/>
  <c r="I3827" i="5"/>
  <c r="G3827" i="5"/>
  <c r="M3827" i="5" s="1"/>
  <c r="V3826" i="5"/>
  <c r="Q3826" i="5"/>
  <c r="O3826" i="5"/>
  <c r="M3826" i="5"/>
  <c r="K3826" i="5"/>
  <c r="I3826" i="5"/>
  <c r="G3826" i="5"/>
  <c r="V3825" i="5"/>
  <c r="Q3825" i="5"/>
  <c r="O3825" i="5"/>
  <c r="M3825" i="5"/>
  <c r="K3825" i="5"/>
  <c r="I3825" i="5"/>
  <c r="G3825" i="5"/>
  <c r="V3824" i="5"/>
  <c r="Q3824" i="5"/>
  <c r="O3824" i="5"/>
  <c r="M3824" i="5"/>
  <c r="K3824" i="5"/>
  <c r="I3824" i="5"/>
  <c r="G3824" i="5"/>
  <c r="V3823" i="5"/>
  <c r="Q3823" i="5"/>
  <c r="O3823" i="5"/>
  <c r="K3823" i="5"/>
  <c r="I3823" i="5"/>
  <c r="G3823" i="5"/>
  <c r="M3823" i="5" s="1"/>
  <c r="V3822" i="5"/>
  <c r="Q3822" i="5"/>
  <c r="O3822" i="5"/>
  <c r="K3822" i="5"/>
  <c r="I3822" i="5"/>
  <c r="G3822" i="5"/>
  <c r="M3822" i="5" s="1"/>
  <c r="V3821" i="5"/>
  <c r="Q3821" i="5"/>
  <c r="O3821" i="5"/>
  <c r="K3821" i="5"/>
  <c r="I3821" i="5"/>
  <c r="G3821" i="5"/>
  <c r="M3821" i="5" s="1"/>
  <c r="V3820" i="5"/>
  <c r="Q3820" i="5"/>
  <c r="O3820" i="5"/>
  <c r="M3820" i="5"/>
  <c r="K3820" i="5"/>
  <c r="I3820" i="5"/>
  <c r="G3820" i="5"/>
  <c r="V3819" i="5"/>
  <c r="Q3819" i="5"/>
  <c r="O3819" i="5"/>
  <c r="M3819" i="5"/>
  <c r="K3819" i="5"/>
  <c r="I3819" i="5"/>
  <c r="G3819" i="5"/>
  <c r="V3818" i="5"/>
  <c r="Q3818" i="5"/>
  <c r="O3818" i="5"/>
  <c r="M3818" i="5"/>
  <c r="K3818" i="5"/>
  <c r="I3818" i="5"/>
  <c r="G3818" i="5"/>
  <c r="V3817" i="5"/>
  <c r="Q3817" i="5"/>
  <c r="O3817" i="5"/>
  <c r="K3817" i="5"/>
  <c r="I3817" i="5"/>
  <c r="G3817" i="5"/>
  <c r="M3817" i="5" s="1"/>
  <c r="V3816" i="5"/>
  <c r="Q3816" i="5"/>
  <c r="O3816" i="5"/>
  <c r="K3816" i="5"/>
  <c r="I3816" i="5"/>
  <c r="G3816" i="5"/>
  <c r="M3816" i="5" s="1"/>
  <c r="V3815" i="5"/>
  <c r="Q3815" i="5"/>
  <c r="O3815" i="5"/>
  <c r="K3815" i="5"/>
  <c r="I3815" i="5"/>
  <c r="G3815" i="5"/>
  <c r="M3815" i="5" s="1"/>
  <c r="V3814" i="5"/>
  <c r="Q3814" i="5"/>
  <c r="O3814" i="5"/>
  <c r="M3814" i="5"/>
  <c r="K3814" i="5"/>
  <c r="I3814" i="5"/>
  <c r="G3814" i="5"/>
  <c r="V3813" i="5"/>
  <c r="Q3813" i="5"/>
  <c r="O3813" i="5"/>
  <c r="M3813" i="5"/>
  <c r="K3813" i="5"/>
  <c r="I3813" i="5"/>
  <c r="G3813" i="5"/>
  <c r="V3812" i="5"/>
  <c r="Q3812" i="5"/>
  <c r="O3812" i="5"/>
  <c r="M3812" i="5"/>
  <c r="K3812" i="5"/>
  <c r="I3812" i="5"/>
  <c r="G3812" i="5"/>
  <c r="V3811" i="5"/>
  <c r="Q3811" i="5"/>
  <c r="O3811" i="5"/>
  <c r="K3811" i="5"/>
  <c r="I3811" i="5"/>
  <c r="G3811" i="5"/>
  <c r="M3811" i="5" s="1"/>
  <c r="V3810" i="5"/>
  <c r="Q3810" i="5"/>
  <c r="O3810" i="5"/>
  <c r="K3810" i="5"/>
  <c r="I3810" i="5"/>
  <c r="G3810" i="5"/>
  <c r="M3810" i="5" s="1"/>
  <c r="V3809" i="5"/>
  <c r="Q3809" i="5"/>
  <c r="O3809" i="5"/>
  <c r="K3809" i="5"/>
  <c r="I3809" i="5"/>
  <c r="G3809" i="5"/>
  <c r="M3809" i="5" s="1"/>
  <c r="V3808" i="5"/>
  <c r="Q3808" i="5"/>
  <c r="O3808" i="5"/>
  <c r="M3808" i="5"/>
  <c r="K3808" i="5"/>
  <c r="I3808" i="5"/>
  <c r="G3808" i="5"/>
  <c r="V3807" i="5"/>
  <c r="Q3807" i="5"/>
  <c r="O3807" i="5"/>
  <c r="M3807" i="5"/>
  <c r="K3807" i="5"/>
  <c r="I3807" i="5"/>
  <c r="G3807" i="5"/>
  <c r="V3806" i="5"/>
  <c r="Q3806" i="5"/>
  <c r="O3806" i="5"/>
  <c r="M3806" i="5"/>
  <c r="K3806" i="5"/>
  <c r="I3806" i="5"/>
  <c r="G3806" i="5"/>
  <c r="V3805" i="5"/>
  <c r="Q3805" i="5"/>
  <c r="O3805" i="5"/>
  <c r="K3805" i="5"/>
  <c r="I3805" i="5"/>
  <c r="G3805" i="5"/>
  <c r="M3805" i="5" s="1"/>
  <c r="V3804" i="5"/>
  <c r="Q3804" i="5"/>
  <c r="O3804" i="5"/>
  <c r="K3804" i="5"/>
  <c r="I3804" i="5"/>
  <c r="G3804" i="5"/>
  <c r="M3804" i="5" s="1"/>
  <c r="V3803" i="5"/>
  <c r="Q3803" i="5"/>
  <c r="O3803" i="5"/>
  <c r="K3803" i="5"/>
  <c r="I3803" i="5"/>
  <c r="G3803" i="5"/>
  <c r="M3803" i="5" s="1"/>
  <c r="V3802" i="5"/>
  <c r="Q3802" i="5"/>
  <c r="O3802" i="5"/>
  <c r="M3802" i="5"/>
  <c r="K3802" i="5"/>
  <c r="I3802" i="5"/>
  <c r="G3802" i="5"/>
  <c r="V3801" i="5"/>
  <c r="Q3801" i="5"/>
  <c r="O3801" i="5"/>
  <c r="M3801" i="5"/>
  <c r="K3801" i="5"/>
  <c r="I3801" i="5"/>
  <c r="G3801" i="5"/>
  <c r="V3800" i="5"/>
  <c r="Q3800" i="5"/>
  <c r="O3800" i="5"/>
  <c r="M3800" i="5"/>
  <c r="K3800" i="5"/>
  <c r="I3800" i="5"/>
  <c r="G3800" i="5"/>
  <c r="V3799" i="5"/>
  <c r="Q3799" i="5"/>
  <c r="O3799" i="5"/>
  <c r="K3799" i="5"/>
  <c r="I3799" i="5"/>
  <c r="G3799" i="5"/>
  <c r="M3799" i="5" s="1"/>
  <c r="V3798" i="5"/>
  <c r="Q3798" i="5"/>
  <c r="O3798" i="5"/>
  <c r="K3798" i="5"/>
  <c r="I3798" i="5"/>
  <c r="G3798" i="5"/>
  <c r="M3798" i="5" s="1"/>
  <c r="V3797" i="5"/>
  <c r="Q3797" i="5"/>
  <c r="O3797" i="5"/>
  <c r="K3797" i="5"/>
  <c r="I3797" i="5"/>
  <c r="G3797" i="5"/>
  <c r="M3797" i="5" s="1"/>
  <c r="V3796" i="5"/>
  <c r="Q3796" i="5"/>
  <c r="O3796" i="5"/>
  <c r="M3796" i="5"/>
  <c r="K3796" i="5"/>
  <c r="I3796" i="5"/>
  <c r="G3796" i="5"/>
  <c r="V3795" i="5"/>
  <c r="Q3795" i="5"/>
  <c r="O3795" i="5"/>
  <c r="M3795" i="5"/>
  <c r="K3795" i="5"/>
  <c r="I3795" i="5"/>
  <c r="G3795" i="5"/>
  <c r="V3794" i="5"/>
  <c r="Q3794" i="5"/>
  <c r="O3794" i="5"/>
  <c r="M3794" i="5"/>
  <c r="K3794" i="5"/>
  <c r="I3794" i="5"/>
  <c r="G3794" i="5"/>
  <c r="V3793" i="5"/>
  <c r="Q3793" i="5"/>
  <c r="O3793" i="5"/>
  <c r="K3793" i="5"/>
  <c r="I3793" i="5"/>
  <c r="G3793" i="5"/>
  <c r="M3793" i="5" s="1"/>
  <c r="V3792" i="5"/>
  <c r="Q3792" i="5"/>
  <c r="O3792" i="5"/>
  <c r="K3792" i="5"/>
  <c r="I3792" i="5"/>
  <c r="G3792" i="5"/>
  <c r="M3792" i="5" s="1"/>
  <c r="V3791" i="5"/>
  <c r="Q3791" i="5"/>
  <c r="O3791" i="5"/>
  <c r="K3791" i="5"/>
  <c r="I3791" i="5"/>
  <c r="G3791" i="5"/>
  <c r="M3791" i="5" s="1"/>
  <c r="V3790" i="5"/>
  <c r="Q3790" i="5"/>
  <c r="O3790" i="5"/>
  <c r="M3790" i="5"/>
  <c r="K3790" i="5"/>
  <c r="I3790" i="5"/>
  <c r="G3790" i="5"/>
  <c r="V3789" i="5"/>
  <c r="Q3789" i="5"/>
  <c r="O3789" i="5"/>
  <c r="M3789" i="5"/>
  <c r="K3789" i="5"/>
  <c r="I3789" i="5"/>
  <c r="G3789" i="5"/>
  <c r="V3788" i="5"/>
  <c r="Q3788" i="5"/>
  <c r="O3788" i="5"/>
  <c r="M3788" i="5"/>
  <c r="K3788" i="5"/>
  <c r="I3788" i="5"/>
  <c r="G3788" i="5"/>
  <c r="V3787" i="5"/>
  <c r="Q3787" i="5"/>
  <c r="O3787" i="5"/>
  <c r="K3787" i="5"/>
  <c r="I3787" i="5"/>
  <c r="G3787" i="5"/>
  <c r="M3787" i="5" s="1"/>
  <c r="V3786" i="5"/>
  <c r="Q3786" i="5"/>
  <c r="O3786" i="5"/>
  <c r="K3786" i="5"/>
  <c r="I3786" i="5"/>
  <c r="G3786" i="5"/>
  <c r="M3786" i="5" s="1"/>
  <c r="V3785" i="5"/>
  <c r="Q3785" i="5"/>
  <c r="O3785" i="5"/>
  <c r="K3785" i="5"/>
  <c r="I3785" i="5"/>
  <c r="G3785" i="5"/>
  <c r="M3785" i="5" s="1"/>
  <c r="V3784" i="5"/>
  <c r="Q3784" i="5"/>
  <c r="O3784" i="5"/>
  <c r="M3784" i="5"/>
  <c r="K3784" i="5"/>
  <c r="I3784" i="5"/>
  <c r="G3784" i="5"/>
  <c r="V3783" i="5"/>
  <c r="Q3783" i="5"/>
  <c r="O3783" i="5"/>
  <c r="M3783" i="5"/>
  <c r="K3783" i="5"/>
  <c r="I3783" i="5"/>
  <c r="G3783" i="5"/>
  <c r="V3782" i="5"/>
  <c r="Q3782" i="5"/>
  <c r="O3782" i="5"/>
  <c r="M3782" i="5"/>
  <c r="K3782" i="5"/>
  <c r="I3782" i="5"/>
  <c r="G3782" i="5"/>
  <c r="V3781" i="5"/>
  <c r="Q3781" i="5"/>
  <c r="O3781" i="5"/>
  <c r="K3781" i="5"/>
  <c r="I3781" i="5"/>
  <c r="G3781" i="5"/>
  <c r="M3781" i="5" s="1"/>
  <c r="V3780" i="5"/>
  <c r="Q3780" i="5"/>
  <c r="O3780" i="5"/>
  <c r="K3780" i="5"/>
  <c r="I3780" i="5"/>
  <c r="G3780" i="5"/>
  <c r="M3780" i="5" s="1"/>
  <c r="V3779" i="5"/>
  <c r="Q3779" i="5"/>
  <c r="O3779" i="5"/>
  <c r="K3779" i="5"/>
  <c r="I3779" i="5"/>
  <c r="G3779" i="5"/>
  <c r="M3779" i="5" s="1"/>
  <c r="V3778" i="5"/>
  <c r="Q3778" i="5"/>
  <c r="O3778" i="5"/>
  <c r="M3778" i="5"/>
  <c r="K3778" i="5"/>
  <c r="I3778" i="5"/>
  <c r="G3778" i="5"/>
  <c r="V3777" i="5"/>
  <c r="Q3777" i="5"/>
  <c r="O3777" i="5"/>
  <c r="M3777" i="5"/>
  <c r="K3777" i="5"/>
  <c r="I3777" i="5"/>
  <c r="G3777" i="5"/>
  <c r="V3776" i="5"/>
  <c r="Q3776" i="5"/>
  <c r="O3776" i="5"/>
  <c r="M3776" i="5"/>
  <c r="K3776" i="5"/>
  <c r="I3776" i="5"/>
  <c r="G3776" i="5"/>
  <c r="V3775" i="5"/>
  <c r="Q3775" i="5"/>
  <c r="O3775" i="5"/>
  <c r="K3775" i="5"/>
  <c r="I3775" i="5"/>
  <c r="G3775" i="5"/>
  <c r="M3775" i="5" s="1"/>
  <c r="V3774" i="5"/>
  <c r="Q3774" i="5"/>
  <c r="O3774" i="5"/>
  <c r="K3774" i="5"/>
  <c r="I3774" i="5"/>
  <c r="G3774" i="5"/>
  <c r="M3774" i="5" s="1"/>
  <c r="V3773" i="5"/>
  <c r="Q3773" i="5"/>
  <c r="O3773" i="5"/>
  <c r="K3773" i="5"/>
  <c r="I3773" i="5"/>
  <c r="G3773" i="5"/>
  <c r="M3773" i="5" s="1"/>
  <c r="V3772" i="5"/>
  <c r="Q3772" i="5"/>
  <c r="O3772" i="5"/>
  <c r="M3772" i="5"/>
  <c r="K3772" i="5"/>
  <c r="I3772" i="5"/>
  <c r="G3772" i="5"/>
  <c r="V3771" i="5"/>
  <c r="Q3771" i="5"/>
  <c r="O3771" i="5"/>
  <c r="M3771" i="5"/>
  <c r="K3771" i="5"/>
  <c r="I3771" i="5"/>
  <c r="G3771" i="5"/>
  <c r="V3770" i="5"/>
  <c r="Q3770" i="5"/>
  <c r="O3770" i="5"/>
  <c r="M3770" i="5"/>
  <c r="K3770" i="5"/>
  <c r="I3770" i="5"/>
  <c r="G3770" i="5"/>
  <c r="V3769" i="5"/>
  <c r="Q3769" i="5"/>
  <c r="O3769" i="5"/>
  <c r="K3769" i="5"/>
  <c r="I3769" i="5"/>
  <c r="G3769" i="5"/>
  <c r="M3769" i="5" s="1"/>
  <c r="V3768" i="5"/>
  <c r="Q3768" i="5"/>
  <c r="O3768" i="5"/>
  <c r="K3768" i="5"/>
  <c r="I3768" i="5"/>
  <c r="G3768" i="5"/>
  <c r="M3768" i="5" s="1"/>
  <c r="V3767" i="5"/>
  <c r="Q3767" i="5"/>
  <c r="O3767" i="5"/>
  <c r="K3767" i="5"/>
  <c r="I3767" i="5"/>
  <c r="G3767" i="5"/>
  <c r="M3767" i="5" s="1"/>
  <c r="V3766" i="5"/>
  <c r="Q3766" i="5"/>
  <c r="O3766" i="5"/>
  <c r="M3766" i="5"/>
  <c r="K3766" i="5"/>
  <c r="I3766" i="5"/>
  <c r="G3766" i="5"/>
  <c r="V3765" i="5"/>
  <c r="Q3765" i="5"/>
  <c r="O3765" i="5"/>
  <c r="M3765" i="5"/>
  <c r="K3765" i="5"/>
  <c r="I3765" i="5"/>
  <c r="G3765" i="5"/>
  <c r="V3764" i="5"/>
  <c r="Q3764" i="5"/>
  <c r="O3764" i="5"/>
  <c r="M3764" i="5"/>
  <c r="K3764" i="5"/>
  <c r="I3764" i="5"/>
  <c r="G3764" i="5"/>
  <c r="V3763" i="5"/>
  <c r="Q3763" i="5"/>
  <c r="O3763" i="5"/>
  <c r="K3763" i="5"/>
  <c r="I3763" i="5"/>
  <c r="G3763" i="5"/>
  <c r="M3763" i="5" s="1"/>
  <c r="V3762" i="5"/>
  <c r="Q3762" i="5"/>
  <c r="O3762" i="5"/>
  <c r="K3762" i="5"/>
  <c r="I3762" i="5"/>
  <c r="G3762" i="5"/>
  <c r="M3762" i="5" s="1"/>
  <c r="V3761" i="5"/>
  <c r="Q3761" i="5"/>
  <c r="O3761" i="5"/>
  <c r="K3761" i="5"/>
  <c r="I3761" i="5"/>
  <c r="G3761" i="5"/>
  <c r="M3761" i="5" s="1"/>
  <c r="V3760" i="5"/>
  <c r="Q3760" i="5"/>
  <c r="O3760" i="5"/>
  <c r="M3760" i="5"/>
  <c r="K3760" i="5"/>
  <c r="I3760" i="5"/>
  <c r="G3760" i="5"/>
  <c r="V3759" i="5"/>
  <c r="Q3759" i="5"/>
  <c r="O3759" i="5"/>
  <c r="M3759" i="5"/>
  <c r="K3759" i="5"/>
  <c r="I3759" i="5"/>
  <c r="G3759" i="5"/>
  <c r="V3758" i="5"/>
  <c r="Q3758" i="5"/>
  <c r="O3758" i="5"/>
  <c r="M3758" i="5"/>
  <c r="K3758" i="5"/>
  <c r="I3758" i="5"/>
  <c r="G3758" i="5"/>
  <c r="V3757" i="5"/>
  <c r="Q3757" i="5"/>
  <c r="O3757" i="5"/>
  <c r="K3757" i="5"/>
  <c r="I3757" i="5"/>
  <c r="G3757" i="5"/>
  <c r="M3757" i="5" s="1"/>
  <c r="V3756" i="5"/>
  <c r="Q3756" i="5"/>
  <c r="O3756" i="5"/>
  <c r="K3756" i="5"/>
  <c r="I3756" i="5"/>
  <c r="G3756" i="5"/>
  <c r="M3756" i="5" s="1"/>
  <c r="V3755" i="5"/>
  <c r="Q3755" i="5"/>
  <c r="O3755" i="5"/>
  <c r="K3755" i="5"/>
  <c r="I3755" i="5"/>
  <c r="G3755" i="5"/>
  <c r="M3755" i="5" s="1"/>
  <c r="V3754" i="5"/>
  <c r="Q3754" i="5"/>
  <c r="O3754" i="5"/>
  <c r="M3754" i="5"/>
  <c r="K3754" i="5"/>
  <c r="I3754" i="5"/>
  <c r="G3754" i="5"/>
  <c r="V3753" i="5"/>
  <c r="Q3753" i="5"/>
  <c r="O3753" i="5"/>
  <c r="M3753" i="5"/>
  <c r="K3753" i="5"/>
  <c r="I3753" i="5"/>
  <c r="G3753" i="5"/>
  <c r="V3752" i="5"/>
  <c r="Q3752" i="5"/>
  <c r="O3752" i="5"/>
  <c r="M3752" i="5"/>
  <c r="K3752" i="5"/>
  <c r="I3752" i="5"/>
  <c r="G3752" i="5"/>
  <c r="V3751" i="5"/>
  <c r="Q3751" i="5"/>
  <c r="O3751" i="5"/>
  <c r="K3751" i="5"/>
  <c r="I3751" i="5"/>
  <c r="G3751" i="5"/>
  <c r="M3751" i="5" s="1"/>
  <c r="V3750" i="5"/>
  <c r="Q3750" i="5"/>
  <c r="O3750" i="5"/>
  <c r="K3750" i="5"/>
  <c r="I3750" i="5"/>
  <c r="G3750" i="5"/>
  <c r="M3750" i="5" s="1"/>
  <c r="V3749" i="5"/>
  <c r="Q3749" i="5"/>
  <c r="O3749" i="5"/>
  <c r="K3749" i="5"/>
  <c r="I3749" i="5"/>
  <c r="G3749" i="5"/>
  <c r="M3749" i="5" s="1"/>
  <c r="V3748" i="5"/>
  <c r="Q3748" i="5"/>
  <c r="O3748" i="5"/>
  <c r="M3748" i="5"/>
  <c r="K3748" i="5"/>
  <c r="I3748" i="5"/>
  <c r="G3748" i="5"/>
  <c r="V3747" i="5"/>
  <c r="Q3747" i="5"/>
  <c r="O3747" i="5"/>
  <c r="M3747" i="5"/>
  <c r="K3747" i="5"/>
  <c r="I3747" i="5"/>
  <c r="G3747" i="5"/>
  <c r="V3746" i="5"/>
  <c r="Q3746" i="5"/>
  <c r="O3746" i="5"/>
  <c r="M3746" i="5"/>
  <c r="K3746" i="5"/>
  <c r="I3746" i="5"/>
  <c r="G3746" i="5"/>
  <c r="V3745" i="5"/>
  <c r="Q3745" i="5"/>
  <c r="O3745" i="5"/>
  <c r="K3745" i="5"/>
  <c r="I3745" i="5"/>
  <c r="G3745" i="5"/>
  <c r="M3745" i="5" s="1"/>
  <c r="V3744" i="5"/>
  <c r="Q3744" i="5"/>
  <c r="O3744" i="5"/>
  <c r="K3744" i="5"/>
  <c r="I3744" i="5"/>
  <c r="G3744" i="5"/>
  <c r="M3744" i="5" s="1"/>
  <c r="V3743" i="5"/>
  <c r="Q3743" i="5"/>
  <c r="O3743" i="5"/>
  <c r="K3743" i="5"/>
  <c r="I3743" i="5"/>
  <c r="G3743" i="5"/>
  <c r="M3743" i="5" s="1"/>
  <c r="V3742" i="5"/>
  <c r="Q3742" i="5"/>
  <c r="O3742" i="5"/>
  <c r="M3742" i="5"/>
  <c r="K3742" i="5"/>
  <c r="I3742" i="5"/>
  <c r="G3742" i="5"/>
  <c r="V3741" i="5"/>
  <c r="Q3741" i="5"/>
  <c r="O3741" i="5"/>
  <c r="M3741" i="5"/>
  <c r="K3741" i="5"/>
  <c r="I3741" i="5"/>
  <c r="G3741" i="5"/>
  <c r="V3740" i="5"/>
  <c r="Q3740" i="5"/>
  <c r="O3740" i="5"/>
  <c r="M3740" i="5"/>
  <c r="K3740" i="5"/>
  <c r="I3740" i="5"/>
  <c r="G3740" i="5"/>
  <c r="V3739" i="5"/>
  <c r="Q3739" i="5"/>
  <c r="O3739" i="5"/>
  <c r="K3739" i="5"/>
  <c r="I3739" i="5"/>
  <c r="G3739" i="5"/>
  <c r="M3739" i="5" s="1"/>
  <c r="V3738" i="5"/>
  <c r="Q3738" i="5"/>
  <c r="O3738" i="5"/>
  <c r="K3738" i="5"/>
  <c r="I3738" i="5"/>
  <c r="G3738" i="5"/>
  <c r="M3738" i="5" s="1"/>
  <c r="V3737" i="5"/>
  <c r="Q3737" i="5"/>
  <c r="O3737" i="5"/>
  <c r="K3737" i="5"/>
  <c r="I3737" i="5"/>
  <c r="G3737" i="5"/>
  <c r="M3737" i="5" s="1"/>
  <c r="V3736" i="5"/>
  <c r="Q3736" i="5"/>
  <c r="O3736" i="5"/>
  <c r="M3736" i="5"/>
  <c r="K3736" i="5"/>
  <c r="I3736" i="5"/>
  <c r="G3736" i="5"/>
  <c r="V3735" i="5"/>
  <c r="Q3735" i="5"/>
  <c r="O3735" i="5"/>
  <c r="M3735" i="5"/>
  <c r="K3735" i="5"/>
  <c r="I3735" i="5"/>
  <c r="G3735" i="5"/>
  <c r="V3734" i="5"/>
  <c r="Q3734" i="5"/>
  <c r="O3734" i="5"/>
  <c r="M3734" i="5"/>
  <c r="K3734" i="5"/>
  <c r="I3734" i="5"/>
  <c r="G3734" i="5"/>
  <c r="V3733" i="5"/>
  <c r="Q3733" i="5"/>
  <c r="O3733" i="5"/>
  <c r="K3733" i="5"/>
  <c r="I3733" i="5"/>
  <c r="G3733" i="5"/>
  <c r="M3733" i="5" s="1"/>
  <c r="V3732" i="5"/>
  <c r="Q3732" i="5"/>
  <c r="O3732" i="5"/>
  <c r="K3732" i="5"/>
  <c r="I3732" i="5"/>
  <c r="G3732" i="5"/>
  <c r="M3732" i="5" s="1"/>
  <c r="V3731" i="5"/>
  <c r="Q3731" i="5"/>
  <c r="O3731" i="5"/>
  <c r="K3731" i="5"/>
  <c r="I3731" i="5"/>
  <c r="G3731" i="5"/>
  <c r="M3731" i="5" s="1"/>
  <c r="V3730" i="5"/>
  <c r="Q3730" i="5"/>
  <c r="O3730" i="5"/>
  <c r="M3730" i="5"/>
  <c r="K3730" i="5"/>
  <c r="I3730" i="5"/>
  <c r="G3730" i="5"/>
  <c r="V3729" i="5"/>
  <c r="Q3729" i="5"/>
  <c r="O3729" i="5"/>
  <c r="M3729" i="5"/>
  <c r="K3729" i="5"/>
  <c r="I3729" i="5"/>
  <c r="G3729" i="5"/>
  <c r="V3728" i="5"/>
  <c r="Q3728" i="5"/>
  <c r="O3728" i="5"/>
  <c r="M3728" i="5"/>
  <c r="K3728" i="5"/>
  <c r="I3728" i="5"/>
  <c r="G3728" i="5"/>
  <c r="V3727" i="5"/>
  <c r="Q3727" i="5"/>
  <c r="O3727" i="5"/>
  <c r="K3727" i="5"/>
  <c r="I3727" i="5"/>
  <c r="G3727" i="5"/>
  <c r="M3727" i="5" s="1"/>
  <c r="V3726" i="5"/>
  <c r="Q3726" i="5"/>
  <c r="O3726" i="5"/>
  <c r="K3726" i="5"/>
  <c r="I3726" i="5"/>
  <c r="G3726" i="5"/>
  <c r="M3726" i="5" s="1"/>
  <c r="V3725" i="5"/>
  <c r="Q3725" i="5"/>
  <c r="O3725" i="5"/>
  <c r="K3725" i="5"/>
  <c r="I3725" i="5"/>
  <c r="G3725" i="5"/>
  <c r="M3725" i="5" s="1"/>
  <c r="V3724" i="5"/>
  <c r="Q3724" i="5"/>
  <c r="O3724" i="5"/>
  <c r="M3724" i="5"/>
  <c r="K3724" i="5"/>
  <c r="I3724" i="5"/>
  <c r="G3724" i="5"/>
  <c r="V3723" i="5"/>
  <c r="Q3723" i="5"/>
  <c r="O3723" i="5"/>
  <c r="M3723" i="5"/>
  <c r="K3723" i="5"/>
  <c r="I3723" i="5"/>
  <c r="G3723" i="5"/>
  <c r="V3722" i="5"/>
  <c r="Q3722" i="5"/>
  <c r="O3722" i="5"/>
  <c r="M3722" i="5"/>
  <c r="K3722" i="5"/>
  <c r="I3722" i="5"/>
  <c r="G3722" i="5"/>
  <c r="V3721" i="5"/>
  <c r="Q3721" i="5"/>
  <c r="O3721" i="5"/>
  <c r="K3721" i="5"/>
  <c r="I3721" i="5"/>
  <c r="G3721" i="5"/>
  <c r="M3721" i="5" s="1"/>
  <c r="V3720" i="5"/>
  <c r="Q3720" i="5"/>
  <c r="O3720" i="5"/>
  <c r="K3720" i="5"/>
  <c r="I3720" i="5"/>
  <c r="G3720" i="5"/>
  <c r="M3720" i="5" s="1"/>
  <c r="V3719" i="5"/>
  <c r="Q3719" i="5"/>
  <c r="O3719" i="5"/>
  <c r="K3719" i="5"/>
  <c r="I3719" i="5"/>
  <c r="G3719" i="5"/>
  <c r="M3719" i="5" s="1"/>
  <c r="V3718" i="5"/>
  <c r="Q3718" i="5"/>
  <c r="O3718" i="5"/>
  <c r="M3718" i="5"/>
  <c r="K3718" i="5"/>
  <c r="I3718" i="5"/>
  <c r="G3718" i="5"/>
  <c r="V3717" i="5"/>
  <c r="Q3717" i="5"/>
  <c r="O3717" i="5"/>
  <c r="M3717" i="5"/>
  <c r="K3717" i="5"/>
  <c r="I3717" i="5"/>
  <c r="G3717" i="5"/>
  <c r="V3716" i="5"/>
  <c r="Q3716" i="5"/>
  <c r="O3716" i="5"/>
  <c r="M3716" i="5"/>
  <c r="K3716" i="5"/>
  <c r="I3716" i="5"/>
  <c r="G3716" i="5"/>
  <c r="V3715" i="5"/>
  <c r="Q3715" i="5"/>
  <c r="O3715" i="5"/>
  <c r="K3715" i="5"/>
  <c r="I3715" i="5"/>
  <c r="G3715" i="5"/>
  <c r="M3715" i="5" s="1"/>
  <c r="V3714" i="5"/>
  <c r="Q3714" i="5"/>
  <c r="O3714" i="5"/>
  <c r="K3714" i="5"/>
  <c r="I3714" i="5"/>
  <c r="G3714" i="5"/>
  <c r="M3714" i="5" s="1"/>
  <c r="V3713" i="5"/>
  <c r="Q3713" i="5"/>
  <c r="O3713" i="5"/>
  <c r="K3713" i="5"/>
  <c r="I3713" i="5"/>
  <c r="G3713" i="5"/>
  <c r="M3713" i="5" s="1"/>
  <c r="V3712" i="5"/>
  <c r="Q3712" i="5"/>
  <c r="O3712" i="5"/>
  <c r="M3712" i="5"/>
  <c r="K3712" i="5"/>
  <c r="I3712" i="5"/>
  <c r="G3712" i="5"/>
  <c r="V3711" i="5"/>
  <c r="Q3711" i="5"/>
  <c r="O3711" i="5"/>
  <c r="M3711" i="5"/>
  <c r="K3711" i="5"/>
  <c r="I3711" i="5"/>
  <c r="G3711" i="5"/>
  <c r="V3710" i="5"/>
  <c r="Q3710" i="5"/>
  <c r="O3710" i="5"/>
  <c r="M3710" i="5"/>
  <c r="K3710" i="5"/>
  <c r="I3710" i="5"/>
  <c r="G3710" i="5"/>
  <c r="V3709" i="5"/>
  <c r="Q3709" i="5"/>
  <c r="O3709" i="5"/>
  <c r="K3709" i="5"/>
  <c r="I3709" i="5"/>
  <c r="G3709" i="5"/>
  <c r="M3709" i="5" s="1"/>
  <c r="V3708" i="5"/>
  <c r="Q3708" i="5"/>
  <c r="O3708" i="5"/>
  <c r="K3708" i="5"/>
  <c r="I3708" i="5"/>
  <c r="G3708" i="5"/>
  <c r="M3708" i="5" s="1"/>
  <c r="V3707" i="5"/>
  <c r="Q3707" i="5"/>
  <c r="O3707" i="5"/>
  <c r="K3707" i="5"/>
  <c r="I3707" i="5"/>
  <c r="G3707" i="5"/>
  <c r="M3707" i="5" s="1"/>
  <c r="V3705" i="5"/>
  <c r="Q3705" i="5"/>
  <c r="O3705" i="5"/>
  <c r="M3705" i="5"/>
  <c r="K3705" i="5"/>
  <c r="I3705" i="5"/>
  <c r="G3705" i="5"/>
  <c r="V3703" i="5"/>
  <c r="Q3703" i="5"/>
  <c r="O3703" i="5"/>
  <c r="M3703" i="5"/>
  <c r="K3703" i="5"/>
  <c r="I3703" i="5"/>
  <c r="G3703" i="5"/>
  <c r="V3701" i="5"/>
  <c r="Q3701" i="5"/>
  <c r="O3701" i="5"/>
  <c r="M3701" i="5"/>
  <c r="K3701" i="5"/>
  <c r="I3701" i="5"/>
  <c r="G3701" i="5"/>
  <c r="V3698" i="5"/>
  <c r="Q3698" i="5"/>
  <c r="O3698" i="5"/>
  <c r="K3698" i="5"/>
  <c r="I3698" i="5"/>
  <c r="G3698" i="5"/>
  <c r="M3698" i="5" s="1"/>
  <c r="V3693" i="5"/>
  <c r="Q3693" i="5"/>
  <c r="Q3669" i="5" s="1"/>
  <c r="O3693" i="5"/>
  <c r="K3693" i="5"/>
  <c r="I3693" i="5"/>
  <c r="G3693" i="5"/>
  <c r="M3693" i="5" s="1"/>
  <c r="V3690" i="5"/>
  <c r="Q3690" i="5"/>
  <c r="O3690" i="5"/>
  <c r="K3690" i="5"/>
  <c r="I3690" i="5"/>
  <c r="G3690" i="5"/>
  <c r="V3683" i="5"/>
  <c r="Q3683" i="5"/>
  <c r="O3683" i="5"/>
  <c r="M3683" i="5"/>
  <c r="K3683" i="5"/>
  <c r="I3683" i="5"/>
  <c r="G3683" i="5"/>
  <c r="V3670" i="5"/>
  <c r="V3669" i="5" s="1"/>
  <c r="Q3670" i="5"/>
  <c r="O3670" i="5"/>
  <c r="M3670" i="5"/>
  <c r="K3670" i="5"/>
  <c r="I3670" i="5"/>
  <c r="G3670" i="5"/>
  <c r="V3668" i="5"/>
  <c r="Q3668" i="5"/>
  <c r="O3668" i="5"/>
  <c r="K3668" i="5"/>
  <c r="I3668" i="5"/>
  <c r="G3668" i="5"/>
  <c r="M3668" i="5" s="1"/>
  <c r="V3667" i="5"/>
  <c r="Q3667" i="5"/>
  <c r="O3667" i="5"/>
  <c r="K3667" i="5"/>
  <c r="I3667" i="5"/>
  <c r="G3667" i="5"/>
  <c r="M3667" i="5" s="1"/>
  <c r="V3666" i="5"/>
  <c r="Q3666" i="5"/>
  <c r="O3666" i="5"/>
  <c r="K3666" i="5"/>
  <c r="I3666" i="5"/>
  <c r="G3666" i="5"/>
  <c r="M3666" i="5" s="1"/>
  <c r="V3665" i="5"/>
  <c r="Q3665" i="5"/>
  <c r="O3665" i="5"/>
  <c r="M3665" i="5"/>
  <c r="K3665" i="5"/>
  <c r="I3665" i="5"/>
  <c r="G3665" i="5"/>
  <c r="V3664" i="5"/>
  <c r="Q3664" i="5"/>
  <c r="O3664" i="5"/>
  <c r="M3664" i="5"/>
  <c r="K3664" i="5"/>
  <c r="I3664" i="5"/>
  <c r="G3664" i="5"/>
  <c r="V3663" i="5"/>
  <c r="Q3663" i="5"/>
  <c r="O3663" i="5"/>
  <c r="M3663" i="5"/>
  <c r="K3663" i="5"/>
  <c r="I3663" i="5"/>
  <c r="G3663" i="5"/>
  <c r="V3662" i="5"/>
  <c r="Q3662" i="5"/>
  <c r="O3662" i="5"/>
  <c r="K3662" i="5"/>
  <c r="I3662" i="5"/>
  <c r="G3662" i="5"/>
  <c r="M3662" i="5" s="1"/>
  <c r="V3660" i="5"/>
  <c r="Q3660" i="5"/>
  <c r="O3660" i="5"/>
  <c r="K3660" i="5"/>
  <c r="I3660" i="5"/>
  <c r="G3660" i="5"/>
  <c r="M3660" i="5" s="1"/>
  <c r="V3628" i="5"/>
  <c r="Q3628" i="5"/>
  <c r="O3628" i="5"/>
  <c r="K3628" i="5"/>
  <c r="I3628" i="5"/>
  <c r="G3628" i="5"/>
  <c r="M3628" i="5" s="1"/>
  <c r="V3626" i="5"/>
  <c r="Q3626" i="5"/>
  <c r="O3626" i="5"/>
  <c r="M3626" i="5"/>
  <c r="K3626" i="5"/>
  <c r="I3626" i="5"/>
  <c r="G3626" i="5"/>
  <c r="V3624" i="5"/>
  <c r="Q3624" i="5"/>
  <c r="O3624" i="5"/>
  <c r="M3624" i="5"/>
  <c r="K3624" i="5"/>
  <c r="I3624" i="5"/>
  <c r="G3624" i="5"/>
  <c r="V3622" i="5"/>
  <c r="Q3622" i="5"/>
  <c r="O3622" i="5"/>
  <c r="M3622" i="5"/>
  <c r="K3622" i="5"/>
  <c r="I3622" i="5"/>
  <c r="G3622" i="5"/>
  <c r="V3620" i="5"/>
  <c r="Q3620" i="5"/>
  <c r="O3620" i="5"/>
  <c r="K3620" i="5"/>
  <c r="I3620" i="5"/>
  <c r="G3620" i="5"/>
  <c r="M3620" i="5" s="1"/>
  <c r="V3618" i="5"/>
  <c r="Q3618" i="5"/>
  <c r="O3618" i="5"/>
  <c r="K3618" i="5"/>
  <c r="I3618" i="5"/>
  <c r="G3618" i="5"/>
  <c r="M3618" i="5" s="1"/>
  <c r="V3616" i="5"/>
  <c r="Q3616" i="5"/>
  <c r="O3616" i="5"/>
  <c r="K3616" i="5"/>
  <c r="I3616" i="5"/>
  <c r="G3616" i="5"/>
  <c r="M3616" i="5" s="1"/>
  <c r="V3614" i="5"/>
  <c r="Q3614" i="5"/>
  <c r="O3614" i="5"/>
  <c r="M3614" i="5"/>
  <c r="K3614" i="5"/>
  <c r="I3614" i="5"/>
  <c r="G3614" i="5"/>
  <c r="V3612" i="5"/>
  <c r="Q3612" i="5"/>
  <c r="O3612" i="5"/>
  <c r="M3612" i="5"/>
  <c r="K3612" i="5"/>
  <c r="I3612" i="5"/>
  <c r="G3612" i="5"/>
  <c r="V3610" i="5"/>
  <c r="Q3610" i="5"/>
  <c r="O3610" i="5"/>
  <c r="M3610" i="5"/>
  <c r="K3610" i="5"/>
  <c r="I3610" i="5"/>
  <c r="G3610" i="5"/>
  <c r="V3608" i="5"/>
  <c r="Q3608" i="5"/>
  <c r="O3608" i="5"/>
  <c r="K3608" i="5"/>
  <c r="I3608" i="5"/>
  <c r="G3608" i="5"/>
  <c r="M3608" i="5" s="1"/>
  <c r="V3604" i="5"/>
  <c r="Q3604" i="5"/>
  <c r="O3604" i="5"/>
  <c r="K3604" i="5"/>
  <c r="I3604" i="5"/>
  <c r="G3604" i="5"/>
  <c r="M3604" i="5" s="1"/>
  <c r="V3602" i="5"/>
  <c r="Q3602" i="5"/>
  <c r="O3602" i="5"/>
  <c r="K3602" i="5"/>
  <c r="I3602" i="5"/>
  <c r="G3602" i="5"/>
  <c r="M3602" i="5" s="1"/>
  <c r="V3600" i="5"/>
  <c r="Q3600" i="5"/>
  <c r="O3600" i="5"/>
  <c r="M3600" i="5"/>
  <c r="K3600" i="5"/>
  <c r="I3600" i="5"/>
  <c r="G3600" i="5"/>
  <c r="V3598" i="5"/>
  <c r="Q3598" i="5"/>
  <c r="O3598" i="5"/>
  <c r="M3598" i="5"/>
  <c r="K3598" i="5"/>
  <c r="I3598" i="5"/>
  <c r="G3598" i="5"/>
  <c r="V3591" i="5"/>
  <c r="Q3591" i="5"/>
  <c r="O3591" i="5"/>
  <c r="M3591" i="5"/>
  <c r="K3591" i="5"/>
  <c r="I3591" i="5"/>
  <c r="G3591" i="5"/>
  <c r="V3589" i="5"/>
  <c r="Q3589" i="5"/>
  <c r="O3589" i="5"/>
  <c r="K3589" i="5"/>
  <c r="I3589" i="5"/>
  <c r="G3589" i="5"/>
  <c r="M3589" i="5" s="1"/>
  <c r="V3582" i="5"/>
  <c r="Q3582" i="5"/>
  <c r="O3582" i="5"/>
  <c r="K3582" i="5"/>
  <c r="I3582" i="5"/>
  <c r="G3582" i="5"/>
  <c r="M3582" i="5" s="1"/>
  <c r="V3580" i="5"/>
  <c r="Q3580" i="5"/>
  <c r="O3580" i="5"/>
  <c r="K3580" i="5"/>
  <c r="I3580" i="5"/>
  <c r="G3580" i="5"/>
  <c r="M3580" i="5" s="1"/>
  <c r="V3573" i="5"/>
  <c r="Q3573" i="5"/>
  <c r="O3573" i="5"/>
  <c r="M3573" i="5"/>
  <c r="K3573" i="5"/>
  <c r="I3573" i="5"/>
  <c r="G3573" i="5"/>
  <c r="V3568" i="5"/>
  <c r="Q3568" i="5"/>
  <c r="O3568" i="5"/>
  <c r="M3568" i="5"/>
  <c r="K3568" i="5"/>
  <c r="I3568" i="5"/>
  <c r="G3568" i="5"/>
  <c r="V3558" i="5"/>
  <c r="Q3558" i="5"/>
  <c r="O3558" i="5"/>
  <c r="M3558" i="5"/>
  <c r="K3558" i="5"/>
  <c r="I3558" i="5"/>
  <c r="G3558" i="5"/>
  <c r="V3556" i="5"/>
  <c r="Q3556" i="5"/>
  <c r="O3556" i="5"/>
  <c r="K3556" i="5"/>
  <c r="I3556" i="5"/>
  <c r="G3556" i="5"/>
  <c r="M3556" i="5" s="1"/>
  <c r="V3554" i="5"/>
  <c r="Q3554" i="5"/>
  <c r="O3554" i="5"/>
  <c r="K3554" i="5"/>
  <c r="I3554" i="5"/>
  <c r="G3554" i="5"/>
  <c r="M3554" i="5" s="1"/>
  <c r="V3552" i="5"/>
  <c r="Q3552" i="5"/>
  <c r="O3552" i="5"/>
  <c r="K3552" i="5"/>
  <c r="I3552" i="5"/>
  <c r="G3552" i="5"/>
  <c r="M3552" i="5" s="1"/>
  <c r="V3548" i="5"/>
  <c r="Q3548" i="5"/>
  <c r="O3548" i="5"/>
  <c r="M3548" i="5"/>
  <c r="K3548" i="5"/>
  <c r="I3548" i="5"/>
  <c r="G3548" i="5"/>
  <c r="V3545" i="5"/>
  <c r="Q3545" i="5"/>
  <c r="O3545" i="5"/>
  <c r="M3545" i="5"/>
  <c r="K3545" i="5"/>
  <c r="I3545" i="5"/>
  <c r="G3545" i="5"/>
  <c r="V3543" i="5"/>
  <c r="Q3543" i="5"/>
  <c r="O3543" i="5"/>
  <c r="M3543" i="5"/>
  <c r="K3543" i="5"/>
  <c r="I3543" i="5"/>
  <c r="G3543" i="5"/>
  <c r="V3541" i="5"/>
  <c r="Q3541" i="5"/>
  <c r="O3541" i="5"/>
  <c r="K3541" i="5"/>
  <c r="I3541" i="5"/>
  <c r="G3541" i="5"/>
  <c r="M3541" i="5" s="1"/>
  <c r="V3538" i="5"/>
  <c r="Q3538" i="5"/>
  <c r="O3538" i="5"/>
  <c r="K3538" i="5"/>
  <c r="I3538" i="5"/>
  <c r="G3538" i="5"/>
  <c r="M3538" i="5" s="1"/>
  <c r="V3533" i="5"/>
  <c r="Q3533" i="5"/>
  <c r="O3533" i="5"/>
  <c r="K3533" i="5"/>
  <c r="I3533" i="5"/>
  <c r="G3533" i="5"/>
  <c r="M3533" i="5" s="1"/>
  <c r="V3531" i="5"/>
  <c r="Q3531" i="5"/>
  <c r="O3531" i="5"/>
  <c r="M3531" i="5"/>
  <c r="K3531" i="5"/>
  <c r="I3531" i="5"/>
  <c r="G3531" i="5"/>
  <c r="V3528" i="5"/>
  <c r="Q3528" i="5"/>
  <c r="O3528" i="5"/>
  <c r="O3463" i="5" s="1"/>
  <c r="M3528" i="5"/>
  <c r="K3528" i="5"/>
  <c r="I3528" i="5"/>
  <c r="G3528" i="5"/>
  <c r="V3526" i="5"/>
  <c r="Q3526" i="5"/>
  <c r="O3526" i="5"/>
  <c r="K3526" i="5"/>
  <c r="I3526" i="5"/>
  <c r="G3526" i="5"/>
  <c r="M3526" i="5" s="1"/>
  <c r="V3524" i="5"/>
  <c r="Q3524" i="5"/>
  <c r="O3524" i="5"/>
  <c r="K3524" i="5"/>
  <c r="I3524" i="5"/>
  <c r="G3524" i="5"/>
  <c r="M3524" i="5" s="1"/>
  <c r="V3522" i="5"/>
  <c r="Q3522" i="5"/>
  <c r="O3522" i="5"/>
  <c r="K3522" i="5"/>
  <c r="I3522" i="5"/>
  <c r="G3522" i="5"/>
  <c r="M3522" i="5" s="1"/>
  <c r="V3509" i="5"/>
  <c r="Q3509" i="5"/>
  <c r="O3509" i="5"/>
  <c r="K3509" i="5"/>
  <c r="I3509" i="5"/>
  <c r="G3509" i="5"/>
  <c r="M3509" i="5" s="1"/>
  <c r="V3507" i="5"/>
  <c r="Q3507" i="5"/>
  <c r="O3507" i="5"/>
  <c r="K3507" i="5"/>
  <c r="I3507" i="5"/>
  <c r="G3507" i="5"/>
  <c r="M3507" i="5" s="1"/>
  <c r="V3489" i="5"/>
  <c r="Q3489" i="5"/>
  <c r="O3489" i="5"/>
  <c r="M3489" i="5"/>
  <c r="K3489" i="5"/>
  <c r="K3463" i="5" s="1"/>
  <c r="I3489" i="5"/>
  <c r="G3489" i="5"/>
  <c r="V3464" i="5"/>
  <c r="Q3464" i="5"/>
  <c r="O3464" i="5"/>
  <c r="M3464" i="5"/>
  <c r="K3464" i="5"/>
  <c r="I3464" i="5"/>
  <c r="G3464" i="5"/>
  <c r="Q3463" i="5"/>
  <c r="V3462" i="5"/>
  <c r="Q3462" i="5"/>
  <c r="O3462" i="5"/>
  <c r="K3462" i="5"/>
  <c r="I3462" i="5"/>
  <c r="G3462" i="5"/>
  <c r="M3462" i="5" s="1"/>
  <c r="V3461" i="5"/>
  <c r="Q3461" i="5"/>
  <c r="O3461" i="5"/>
  <c r="K3461" i="5"/>
  <c r="I3461" i="5"/>
  <c r="G3461" i="5"/>
  <c r="M3461" i="5" s="1"/>
  <c r="V3460" i="5"/>
  <c r="Q3460" i="5"/>
  <c r="O3460" i="5"/>
  <c r="K3460" i="5"/>
  <c r="I3460" i="5"/>
  <c r="G3460" i="5"/>
  <c r="M3460" i="5" s="1"/>
  <c r="V3459" i="5"/>
  <c r="Q3459" i="5"/>
  <c r="O3459" i="5"/>
  <c r="M3459" i="5"/>
  <c r="K3459" i="5"/>
  <c r="I3459" i="5"/>
  <c r="G3459" i="5"/>
  <c r="V3458" i="5"/>
  <c r="Q3458" i="5"/>
  <c r="O3458" i="5"/>
  <c r="M3458" i="5"/>
  <c r="K3458" i="5"/>
  <c r="I3458" i="5"/>
  <c r="G3458" i="5"/>
  <c r="V3457" i="5"/>
  <c r="Q3457" i="5"/>
  <c r="O3457" i="5"/>
  <c r="M3457" i="5"/>
  <c r="K3457" i="5"/>
  <c r="I3457" i="5"/>
  <c r="G3457" i="5"/>
  <c r="V3456" i="5"/>
  <c r="Q3456" i="5"/>
  <c r="O3456" i="5"/>
  <c r="K3456" i="5"/>
  <c r="I3456" i="5"/>
  <c r="G3456" i="5"/>
  <c r="M3456" i="5" s="1"/>
  <c r="V3454" i="5"/>
  <c r="Q3454" i="5"/>
  <c r="O3454" i="5"/>
  <c r="K3454" i="5"/>
  <c r="I3454" i="5"/>
  <c r="G3454" i="5"/>
  <c r="M3454" i="5" s="1"/>
  <c r="V3451" i="5"/>
  <c r="Q3451" i="5"/>
  <c r="O3451" i="5"/>
  <c r="K3451" i="5"/>
  <c r="I3451" i="5"/>
  <c r="G3451" i="5"/>
  <c r="M3451" i="5" s="1"/>
  <c r="V3449" i="5"/>
  <c r="Q3449" i="5"/>
  <c r="O3449" i="5"/>
  <c r="M3449" i="5"/>
  <c r="K3449" i="5"/>
  <c r="I3449" i="5"/>
  <c r="G3449" i="5"/>
  <c r="V3435" i="5"/>
  <c r="Q3435" i="5"/>
  <c r="O3435" i="5"/>
  <c r="M3435" i="5"/>
  <c r="K3435" i="5"/>
  <c r="I3435" i="5"/>
  <c r="G3435" i="5"/>
  <c r="V3432" i="5"/>
  <c r="Q3432" i="5"/>
  <c r="O3432" i="5"/>
  <c r="M3432" i="5"/>
  <c r="K3432" i="5"/>
  <c r="I3432" i="5"/>
  <c r="G3432" i="5"/>
  <c r="V3426" i="5"/>
  <c r="Q3426" i="5"/>
  <c r="O3426" i="5"/>
  <c r="K3426" i="5"/>
  <c r="I3426" i="5"/>
  <c r="G3426" i="5"/>
  <c r="M3426" i="5" s="1"/>
  <c r="V3424" i="5"/>
  <c r="Q3424" i="5"/>
  <c r="O3424" i="5"/>
  <c r="K3424" i="5"/>
  <c r="I3424" i="5"/>
  <c r="G3424" i="5"/>
  <c r="M3424" i="5" s="1"/>
  <c r="V3421" i="5"/>
  <c r="Q3421" i="5"/>
  <c r="O3421" i="5"/>
  <c r="K3421" i="5"/>
  <c r="I3421" i="5"/>
  <c r="G3421" i="5"/>
  <c r="M3421" i="5" s="1"/>
  <c r="V3418" i="5"/>
  <c r="Q3418" i="5"/>
  <c r="O3418" i="5"/>
  <c r="M3418" i="5"/>
  <c r="K3418" i="5"/>
  <c r="I3418" i="5"/>
  <c r="G3418" i="5"/>
  <c r="V3416" i="5"/>
  <c r="Q3416" i="5"/>
  <c r="O3416" i="5"/>
  <c r="M3416" i="5"/>
  <c r="K3416" i="5"/>
  <c r="I3416" i="5"/>
  <c r="G3416" i="5"/>
  <c r="V3414" i="5"/>
  <c r="Q3414" i="5"/>
  <c r="O3414" i="5"/>
  <c r="M3414" i="5"/>
  <c r="K3414" i="5"/>
  <c r="I3414" i="5"/>
  <c r="G3414" i="5"/>
  <c r="V3410" i="5"/>
  <c r="Q3410" i="5"/>
  <c r="O3410" i="5"/>
  <c r="K3410" i="5"/>
  <c r="I3410" i="5"/>
  <c r="G3410" i="5"/>
  <c r="M3410" i="5" s="1"/>
  <c r="V3408" i="5"/>
  <c r="Q3408" i="5"/>
  <c r="O3408" i="5"/>
  <c r="K3408" i="5"/>
  <c r="I3408" i="5"/>
  <c r="G3408" i="5"/>
  <c r="M3408" i="5" s="1"/>
  <c r="V3404" i="5"/>
  <c r="Q3404" i="5"/>
  <c r="O3404" i="5"/>
  <c r="K3404" i="5"/>
  <c r="I3404" i="5"/>
  <c r="G3404" i="5"/>
  <c r="M3404" i="5" s="1"/>
  <c r="V3402" i="5"/>
  <c r="Q3402" i="5"/>
  <c r="O3402" i="5"/>
  <c r="M3402" i="5"/>
  <c r="K3402" i="5"/>
  <c r="I3402" i="5"/>
  <c r="G3402" i="5"/>
  <c r="V3400" i="5"/>
  <c r="Q3400" i="5"/>
  <c r="O3400" i="5"/>
  <c r="M3400" i="5"/>
  <c r="K3400" i="5"/>
  <c r="I3400" i="5"/>
  <c r="G3400" i="5"/>
  <c r="V3394" i="5"/>
  <c r="Q3394" i="5"/>
  <c r="O3394" i="5"/>
  <c r="M3394" i="5"/>
  <c r="K3394" i="5"/>
  <c r="I3394" i="5"/>
  <c r="G3394" i="5"/>
  <c r="V3392" i="5"/>
  <c r="Q3392" i="5"/>
  <c r="O3392" i="5"/>
  <c r="K3392" i="5"/>
  <c r="I3392" i="5"/>
  <c r="G3392" i="5"/>
  <c r="M3392" i="5" s="1"/>
  <c r="V3390" i="5"/>
  <c r="Q3390" i="5"/>
  <c r="O3390" i="5"/>
  <c r="K3390" i="5"/>
  <c r="I3390" i="5"/>
  <c r="G3390" i="5"/>
  <c r="M3390" i="5" s="1"/>
  <c r="V3388" i="5"/>
  <c r="Q3388" i="5"/>
  <c r="O3388" i="5"/>
  <c r="K3388" i="5"/>
  <c r="I3388" i="5"/>
  <c r="G3388" i="5"/>
  <c r="M3388" i="5" s="1"/>
  <c r="V3386" i="5"/>
  <c r="Q3386" i="5"/>
  <c r="O3386" i="5"/>
  <c r="M3386" i="5"/>
  <c r="K3386" i="5"/>
  <c r="I3386" i="5"/>
  <c r="G3386" i="5"/>
  <c r="V3384" i="5"/>
  <c r="Q3384" i="5"/>
  <c r="O3384" i="5"/>
  <c r="M3384" i="5"/>
  <c r="K3384" i="5"/>
  <c r="I3384" i="5"/>
  <c r="G3384" i="5"/>
  <c r="V3380" i="5"/>
  <c r="Q3380" i="5"/>
  <c r="O3380" i="5"/>
  <c r="M3380" i="5"/>
  <c r="K3380" i="5"/>
  <c r="I3380" i="5"/>
  <c r="G3380" i="5"/>
  <c r="V3371" i="5"/>
  <c r="Q3371" i="5"/>
  <c r="O3371" i="5"/>
  <c r="K3371" i="5"/>
  <c r="I3371" i="5"/>
  <c r="G3371" i="5"/>
  <c r="M3371" i="5" s="1"/>
  <c r="V3369" i="5"/>
  <c r="Q3369" i="5"/>
  <c r="O3369" i="5"/>
  <c r="K3369" i="5"/>
  <c r="I3369" i="5"/>
  <c r="G3369" i="5"/>
  <c r="M3369" i="5" s="1"/>
  <c r="V3364" i="5"/>
  <c r="Q3364" i="5"/>
  <c r="O3364" i="5"/>
  <c r="K3364" i="5"/>
  <c r="I3364" i="5"/>
  <c r="G3364" i="5"/>
  <c r="M3364" i="5" s="1"/>
  <c r="V3329" i="5"/>
  <c r="Q3329" i="5"/>
  <c r="O3329" i="5"/>
  <c r="M3329" i="5"/>
  <c r="K3329" i="5"/>
  <c r="I3329" i="5"/>
  <c r="G3329" i="5"/>
  <c r="V3294" i="5"/>
  <c r="Q3294" i="5"/>
  <c r="O3294" i="5"/>
  <c r="M3294" i="5"/>
  <c r="K3294" i="5"/>
  <c r="I3294" i="5"/>
  <c r="G3294" i="5"/>
  <c r="V3279" i="5"/>
  <c r="Q3279" i="5"/>
  <c r="O3279" i="5"/>
  <c r="M3279" i="5"/>
  <c r="K3279" i="5"/>
  <c r="I3279" i="5"/>
  <c r="G3279" i="5"/>
  <c r="V3270" i="5"/>
  <c r="Q3270" i="5"/>
  <c r="O3270" i="5"/>
  <c r="K3270" i="5"/>
  <c r="I3270" i="5"/>
  <c r="G3270" i="5"/>
  <c r="M3270" i="5" s="1"/>
  <c r="V3265" i="5"/>
  <c r="Q3265" i="5"/>
  <c r="O3265" i="5"/>
  <c r="K3265" i="5"/>
  <c r="I3265" i="5"/>
  <c r="G3265" i="5"/>
  <c r="M3265" i="5" s="1"/>
  <c r="V3263" i="5"/>
  <c r="Q3263" i="5"/>
  <c r="O3263" i="5"/>
  <c r="K3263" i="5"/>
  <c r="I3263" i="5"/>
  <c r="G3263" i="5"/>
  <c r="M3263" i="5" s="1"/>
  <c r="V3261" i="5"/>
  <c r="Q3261" i="5"/>
  <c r="O3261" i="5"/>
  <c r="M3261" i="5"/>
  <c r="K3261" i="5"/>
  <c r="I3261" i="5"/>
  <c r="G3261" i="5"/>
  <c r="V3257" i="5"/>
  <c r="Q3257" i="5"/>
  <c r="O3257" i="5"/>
  <c r="M3257" i="5"/>
  <c r="K3257" i="5"/>
  <c r="I3257" i="5"/>
  <c r="G3257" i="5"/>
  <c r="V3255" i="5"/>
  <c r="Q3255" i="5"/>
  <c r="O3255" i="5"/>
  <c r="M3255" i="5"/>
  <c r="K3255" i="5"/>
  <c r="I3255" i="5"/>
  <c r="G3255" i="5"/>
  <c r="V3251" i="5"/>
  <c r="Q3251" i="5"/>
  <c r="O3251" i="5"/>
  <c r="K3251" i="5"/>
  <c r="I3251" i="5"/>
  <c r="G3251" i="5"/>
  <c r="M3251" i="5" s="1"/>
  <c r="V3247" i="5"/>
  <c r="Q3247" i="5"/>
  <c r="O3247" i="5"/>
  <c r="K3247" i="5"/>
  <c r="I3247" i="5"/>
  <c r="G3247" i="5"/>
  <c r="M3247" i="5" s="1"/>
  <c r="V3245" i="5"/>
  <c r="Q3245" i="5"/>
  <c r="O3245" i="5"/>
  <c r="K3245" i="5"/>
  <c r="I3245" i="5"/>
  <c r="G3245" i="5"/>
  <c r="M3245" i="5" s="1"/>
  <c r="V3243" i="5"/>
  <c r="Q3243" i="5"/>
  <c r="O3243" i="5"/>
  <c r="M3243" i="5"/>
  <c r="K3243" i="5"/>
  <c r="I3243" i="5"/>
  <c r="G3243" i="5"/>
  <c r="V3235" i="5"/>
  <c r="Q3235" i="5"/>
  <c r="O3235" i="5"/>
  <c r="M3235" i="5"/>
  <c r="K3235" i="5"/>
  <c r="I3235" i="5"/>
  <c r="G3235" i="5"/>
  <c r="V3211" i="5"/>
  <c r="Q3211" i="5"/>
  <c r="O3211" i="5"/>
  <c r="M3211" i="5"/>
  <c r="K3211" i="5"/>
  <c r="I3211" i="5"/>
  <c r="G3211" i="5"/>
  <c r="V3205" i="5"/>
  <c r="Q3205" i="5"/>
  <c r="O3205" i="5"/>
  <c r="K3205" i="5"/>
  <c r="I3205" i="5"/>
  <c r="G3205" i="5"/>
  <c r="M3205" i="5" s="1"/>
  <c r="V3202" i="5"/>
  <c r="Q3202" i="5"/>
  <c r="O3202" i="5"/>
  <c r="K3202" i="5"/>
  <c r="I3202" i="5"/>
  <c r="G3202" i="5"/>
  <c r="M3202" i="5" s="1"/>
  <c r="V3197" i="5"/>
  <c r="Q3197" i="5"/>
  <c r="O3197" i="5"/>
  <c r="K3197" i="5"/>
  <c r="I3197" i="5"/>
  <c r="G3197" i="5"/>
  <c r="M3197" i="5" s="1"/>
  <c r="V3161" i="5"/>
  <c r="Q3161" i="5"/>
  <c r="O3161" i="5"/>
  <c r="M3161" i="5"/>
  <c r="K3161" i="5"/>
  <c r="I3161" i="5"/>
  <c r="G3161" i="5"/>
  <c r="V3159" i="5"/>
  <c r="Q3159" i="5"/>
  <c r="O3159" i="5"/>
  <c r="M3159" i="5"/>
  <c r="K3159" i="5"/>
  <c r="I3159" i="5"/>
  <c r="G3159" i="5"/>
  <c r="V3156" i="5"/>
  <c r="Q3156" i="5"/>
  <c r="O3156" i="5"/>
  <c r="M3156" i="5"/>
  <c r="K3156" i="5"/>
  <c r="I3156" i="5"/>
  <c r="G3156" i="5"/>
  <c r="V3121" i="5"/>
  <c r="Q3121" i="5"/>
  <c r="O3121" i="5"/>
  <c r="K3121" i="5"/>
  <c r="I3121" i="5"/>
  <c r="G3121" i="5"/>
  <c r="M3121" i="5" s="1"/>
  <c r="V3083" i="5"/>
  <c r="Q3083" i="5"/>
  <c r="O3083" i="5"/>
  <c r="K3083" i="5"/>
  <c r="I3083" i="5"/>
  <c r="G3083" i="5"/>
  <c r="M3083" i="5" s="1"/>
  <c r="V3081" i="5"/>
  <c r="Q3081" i="5"/>
  <c r="O3081" i="5"/>
  <c r="K3081" i="5"/>
  <c r="I3081" i="5"/>
  <c r="I2979" i="5" s="1"/>
  <c r="G3081" i="5"/>
  <c r="M3081" i="5" s="1"/>
  <c r="V3073" i="5"/>
  <c r="Q3073" i="5"/>
  <c r="O3073" i="5"/>
  <c r="M3073" i="5"/>
  <c r="K3073" i="5"/>
  <c r="I3073" i="5"/>
  <c r="G3073" i="5"/>
  <c r="V3056" i="5"/>
  <c r="Q3056" i="5"/>
  <c r="O3056" i="5"/>
  <c r="M3056" i="5"/>
  <c r="K3056" i="5"/>
  <c r="I3056" i="5"/>
  <c r="G3056" i="5"/>
  <c r="V3033" i="5"/>
  <c r="Q3033" i="5"/>
  <c r="O3033" i="5"/>
  <c r="M3033" i="5"/>
  <c r="K3033" i="5"/>
  <c r="I3033" i="5"/>
  <c r="G3033" i="5"/>
  <c r="V3019" i="5"/>
  <c r="Q3019" i="5"/>
  <c r="O3019" i="5"/>
  <c r="K3019" i="5"/>
  <c r="I3019" i="5"/>
  <c r="G3019" i="5"/>
  <c r="M3019" i="5" s="1"/>
  <c r="V3013" i="5"/>
  <c r="V2979" i="5" s="1"/>
  <c r="Q3013" i="5"/>
  <c r="O3013" i="5"/>
  <c r="K3013" i="5"/>
  <c r="I3013" i="5"/>
  <c r="G3013" i="5"/>
  <c r="M3013" i="5" s="1"/>
  <c r="V3006" i="5"/>
  <c r="Q3006" i="5"/>
  <c r="O3006" i="5"/>
  <c r="K3006" i="5"/>
  <c r="I3006" i="5"/>
  <c r="G3006" i="5"/>
  <c r="M3006" i="5" s="1"/>
  <c r="V2990" i="5"/>
  <c r="Q2990" i="5"/>
  <c r="O2990" i="5"/>
  <c r="M2990" i="5"/>
  <c r="K2990" i="5"/>
  <c r="I2990" i="5"/>
  <c r="G2990" i="5"/>
  <c r="V2983" i="5"/>
  <c r="Q2983" i="5"/>
  <c r="O2983" i="5"/>
  <c r="M2983" i="5"/>
  <c r="K2983" i="5"/>
  <c r="I2983" i="5"/>
  <c r="G2983" i="5"/>
  <c r="V2981" i="5"/>
  <c r="Q2981" i="5"/>
  <c r="O2981" i="5"/>
  <c r="M2981" i="5"/>
  <c r="K2981" i="5"/>
  <c r="I2981" i="5"/>
  <c r="G2981" i="5"/>
  <c r="V2980" i="5"/>
  <c r="Q2980" i="5"/>
  <c r="O2980" i="5"/>
  <c r="K2980" i="5"/>
  <c r="I2980" i="5"/>
  <c r="G2980" i="5"/>
  <c r="M2980" i="5" s="1"/>
  <c r="V2977" i="5"/>
  <c r="Q2977" i="5"/>
  <c r="O2977" i="5"/>
  <c r="K2977" i="5"/>
  <c r="I2977" i="5"/>
  <c r="G2977" i="5"/>
  <c r="M2977" i="5" s="1"/>
  <c r="V2976" i="5"/>
  <c r="Q2976" i="5"/>
  <c r="O2976" i="5"/>
  <c r="M2976" i="5"/>
  <c r="K2976" i="5"/>
  <c r="I2976" i="5"/>
  <c r="G2976" i="5"/>
  <c r="V2975" i="5"/>
  <c r="Q2975" i="5"/>
  <c r="O2975" i="5"/>
  <c r="M2975" i="5"/>
  <c r="K2975" i="5"/>
  <c r="I2975" i="5"/>
  <c r="G2975" i="5"/>
  <c r="V2974" i="5"/>
  <c r="Q2974" i="5"/>
  <c r="O2974" i="5"/>
  <c r="O2970" i="5" s="1"/>
  <c r="M2974" i="5"/>
  <c r="K2974" i="5"/>
  <c r="I2974" i="5"/>
  <c r="G2974" i="5"/>
  <c r="V2971" i="5"/>
  <c r="Q2971" i="5"/>
  <c r="Q2970" i="5" s="1"/>
  <c r="O2971" i="5"/>
  <c r="K2971" i="5"/>
  <c r="K2970" i="5" s="1"/>
  <c r="I2971" i="5"/>
  <c r="G2971" i="5"/>
  <c r="M2971" i="5" s="1"/>
  <c r="V2970" i="5"/>
  <c r="I2970" i="5"/>
  <c r="V2968" i="5"/>
  <c r="Q2968" i="5"/>
  <c r="O2968" i="5"/>
  <c r="K2968" i="5"/>
  <c r="I2968" i="5"/>
  <c r="G2968" i="5"/>
  <c r="M2968" i="5" s="1"/>
  <c r="V2966" i="5"/>
  <c r="Q2966" i="5"/>
  <c r="O2966" i="5"/>
  <c r="M2966" i="5"/>
  <c r="K2966" i="5"/>
  <c r="I2966" i="5"/>
  <c r="G2966" i="5"/>
  <c r="V2964" i="5"/>
  <c r="Q2964" i="5"/>
  <c r="O2964" i="5"/>
  <c r="M2964" i="5"/>
  <c r="M2960" i="5" s="1"/>
  <c r="K2964" i="5"/>
  <c r="I2964" i="5"/>
  <c r="G2964" i="5"/>
  <c r="V2961" i="5"/>
  <c r="Q2961" i="5"/>
  <c r="O2961" i="5"/>
  <c r="O2960" i="5" s="1"/>
  <c r="M2961" i="5"/>
  <c r="K2961" i="5"/>
  <c r="K2960" i="5" s="1"/>
  <c r="I2961" i="5"/>
  <c r="I2960" i="5" s="1"/>
  <c r="G2961" i="5"/>
  <c r="V2960" i="5"/>
  <c r="Q2960" i="5"/>
  <c r="G2960" i="5"/>
  <c r="V2959" i="5"/>
  <c r="Q2959" i="5"/>
  <c r="O2959" i="5"/>
  <c r="K2959" i="5"/>
  <c r="I2959" i="5"/>
  <c r="G2959" i="5"/>
  <c r="M2959" i="5" s="1"/>
  <c r="V2958" i="5"/>
  <c r="Q2958" i="5"/>
  <c r="O2958" i="5"/>
  <c r="K2958" i="5"/>
  <c r="I2958" i="5"/>
  <c r="G2958" i="5"/>
  <c r="M2958" i="5" s="1"/>
  <c r="V2957" i="5"/>
  <c r="Q2957" i="5"/>
  <c r="O2957" i="5"/>
  <c r="M2957" i="5"/>
  <c r="K2957" i="5"/>
  <c r="I2957" i="5"/>
  <c r="G2957" i="5"/>
  <c r="V2956" i="5"/>
  <c r="Q2956" i="5"/>
  <c r="O2956" i="5"/>
  <c r="M2956" i="5"/>
  <c r="K2956" i="5"/>
  <c r="I2956" i="5"/>
  <c r="G2956" i="5"/>
  <c r="V2955" i="5"/>
  <c r="Q2955" i="5"/>
  <c r="O2955" i="5"/>
  <c r="M2955" i="5"/>
  <c r="K2955" i="5"/>
  <c r="I2955" i="5"/>
  <c r="G2955" i="5"/>
  <c r="V2954" i="5"/>
  <c r="Q2954" i="5"/>
  <c r="O2954" i="5"/>
  <c r="K2954" i="5"/>
  <c r="I2954" i="5"/>
  <c r="G2954" i="5"/>
  <c r="M2954" i="5" s="1"/>
  <c r="V2953" i="5"/>
  <c r="Q2953" i="5"/>
  <c r="O2953" i="5"/>
  <c r="K2953" i="5"/>
  <c r="I2953" i="5"/>
  <c r="G2953" i="5"/>
  <c r="M2953" i="5" s="1"/>
  <c r="V2951" i="5"/>
  <c r="Q2951" i="5"/>
  <c r="O2951" i="5"/>
  <c r="K2951" i="5"/>
  <c r="I2951" i="5"/>
  <c r="G2951" i="5"/>
  <c r="M2951" i="5" s="1"/>
  <c r="V2947" i="5"/>
  <c r="Q2947" i="5"/>
  <c r="O2947" i="5"/>
  <c r="M2947" i="5"/>
  <c r="K2947" i="5"/>
  <c r="I2947" i="5"/>
  <c r="G2947" i="5"/>
  <c r="V2942" i="5"/>
  <c r="Q2942" i="5"/>
  <c r="O2942" i="5"/>
  <c r="M2942" i="5"/>
  <c r="K2942" i="5"/>
  <c r="I2942" i="5"/>
  <c r="G2942" i="5"/>
  <c r="V2940" i="5"/>
  <c r="Q2940" i="5"/>
  <c r="O2940" i="5"/>
  <c r="M2940" i="5"/>
  <c r="K2940" i="5"/>
  <c r="I2940" i="5"/>
  <c r="G2940" i="5"/>
  <c r="V2933" i="5"/>
  <c r="Q2933" i="5"/>
  <c r="O2933" i="5"/>
  <c r="K2933" i="5"/>
  <c r="I2933" i="5"/>
  <c r="G2933" i="5"/>
  <c r="M2933" i="5" s="1"/>
  <c r="V2931" i="5"/>
  <c r="Q2931" i="5"/>
  <c r="O2931" i="5"/>
  <c r="K2931" i="5"/>
  <c r="I2931" i="5"/>
  <c r="G2931" i="5"/>
  <c r="M2931" i="5" s="1"/>
  <c r="V2929" i="5"/>
  <c r="Q2929" i="5"/>
  <c r="O2929" i="5"/>
  <c r="K2929" i="5"/>
  <c r="I2929" i="5"/>
  <c r="G2929" i="5"/>
  <c r="M2929" i="5" s="1"/>
  <c r="V2923" i="5"/>
  <c r="Q2923" i="5"/>
  <c r="O2923" i="5"/>
  <c r="M2923" i="5"/>
  <c r="K2923" i="5"/>
  <c r="I2923" i="5"/>
  <c r="G2923" i="5"/>
  <c r="V2918" i="5"/>
  <c r="Q2918" i="5"/>
  <c r="O2918" i="5"/>
  <c r="M2918" i="5"/>
  <c r="K2918" i="5"/>
  <c r="I2918" i="5"/>
  <c r="G2918" i="5"/>
  <c r="V2916" i="5"/>
  <c r="Q2916" i="5"/>
  <c r="O2916" i="5"/>
  <c r="M2916" i="5"/>
  <c r="K2916" i="5"/>
  <c r="I2916" i="5"/>
  <c r="G2916" i="5"/>
  <c r="V2910" i="5"/>
  <c r="Q2910" i="5"/>
  <c r="O2910" i="5"/>
  <c r="K2910" i="5"/>
  <c r="I2910" i="5"/>
  <c r="G2910" i="5"/>
  <c r="M2910" i="5" s="1"/>
  <c r="V2905" i="5"/>
  <c r="Q2905" i="5"/>
  <c r="O2905" i="5"/>
  <c r="K2905" i="5"/>
  <c r="I2905" i="5"/>
  <c r="G2905" i="5"/>
  <c r="M2905" i="5" s="1"/>
  <c r="V2897" i="5"/>
  <c r="Q2897" i="5"/>
  <c r="O2897" i="5"/>
  <c r="K2897" i="5"/>
  <c r="I2897" i="5"/>
  <c r="G2897" i="5"/>
  <c r="M2897" i="5" s="1"/>
  <c r="V2895" i="5"/>
  <c r="Q2895" i="5"/>
  <c r="O2895" i="5"/>
  <c r="M2895" i="5"/>
  <c r="K2895" i="5"/>
  <c r="I2895" i="5"/>
  <c r="G2895" i="5"/>
  <c r="V2892" i="5"/>
  <c r="Q2892" i="5"/>
  <c r="O2892" i="5"/>
  <c r="M2892" i="5"/>
  <c r="K2892" i="5"/>
  <c r="I2892" i="5"/>
  <c r="G2892" i="5"/>
  <c r="V2890" i="5"/>
  <c r="Q2890" i="5"/>
  <c r="O2890" i="5"/>
  <c r="M2890" i="5"/>
  <c r="K2890" i="5"/>
  <c r="I2890" i="5"/>
  <c r="G2890" i="5"/>
  <c r="V2888" i="5"/>
  <c r="Q2888" i="5"/>
  <c r="O2888" i="5"/>
  <c r="K2888" i="5"/>
  <c r="I2888" i="5"/>
  <c r="G2888" i="5"/>
  <c r="M2888" i="5" s="1"/>
  <c r="V2885" i="5"/>
  <c r="Q2885" i="5"/>
  <c r="O2885" i="5"/>
  <c r="K2885" i="5"/>
  <c r="I2885" i="5"/>
  <c r="G2885" i="5"/>
  <c r="M2885" i="5" s="1"/>
  <c r="V2874" i="5"/>
  <c r="Q2874" i="5"/>
  <c r="O2874" i="5"/>
  <c r="K2874" i="5"/>
  <c r="I2874" i="5"/>
  <c r="G2874" i="5"/>
  <c r="M2874" i="5" s="1"/>
  <c r="V2872" i="5"/>
  <c r="Q2872" i="5"/>
  <c r="O2872" i="5"/>
  <c r="M2872" i="5"/>
  <c r="K2872" i="5"/>
  <c r="I2872" i="5"/>
  <c r="G2872" i="5"/>
  <c r="V2837" i="5"/>
  <c r="Q2837" i="5"/>
  <c r="O2837" i="5"/>
  <c r="M2837" i="5"/>
  <c r="K2837" i="5"/>
  <c r="I2837" i="5"/>
  <c r="G2837" i="5"/>
  <c r="V2712" i="5"/>
  <c r="Q2712" i="5"/>
  <c r="O2712" i="5"/>
  <c r="M2712" i="5"/>
  <c r="K2712" i="5"/>
  <c r="I2712" i="5"/>
  <c r="G2712" i="5"/>
  <c r="V2693" i="5"/>
  <c r="Q2693" i="5"/>
  <c r="O2693" i="5"/>
  <c r="K2693" i="5"/>
  <c r="I2693" i="5"/>
  <c r="G2693" i="5"/>
  <c r="M2693" i="5" s="1"/>
  <c r="V2690" i="5"/>
  <c r="Q2690" i="5"/>
  <c r="O2690" i="5"/>
  <c r="K2690" i="5"/>
  <c r="I2690" i="5"/>
  <c r="G2690" i="5"/>
  <c r="M2690" i="5" s="1"/>
  <c r="V2688" i="5"/>
  <c r="Q2688" i="5"/>
  <c r="O2688" i="5"/>
  <c r="K2688" i="5"/>
  <c r="I2688" i="5"/>
  <c r="G2688" i="5"/>
  <c r="M2688" i="5" s="1"/>
  <c r="V2682" i="5"/>
  <c r="Q2682" i="5"/>
  <c r="O2682" i="5"/>
  <c r="M2682" i="5"/>
  <c r="K2682" i="5"/>
  <c r="K2639" i="5" s="1"/>
  <c r="I2682" i="5"/>
  <c r="G2682" i="5"/>
  <c r="V2656" i="5"/>
  <c r="Q2656" i="5"/>
  <c r="O2656" i="5"/>
  <c r="M2656" i="5"/>
  <c r="K2656" i="5"/>
  <c r="I2656" i="5"/>
  <c r="G2656" i="5"/>
  <c r="V2647" i="5"/>
  <c r="Q2647" i="5"/>
  <c r="O2647" i="5"/>
  <c r="M2647" i="5"/>
  <c r="K2647" i="5"/>
  <c r="I2647" i="5"/>
  <c r="G2647" i="5"/>
  <c r="V2645" i="5"/>
  <c r="Q2645" i="5"/>
  <c r="Q2639" i="5" s="1"/>
  <c r="O2645" i="5"/>
  <c r="K2645" i="5"/>
  <c r="I2645" i="5"/>
  <c r="G2645" i="5"/>
  <c r="M2645" i="5" s="1"/>
  <c r="V2640" i="5"/>
  <c r="Q2640" i="5"/>
  <c r="O2640" i="5"/>
  <c r="K2640" i="5"/>
  <c r="I2640" i="5"/>
  <c r="G2640" i="5"/>
  <c r="I2639" i="5"/>
  <c r="V2637" i="5"/>
  <c r="Q2637" i="5"/>
  <c r="O2637" i="5"/>
  <c r="M2637" i="5"/>
  <c r="K2637" i="5"/>
  <c r="I2637" i="5"/>
  <c r="G2637" i="5"/>
  <c r="V2634" i="5"/>
  <c r="Q2634" i="5"/>
  <c r="O2634" i="5"/>
  <c r="M2634" i="5"/>
  <c r="K2634" i="5"/>
  <c r="I2634" i="5"/>
  <c r="G2634" i="5"/>
  <c r="V2631" i="5"/>
  <c r="Q2631" i="5"/>
  <c r="O2631" i="5"/>
  <c r="M2631" i="5"/>
  <c r="K2631" i="5"/>
  <c r="I2631" i="5"/>
  <c r="G2631" i="5"/>
  <c r="V2628" i="5"/>
  <c r="Q2628" i="5"/>
  <c r="O2628" i="5"/>
  <c r="K2628" i="5"/>
  <c r="I2628" i="5"/>
  <c r="G2628" i="5"/>
  <c r="M2628" i="5" s="1"/>
  <c r="V2625" i="5"/>
  <c r="V2621" i="5" s="1"/>
  <c r="Q2625" i="5"/>
  <c r="O2625" i="5"/>
  <c r="K2625" i="5"/>
  <c r="I2625" i="5"/>
  <c r="G2625" i="5"/>
  <c r="V2622" i="5"/>
  <c r="Q2622" i="5"/>
  <c r="Q2621" i="5" s="1"/>
  <c r="O2622" i="5"/>
  <c r="O2621" i="5" s="1"/>
  <c r="K2622" i="5"/>
  <c r="I2622" i="5"/>
  <c r="I2621" i="5" s="1"/>
  <c r="G2622" i="5"/>
  <c r="M2622" i="5" s="1"/>
  <c r="K2621" i="5"/>
  <c r="V2620" i="5"/>
  <c r="Q2620" i="5"/>
  <c r="O2620" i="5"/>
  <c r="M2620" i="5"/>
  <c r="K2620" i="5"/>
  <c r="I2620" i="5"/>
  <c r="G2620" i="5"/>
  <c r="V2619" i="5"/>
  <c r="Q2619" i="5"/>
  <c r="O2619" i="5"/>
  <c r="M2619" i="5"/>
  <c r="K2619" i="5"/>
  <c r="I2619" i="5"/>
  <c r="G2619" i="5"/>
  <c r="V2618" i="5"/>
  <c r="Q2618" i="5"/>
  <c r="O2618" i="5"/>
  <c r="K2618" i="5"/>
  <c r="I2618" i="5"/>
  <c r="G2618" i="5"/>
  <c r="M2618" i="5" s="1"/>
  <c r="V2617" i="5"/>
  <c r="Q2617" i="5"/>
  <c r="O2617" i="5"/>
  <c r="K2617" i="5"/>
  <c r="I2617" i="5"/>
  <c r="G2617" i="5"/>
  <c r="M2617" i="5" s="1"/>
  <c r="V2616" i="5"/>
  <c r="Q2616" i="5"/>
  <c r="O2616" i="5"/>
  <c r="K2616" i="5"/>
  <c r="I2616" i="5"/>
  <c r="G2616" i="5"/>
  <c r="M2616" i="5" s="1"/>
  <c r="V2615" i="5"/>
  <c r="Q2615" i="5"/>
  <c r="O2615" i="5"/>
  <c r="M2615" i="5"/>
  <c r="K2615" i="5"/>
  <c r="I2615" i="5"/>
  <c r="G2615" i="5"/>
  <c r="V2614" i="5"/>
  <c r="Q2614" i="5"/>
  <c r="O2614" i="5"/>
  <c r="M2614" i="5"/>
  <c r="K2614" i="5"/>
  <c r="I2614" i="5"/>
  <c r="G2614" i="5"/>
  <c r="V2612" i="5"/>
  <c r="Q2612" i="5"/>
  <c r="O2612" i="5"/>
  <c r="M2612" i="5"/>
  <c r="K2612" i="5"/>
  <c r="I2612" i="5"/>
  <c r="G2612" i="5"/>
  <c r="V2608" i="5"/>
  <c r="Q2608" i="5"/>
  <c r="O2608" i="5"/>
  <c r="K2608" i="5"/>
  <c r="I2608" i="5"/>
  <c r="G2608" i="5"/>
  <c r="M2608" i="5" s="1"/>
  <c r="V2606" i="5"/>
  <c r="Q2606" i="5"/>
  <c r="O2606" i="5"/>
  <c r="K2606" i="5"/>
  <c r="I2606" i="5"/>
  <c r="G2606" i="5"/>
  <c r="M2606" i="5" s="1"/>
  <c r="V2603" i="5"/>
  <c r="Q2603" i="5"/>
  <c r="O2603" i="5"/>
  <c r="K2603" i="5"/>
  <c r="I2603" i="5"/>
  <c r="G2603" i="5"/>
  <c r="M2603" i="5" s="1"/>
  <c r="V2601" i="5"/>
  <c r="Q2601" i="5"/>
  <c r="O2601" i="5"/>
  <c r="M2601" i="5"/>
  <c r="K2601" i="5"/>
  <c r="I2601" i="5"/>
  <c r="G2601" i="5"/>
  <c r="V2596" i="5"/>
  <c r="Q2596" i="5"/>
  <c r="O2596" i="5"/>
  <c r="M2596" i="5"/>
  <c r="K2596" i="5"/>
  <c r="I2596" i="5"/>
  <c r="G2596" i="5"/>
  <c r="V2578" i="5"/>
  <c r="Q2578" i="5"/>
  <c r="O2578" i="5"/>
  <c r="M2578" i="5"/>
  <c r="K2578" i="5"/>
  <c r="I2578" i="5"/>
  <c r="G2578" i="5"/>
  <c r="V2560" i="5"/>
  <c r="Q2560" i="5"/>
  <c r="O2560" i="5"/>
  <c r="K2560" i="5"/>
  <c r="I2560" i="5"/>
  <c r="G2560" i="5"/>
  <c r="M2560" i="5" s="1"/>
  <c r="V2558" i="5"/>
  <c r="Q2558" i="5"/>
  <c r="O2558" i="5"/>
  <c r="K2558" i="5"/>
  <c r="I2558" i="5"/>
  <c r="G2558" i="5"/>
  <c r="M2558" i="5" s="1"/>
  <c r="V2556" i="5"/>
  <c r="Q2556" i="5"/>
  <c r="O2556" i="5"/>
  <c r="K2556" i="5"/>
  <c r="I2556" i="5"/>
  <c r="G2556" i="5"/>
  <c r="M2556" i="5" s="1"/>
  <c r="V2553" i="5"/>
  <c r="Q2553" i="5"/>
  <c r="O2553" i="5"/>
  <c r="M2553" i="5"/>
  <c r="K2553" i="5"/>
  <c r="I2553" i="5"/>
  <c r="G2553" i="5"/>
  <c r="V2550" i="5"/>
  <c r="Q2550" i="5"/>
  <c r="O2550" i="5"/>
  <c r="M2550" i="5"/>
  <c r="K2550" i="5"/>
  <c r="I2550" i="5"/>
  <c r="G2550" i="5"/>
  <c r="V2539" i="5"/>
  <c r="Q2539" i="5"/>
  <c r="O2539" i="5"/>
  <c r="O2494" i="5" s="1"/>
  <c r="M2539" i="5"/>
  <c r="K2539" i="5"/>
  <c r="I2539" i="5"/>
  <c r="G2539" i="5"/>
  <c r="V2529" i="5"/>
  <c r="Q2529" i="5"/>
  <c r="Q2494" i="5" s="1"/>
  <c r="O2529" i="5"/>
  <c r="K2529" i="5"/>
  <c r="I2529" i="5"/>
  <c r="G2529" i="5"/>
  <c r="M2529" i="5" s="1"/>
  <c r="V2525" i="5"/>
  <c r="Q2525" i="5"/>
  <c r="O2525" i="5"/>
  <c r="K2525" i="5"/>
  <c r="I2525" i="5"/>
  <c r="G2525" i="5"/>
  <c r="M2525" i="5" s="1"/>
  <c r="V2518" i="5"/>
  <c r="Q2518" i="5"/>
  <c r="O2518" i="5"/>
  <c r="K2518" i="5"/>
  <c r="I2518" i="5"/>
  <c r="G2518" i="5"/>
  <c r="M2518" i="5" s="1"/>
  <c r="V2512" i="5"/>
  <c r="Q2512" i="5"/>
  <c r="O2512" i="5"/>
  <c r="M2512" i="5"/>
  <c r="K2512" i="5"/>
  <c r="I2512" i="5"/>
  <c r="G2512" i="5"/>
  <c r="V2495" i="5"/>
  <c r="V2494" i="5" s="1"/>
  <c r="Q2495" i="5"/>
  <c r="O2495" i="5"/>
  <c r="M2495" i="5"/>
  <c r="K2495" i="5"/>
  <c r="I2495" i="5"/>
  <c r="G2495" i="5"/>
  <c r="G2494" i="5" s="1"/>
  <c r="I105" i="2" s="1"/>
  <c r="V2492" i="5"/>
  <c r="Q2492" i="5"/>
  <c r="Q2491" i="5" s="1"/>
  <c r="O2492" i="5"/>
  <c r="K2492" i="5"/>
  <c r="K2491" i="5" s="1"/>
  <c r="I2492" i="5"/>
  <c r="G2492" i="5"/>
  <c r="M2492" i="5" s="1"/>
  <c r="M2491" i="5" s="1"/>
  <c r="V2491" i="5"/>
  <c r="O2491" i="5"/>
  <c r="I2491" i="5"/>
  <c r="G2491" i="5"/>
  <c r="V2490" i="5"/>
  <c r="Q2490" i="5"/>
  <c r="O2490" i="5"/>
  <c r="K2490" i="5"/>
  <c r="I2490" i="5"/>
  <c r="G2490" i="5"/>
  <c r="M2490" i="5" s="1"/>
  <c r="V2489" i="5"/>
  <c r="Q2489" i="5"/>
  <c r="O2489" i="5"/>
  <c r="M2489" i="5"/>
  <c r="K2489" i="5"/>
  <c r="I2489" i="5"/>
  <c r="G2489" i="5"/>
  <c r="V2488" i="5"/>
  <c r="Q2488" i="5"/>
  <c r="O2488" i="5"/>
  <c r="M2488" i="5"/>
  <c r="K2488" i="5"/>
  <c r="I2488" i="5"/>
  <c r="G2488" i="5"/>
  <c r="V2487" i="5"/>
  <c r="Q2487" i="5"/>
  <c r="O2487" i="5"/>
  <c r="M2487" i="5"/>
  <c r="K2487" i="5"/>
  <c r="I2487" i="5"/>
  <c r="G2487" i="5"/>
  <c r="V2486" i="5"/>
  <c r="Q2486" i="5"/>
  <c r="O2486" i="5"/>
  <c r="K2486" i="5"/>
  <c r="I2486" i="5"/>
  <c r="G2486" i="5"/>
  <c r="M2486" i="5" s="1"/>
  <c r="V2485" i="5"/>
  <c r="Q2485" i="5"/>
  <c r="O2485" i="5"/>
  <c r="K2485" i="5"/>
  <c r="I2485" i="5"/>
  <c r="G2485" i="5"/>
  <c r="M2485" i="5" s="1"/>
  <c r="V2484" i="5"/>
  <c r="Q2484" i="5"/>
  <c r="O2484" i="5"/>
  <c r="K2484" i="5"/>
  <c r="I2484" i="5"/>
  <c r="G2484" i="5"/>
  <c r="M2484" i="5" s="1"/>
  <c r="V2483" i="5"/>
  <c r="Q2483" i="5"/>
  <c r="O2483" i="5"/>
  <c r="M2483" i="5"/>
  <c r="K2483" i="5"/>
  <c r="I2483" i="5"/>
  <c r="G2483" i="5"/>
  <c r="V2476" i="5"/>
  <c r="Q2476" i="5"/>
  <c r="O2476" i="5"/>
  <c r="M2476" i="5"/>
  <c r="K2476" i="5"/>
  <c r="I2476" i="5"/>
  <c r="G2476" i="5"/>
  <c r="V2473" i="5"/>
  <c r="Q2473" i="5"/>
  <c r="O2473" i="5"/>
  <c r="M2473" i="5"/>
  <c r="K2473" i="5"/>
  <c r="I2473" i="5"/>
  <c r="G2473" i="5"/>
  <c r="V2430" i="5"/>
  <c r="Q2430" i="5"/>
  <c r="O2430" i="5"/>
  <c r="K2430" i="5"/>
  <c r="I2430" i="5"/>
  <c r="G2430" i="5"/>
  <c r="M2430" i="5" s="1"/>
  <c r="V2406" i="5"/>
  <c r="Q2406" i="5"/>
  <c r="O2406" i="5"/>
  <c r="K2406" i="5"/>
  <c r="I2406" i="5"/>
  <c r="G2406" i="5"/>
  <c r="M2406" i="5" s="1"/>
  <c r="V2358" i="5"/>
  <c r="Q2358" i="5"/>
  <c r="O2358" i="5"/>
  <c r="K2358" i="5"/>
  <c r="I2358" i="5"/>
  <c r="G2358" i="5"/>
  <c r="M2358" i="5" s="1"/>
  <c r="V2356" i="5"/>
  <c r="Q2356" i="5"/>
  <c r="O2356" i="5"/>
  <c r="M2356" i="5"/>
  <c r="K2356" i="5"/>
  <c r="I2356" i="5"/>
  <c r="G2356" i="5"/>
  <c r="V2353" i="5"/>
  <c r="Q2353" i="5"/>
  <c r="O2353" i="5"/>
  <c r="M2353" i="5"/>
  <c r="K2353" i="5"/>
  <c r="I2353" i="5"/>
  <c r="G2353" i="5"/>
  <c r="V2350" i="5"/>
  <c r="Q2350" i="5"/>
  <c r="O2350" i="5"/>
  <c r="M2350" i="5"/>
  <c r="K2350" i="5"/>
  <c r="I2350" i="5"/>
  <c r="G2350" i="5"/>
  <c r="V2348" i="5"/>
  <c r="Q2348" i="5"/>
  <c r="O2348" i="5"/>
  <c r="K2348" i="5"/>
  <c r="I2348" i="5"/>
  <c r="G2348" i="5"/>
  <c r="M2348" i="5" s="1"/>
  <c r="V2318" i="5"/>
  <c r="Q2318" i="5"/>
  <c r="O2318" i="5"/>
  <c r="K2318" i="5"/>
  <c r="I2318" i="5"/>
  <c r="G2318" i="5"/>
  <c r="M2318" i="5" s="1"/>
  <c r="V2315" i="5"/>
  <c r="Q2315" i="5"/>
  <c r="O2315" i="5"/>
  <c r="K2315" i="5"/>
  <c r="I2315" i="5"/>
  <c r="G2315" i="5"/>
  <c r="M2315" i="5" s="1"/>
  <c r="V2313" i="5"/>
  <c r="Q2313" i="5"/>
  <c r="O2313" i="5"/>
  <c r="M2313" i="5"/>
  <c r="K2313" i="5"/>
  <c r="I2313" i="5"/>
  <c r="G2313" i="5"/>
  <c r="V2296" i="5"/>
  <c r="Q2296" i="5"/>
  <c r="O2296" i="5"/>
  <c r="M2296" i="5"/>
  <c r="K2296" i="5"/>
  <c r="I2296" i="5"/>
  <c r="G2296" i="5"/>
  <c r="V2280" i="5"/>
  <c r="Q2280" i="5"/>
  <c r="O2280" i="5"/>
  <c r="M2280" i="5"/>
  <c r="K2280" i="5"/>
  <c r="I2280" i="5"/>
  <c r="G2280" i="5"/>
  <c r="V2278" i="5"/>
  <c r="Q2278" i="5"/>
  <c r="O2278" i="5"/>
  <c r="K2278" i="5"/>
  <c r="I2278" i="5"/>
  <c r="G2278" i="5"/>
  <c r="M2278" i="5" s="1"/>
  <c r="V2276" i="5"/>
  <c r="Q2276" i="5"/>
  <c r="O2276" i="5"/>
  <c r="K2276" i="5"/>
  <c r="I2276" i="5"/>
  <c r="G2276" i="5"/>
  <c r="M2276" i="5" s="1"/>
  <c r="V2249" i="5"/>
  <c r="Q2249" i="5"/>
  <c r="O2249" i="5"/>
  <c r="K2249" i="5"/>
  <c r="I2249" i="5"/>
  <c r="G2249" i="5"/>
  <c r="M2249" i="5" s="1"/>
  <c r="V2245" i="5"/>
  <c r="Q2245" i="5"/>
  <c r="O2245" i="5"/>
  <c r="M2245" i="5"/>
  <c r="K2245" i="5"/>
  <c r="I2245" i="5"/>
  <c r="G2245" i="5"/>
  <c r="V2238" i="5"/>
  <c r="Q2238" i="5"/>
  <c r="O2238" i="5"/>
  <c r="M2238" i="5"/>
  <c r="K2238" i="5"/>
  <c r="I2238" i="5"/>
  <c r="G2238" i="5"/>
  <c r="V2233" i="5"/>
  <c r="Q2233" i="5"/>
  <c r="O2233" i="5"/>
  <c r="M2233" i="5"/>
  <c r="K2233" i="5"/>
  <c r="I2233" i="5"/>
  <c r="G2233" i="5"/>
  <c r="V2227" i="5"/>
  <c r="Q2227" i="5"/>
  <c r="O2227" i="5"/>
  <c r="K2227" i="5"/>
  <c r="I2227" i="5"/>
  <c r="G2227" i="5"/>
  <c r="M2227" i="5" s="1"/>
  <c r="V2221" i="5"/>
  <c r="Q2221" i="5"/>
  <c r="O2221" i="5"/>
  <c r="K2221" i="5"/>
  <c r="I2221" i="5"/>
  <c r="G2221" i="5"/>
  <c r="M2221" i="5" s="1"/>
  <c r="V2210" i="5"/>
  <c r="Q2210" i="5"/>
  <c r="O2210" i="5"/>
  <c r="K2210" i="5"/>
  <c r="I2210" i="5"/>
  <c r="G2210" i="5"/>
  <c r="M2210" i="5" s="1"/>
  <c r="V2204" i="5"/>
  <c r="Q2204" i="5"/>
  <c r="O2204" i="5"/>
  <c r="M2204" i="5"/>
  <c r="K2204" i="5"/>
  <c r="I2204" i="5"/>
  <c r="G2204" i="5"/>
  <c r="V2200" i="5"/>
  <c r="Q2200" i="5"/>
  <c r="O2200" i="5"/>
  <c r="M2200" i="5"/>
  <c r="K2200" i="5"/>
  <c r="I2200" i="5"/>
  <c r="G2200" i="5"/>
  <c r="V2194" i="5"/>
  <c r="Q2194" i="5"/>
  <c r="O2194" i="5"/>
  <c r="M2194" i="5"/>
  <c r="K2194" i="5"/>
  <c r="I2194" i="5"/>
  <c r="G2194" i="5"/>
  <c r="V2188" i="5"/>
  <c r="Q2188" i="5"/>
  <c r="O2188" i="5"/>
  <c r="K2188" i="5"/>
  <c r="I2188" i="5"/>
  <c r="G2188" i="5"/>
  <c r="M2188" i="5" s="1"/>
  <c r="V2182" i="5"/>
  <c r="Q2182" i="5"/>
  <c r="O2182" i="5"/>
  <c r="K2182" i="5"/>
  <c r="I2182" i="5"/>
  <c r="G2182" i="5"/>
  <c r="M2182" i="5" s="1"/>
  <c r="V2177" i="5"/>
  <c r="Q2177" i="5"/>
  <c r="O2177" i="5"/>
  <c r="K2177" i="5"/>
  <c r="I2177" i="5"/>
  <c r="G2177" i="5"/>
  <c r="M2177" i="5" s="1"/>
  <c r="V2175" i="5"/>
  <c r="Q2175" i="5"/>
  <c r="O2175" i="5"/>
  <c r="M2175" i="5"/>
  <c r="K2175" i="5"/>
  <c r="I2175" i="5"/>
  <c r="G2175" i="5"/>
  <c r="V2171" i="5"/>
  <c r="Q2171" i="5"/>
  <c r="O2171" i="5"/>
  <c r="M2171" i="5"/>
  <c r="K2171" i="5"/>
  <c r="I2171" i="5"/>
  <c r="G2171" i="5"/>
  <c r="V2165" i="5"/>
  <c r="Q2165" i="5"/>
  <c r="O2165" i="5"/>
  <c r="M2165" i="5"/>
  <c r="K2165" i="5"/>
  <c r="I2165" i="5"/>
  <c r="G2165" i="5"/>
  <c r="V2162" i="5"/>
  <c r="Q2162" i="5"/>
  <c r="O2162" i="5"/>
  <c r="K2162" i="5"/>
  <c r="I2162" i="5"/>
  <c r="G2162" i="5"/>
  <c r="M2162" i="5" s="1"/>
  <c r="V2159" i="5"/>
  <c r="Q2159" i="5"/>
  <c r="O2159" i="5"/>
  <c r="K2159" i="5"/>
  <c r="I2159" i="5"/>
  <c r="G2159" i="5"/>
  <c r="M2159" i="5" s="1"/>
  <c r="V2154" i="5"/>
  <c r="Q2154" i="5"/>
  <c r="O2154" i="5"/>
  <c r="K2154" i="5"/>
  <c r="I2154" i="5"/>
  <c r="G2154" i="5"/>
  <c r="M2154" i="5" s="1"/>
  <c r="V2149" i="5"/>
  <c r="Q2149" i="5"/>
  <c r="O2149" i="5"/>
  <c r="M2149" i="5"/>
  <c r="K2149" i="5"/>
  <c r="I2149" i="5"/>
  <c r="G2149" i="5"/>
  <c r="V2147" i="5"/>
  <c r="Q2147" i="5"/>
  <c r="O2147" i="5"/>
  <c r="M2147" i="5"/>
  <c r="K2147" i="5"/>
  <c r="I2147" i="5"/>
  <c r="G2147" i="5"/>
  <c r="V2145" i="5"/>
  <c r="Q2145" i="5"/>
  <c r="O2145" i="5"/>
  <c r="M2145" i="5"/>
  <c r="K2145" i="5"/>
  <c r="I2145" i="5"/>
  <c r="G2145" i="5"/>
  <c r="V2142" i="5"/>
  <c r="Q2142" i="5"/>
  <c r="O2142" i="5"/>
  <c r="K2142" i="5"/>
  <c r="I2142" i="5"/>
  <c r="G2142" i="5"/>
  <c r="M2142" i="5" s="1"/>
  <c r="V2136" i="5"/>
  <c r="Q2136" i="5"/>
  <c r="O2136" i="5"/>
  <c r="K2136" i="5"/>
  <c r="I2136" i="5"/>
  <c r="G2136" i="5"/>
  <c r="M2136" i="5" s="1"/>
  <c r="V2131" i="5"/>
  <c r="Q2131" i="5"/>
  <c r="O2131" i="5"/>
  <c r="K2131" i="5"/>
  <c r="I2131" i="5"/>
  <c r="G2131" i="5"/>
  <c r="M2131" i="5" s="1"/>
  <c r="V2127" i="5"/>
  <c r="Q2127" i="5"/>
  <c r="O2127" i="5"/>
  <c r="M2127" i="5"/>
  <c r="K2127" i="5"/>
  <c r="I2127" i="5"/>
  <c r="G2127" i="5"/>
  <c r="V2123" i="5"/>
  <c r="Q2123" i="5"/>
  <c r="O2123" i="5"/>
  <c r="M2123" i="5"/>
  <c r="K2123" i="5"/>
  <c r="I2123" i="5"/>
  <c r="G2123" i="5"/>
  <c r="V2107" i="5"/>
  <c r="Q2107" i="5"/>
  <c r="O2107" i="5"/>
  <c r="M2107" i="5"/>
  <c r="K2107" i="5"/>
  <c r="I2107" i="5"/>
  <c r="G2107" i="5"/>
  <c r="V2090" i="5"/>
  <c r="Q2090" i="5"/>
  <c r="O2090" i="5"/>
  <c r="K2090" i="5"/>
  <c r="I2090" i="5"/>
  <c r="G2090" i="5"/>
  <c r="M2090" i="5" s="1"/>
  <c r="V2085" i="5"/>
  <c r="Q2085" i="5"/>
  <c r="O2085" i="5"/>
  <c r="K2085" i="5"/>
  <c r="I2085" i="5"/>
  <c r="G2085" i="5"/>
  <c r="M2085" i="5" s="1"/>
  <c r="BA2081" i="5"/>
  <c r="V2080" i="5"/>
  <c r="Q2080" i="5"/>
  <c r="O2080" i="5"/>
  <c r="M2080" i="5"/>
  <c r="K2080" i="5"/>
  <c r="I2080" i="5"/>
  <c r="G2080" i="5"/>
  <c r="V2075" i="5"/>
  <c r="Q2075" i="5"/>
  <c r="O2075" i="5"/>
  <c r="M2075" i="5"/>
  <c r="K2075" i="5"/>
  <c r="I2075" i="5"/>
  <c r="G2075" i="5"/>
  <c r="V2073" i="5"/>
  <c r="Q2073" i="5"/>
  <c r="O2073" i="5"/>
  <c r="M2073" i="5"/>
  <c r="K2073" i="5"/>
  <c r="I2073" i="5"/>
  <c r="G2073" i="5"/>
  <c r="V2069" i="5"/>
  <c r="Q2069" i="5"/>
  <c r="O2069" i="5"/>
  <c r="K2069" i="5"/>
  <c r="I2069" i="5"/>
  <c r="G2069" i="5"/>
  <c r="M2069" i="5" s="1"/>
  <c r="V2062" i="5"/>
  <c r="Q2062" i="5"/>
  <c r="O2062" i="5"/>
  <c r="K2062" i="5"/>
  <c r="I2062" i="5"/>
  <c r="G2062" i="5"/>
  <c r="M2062" i="5" s="1"/>
  <c r="V2040" i="5"/>
  <c r="Q2040" i="5"/>
  <c r="O2040" i="5"/>
  <c r="K2040" i="5"/>
  <c r="I2040" i="5"/>
  <c r="G2040" i="5"/>
  <c r="M2040" i="5" s="1"/>
  <c r="V2006" i="5"/>
  <c r="Q2006" i="5"/>
  <c r="O2006" i="5"/>
  <c r="M2006" i="5"/>
  <c r="K2006" i="5"/>
  <c r="I2006" i="5"/>
  <c r="G2006" i="5"/>
  <c r="V1997" i="5"/>
  <c r="Q1997" i="5"/>
  <c r="O1997" i="5"/>
  <c r="M1997" i="5"/>
  <c r="K1997" i="5"/>
  <c r="I1997" i="5"/>
  <c r="G1997" i="5"/>
  <c r="V1971" i="5"/>
  <c r="Q1971" i="5"/>
  <c r="O1971" i="5"/>
  <c r="M1971" i="5"/>
  <c r="K1971" i="5"/>
  <c r="I1971" i="5"/>
  <c r="G1971" i="5"/>
  <c r="V1947" i="5"/>
  <c r="Q1947" i="5"/>
  <c r="O1947" i="5"/>
  <c r="K1947" i="5"/>
  <c r="I1947" i="5"/>
  <c r="G1947" i="5"/>
  <c r="M1947" i="5" s="1"/>
  <c r="V1939" i="5"/>
  <c r="Q1939" i="5"/>
  <c r="O1939" i="5"/>
  <c r="K1939" i="5"/>
  <c r="I1939" i="5"/>
  <c r="G1939" i="5"/>
  <c r="M1939" i="5" s="1"/>
  <c r="V1930" i="5"/>
  <c r="Q1930" i="5"/>
  <c r="O1930" i="5"/>
  <c r="K1930" i="5"/>
  <c r="I1930" i="5"/>
  <c r="G1930" i="5"/>
  <c r="M1930" i="5" s="1"/>
  <c r="V1927" i="5"/>
  <c r="Q1927" i="5"/>
  <c r="O1927" i="5"/>
  <c r="M1927" i="5"/>
  <c r="K1927" i="5"/>
  <c r="I1927" i="5"/>
  <c r="G1927" i="5"/>
  <c r="V1924" i="5"/>
  <c r="Q1924" i="5"/>
  <c r="O1924" i="5"/>
  <c r="M1924" i="5"/>
  <c r="K1924" i="5"/>
  <c r="I1924" i="5"/>
  <c r="G1924" i="5"/>
  <c r="V1919" i="5"/>
  <c r="Q1919" i="5"/>
  <c r="O1919" i="5"/>
  <c r="M1919" i="5"/>
  <c r="K1919" i="5"/>
  <c r="I1919" i="5"/>
  <c r="G1919" i="5"/>
  <c r="BA1914" i="5"/>
  <c r="V1913" i="5"/>
  <c r="Q1913" i="5"/>
  <c r="O1913" i="5"/>
  <c r="K1913" i="5"/>
  <c r="I1913" i="5"/>
  <c r="G1913" i="5"/>
  <c r="M1913" i="5" s="1"/>
  <c r="V1907" i="5"/>
  <c r="Q1907" i="5"/>
  <c r="O1907" i="5"/>
  <c r="K1907" i="5"/>
  <c r="I1907" i="5"/>
  <c r="G1907" i="5"/>
  <c r="M1907" i="5" s="1"/>
  <c r="V1904" i="5"/>
  <c r="Q1904" i="5"/>
  <c r="O1904" i="5"/>
  <c r="M1904" i="5"/>
  <c r="K1904" i="5"/>
  <c r="I1904" i="5"/>
  <c r="G1904" i="5"/>
  <c r="V1900" i="5"/>
  <c r="Q1900" i="5"/>
  <c r="O1900" i="5"/>
  <c r="M1900" i="5"/>
  <c r="K1900" i="5"/>
  <c r="I1900" i="5"/>
  <c r="G1900" i="5"/>
  <c r="V1872" i="5"/>
  <c r="Q1872" i="5"/>
  <c r="O1872" i="5"/>
  <c r="M1872" i="5"/>
  <c r="K1872" i="5"/>
  <c r="I1872" i="5"/>
  <c r="G1872" i="5"/>
  <c r="V1861" i="5"/>
  <c r="V1763" i="5" s="1"/>
  <c r="Q1861" i="5"/>
  <c r="O1861" i="5"/>
  <c r="K1861" i="5"/>
  <c r="I1861" i="5"/>
  <c r="G1861" i="5"/>
  <c r="M1861" i="5" s="1"/>
  <c r="BA1850" i="5"/>
  <c r="V1849" i="5"/>
  <c r="Q1849" i="5"/>
  <c r="O1849" i="5"/>
  <c r="K1849" i="5"/>
  <c r="I1849" i="5"/>
  <c r="I1763" i="5" s="1"/>
  <c r="G1849" i="5"/>
  <c r="M1849" i="5" s="1"/>
  <c r="BA1835" i="5"/>
  <c r="V1834" i="5"/>
  <c r="Q1834" i="5"/>
  <c r="O1834" i="5"/>
  <c r="M1834" i="5"/>
  <c r="K1834" i="5"/>
  <c r="I1834" i="5"/>
  <c r="G1834" i="5"/>
  <c r="BA1798" i="5"/>
  <c r="V1797" i="5"/>
  <c r="Q1797" i="5"/>
  <c r="O1797" i="5"/>
  <c r="K1797" i="5"/>
  <c r="I1797" i="5"/>
  <c r="G1797" i="5"/>
  <c r="M1797" i="5" s="1"/>
  <c r="BA1795" i="5"/>
  <c r="V1794" i="5"/>
  <c r="Q1794" i="5"/>
  <c r="O1794" i="5"/>
  <c r="K1794" i="5"/>
  <c r="I1794" i="5"/>
  <c r="G1794" i="5"/>
  <c r="M1794" i="5" s="1"/>
  <c r="BA1783" i="5"/>
  <c r="V1782" i="5"/>
  <c r="Q1782" i="5"/>
  <c r="O1782" i="5"/>
  <c r="M1782" i="5"/>
  <c r="K1782" i="5"/>
  <c r="I1782" i="5"/>
  <c r="G1782" i="5"/>
  <c r="BA1765" i="5"/>
  <c r="V1764" i="5"/>
  <c r="Q1764" i="5"/>
  <c r="O1764" i="5"/>
  <c r="K1764" i="5"/>
  <c r="I1764" i="5"/>
  <c r="G1764" i="5"/>
  <c r="M1764" i="5" s="1"/>
  <c r="V1761" i="5"/>
  <c r="Q1761" i="5"/>
  <c r="O1761" i="5"/>
  <c r="K1761" i="5"/>
  <c r="I1761" i="5"/>
  <c r="G1761" i="5"/>
  <c r="M1761" i="5" s="1"/>
  <c r="V1743" i="5"/>
  <c r="Q1743" i="5"/>
  <c r="O1743" i="5"/>
  <c r="M1743" i="5"/>
  <c r="K1743" i="5"/>
  <c r="K1582" i="5" s="1"/>
  <c r="I1743" i="5"/>
  <c r="G1743" i="5"/>
  <c r="V1583" i="5"/>
  <c r="V1582" i="5" s="1"/>
  <c r="Q1583" i="5"/>
  <c r="O1583" i="5"/>
  <c r="M1583" i="5"/>
  <c r="M1582" i="5" s="1"/>
  <c r="K1583" i="5"/>
  <c r="I1583" i="5"/>
  <c r="I1582" i="5" s="1"/>
  <c r="G1583" i="5"/>
  <c r="G1582" i="5" s="1"/>
  <c r="Q1582" i="5"/>
  <c r="O1582" i="5"/>
  <c r="V1580" i="5"/>
  <c r="Q1580" i="5"/>
  <c r="O1580" i="5"/>
  <c r="K1580" i="5"/>
  <c r="I1580" i="5"/>
  <c r="G1580" i="5"/>
  <c r="M1580" i="5" s="1"/>
  <c r="V1576" i="5"/>
  <c r="Q1576" i="5"/>
  <c r="O1576" i="5"/>
  <c r="K1576" i="5"/>
  <c r="I1576" i="5"/>
  <c r="G1576" i="5"/>
  <c r="M1576" i="5" s="1"/>
  <c r="V1572" i="5"/>
  <c r="Q1572" i="5"/>
  <c r="O1572" i="5"/>
  <c r="K1572" i="5"/>
  <c r="I1572" i="5"/>
  <c r="G1572" i="5"/>
  <c r="M1572" i="5" s="1"/>
  <c r="V1568" i="5"/>
  <c r="Q1568" i="5"/>
  <c r="O1568" i="5"/>
  <c r="M1568" i="5"/>
  <c r="K1568" i="5"/>
  <c r="I1568" i="5"/>
  <c r="G1568" i="5"/>
  <c r="V1562" i="5"/>
  <c r="Q1562" i="5"/>
  <c r="O1562" i="5"/>
  <c r="O1386" i="5" s="1"/>
  <c r="M1562" i="5"/>
  <c r="K1562" i="5"/>
  <c r="I1562" i="5"/>
  <c r="G1562" i="5"/>
  <c r="V1552" i="5"/>
  <c r="Q1552" i="5"/>
  <c r="Q1386" i="5" s="1"/>
  <c r="O1552" i="5"/>
  <c r="M1552" i="5"/>
  <c r="K1552" i="5"/>
  <c r="I1552" i="5"/>
  <c r="G1552" i="5"/>
  <c r="V1548" i="5"/>
  <c r="Q1548" i="5"/>
  <c r="O1548" i="5"/>
  <c r="K1548" i="5"/>
  <c r="I1548" i="5"/>
  <c r="G1548" i="5"/>
  <c r="M1548" i="5" s="1"/>
  <c r="V1543" i="5"/>
  <c r="Q1543" i="5"/>
  <c r="O1543" i="5"/>
  <c r="K1543" i="5"/>
  <c r="I1543" i="5"/>
  <c r="G1543" i="5"/>
  <c r="M1543" i="5" s="1"/>
  <c r="V1520" i="5"/>
  <c r="Q1520" i="5"/>
  <c r="O1520" i="5"/>
  <c r="K1520" i="5"/>
  <c r="I1520" i="5"/>
  <c r="G1520" i="5"/>
  <c r="M1520" i="5" s="1"/>
  <c r="V1468" i="5"/>
  <c r="Q1468" i="5"/>
  <c r="O1468" i="5"/>
  <c r="M1468" i="5"/>
  <c r="K1468" i="5"/>
  <c r="I1468" i="5"/>
  <c r="G1468" i="5"/>
  <c r="V1387" i="5"/>
  <c r="Q1387" i="5"/>
  <c r="O1387" i="5"/>
  <c r="M1387" i="5"/>
  <c r="K1387" i="5"/>
  <c r="I1387" i="5"/>
  <c r="I1386" i="5" s="1"/>
  <c r="G1387" i="5"/>
  <c r="V1366" i="5"/>
  <c r="V1361" i="5" s="1"/>
  <c r="Q1366" i="5"/>
  <c r="O1366" i="5"/>
  <c r="K1366" i="5"/>
  <c r="I1366" i="5"/>
  <c r="G1366" i="5"/>
  <c r="BA1363" i="5"/>
  <c r="V1362" i="5"/>
  <c r="Q1362" i="5"/>
  <c r="Q1361" i="5" s="1"/>
  <c r="O1362" i="5"/>
  <c r="O1361" i="5" s="1"/>
  <c r="K1362" i="5"/>
  <c r="I1362" i="5"/>
  <c r="I1361" i="5" s="1"/>
  <c r="G1362" i="5"/>
  <c r="M1362" i="5" s="1"/>
  <c r="K1361" i="5"/>
  <c r="V1359" i="5"/>
  <c r="Q1359" i="5"/>
  <c r="O1359" i="5"/>
  <c r="M1359" i="5"/>
  <c r="K1359" i="5"/>
  <c r="I1359" i="5"/>
  <c r="G1359" i="5"/>
  <c r="V1357" i="5"/>
  <c r="Q1357" i="5"/>
  <c r="O1357" i="5"/>
  <c r="M1357" i="5"/>
  <c r="K1357" i="5"/>
  <c r="I1357" i="5"/>
  <c r="G1357" i="5"/>
  <c r="V1354" i="5"/>
  <c r="Q1354" i="5"/>
  <c r="O1354" i="5"/>
  <c r="K1354" i="5"/>
  <c r="I1354" i="5"/>
  <c r="G1354" i="5"/>
  <c r="M1354" i="5" s="1"/>
  <c r="V1351" i="5"/>
  <c r="Q1351" i="5"/>
  <c r="O1351" i="5"/>
  <c r="K1351" i="5"/>
  <c r="I1351" i="5"/>
  <c r="G1351" i="5"/>
  <c r="M1351" i="5" s="1"/>
  <c r="V1346" i="5"/>
  <c r="Q1346" i="5"/>
  <c r="O1346" i="5"/>
  <c r="K1346" i="5"/>
  <c r="I1346" i="5"/>
  <c r="G1346" i="5"/>
  <c r="M1346" i="5" s="1"/>
  <c r="V1341" i="5"/>
  <c r="Q1341" i="5"/>
  <c r="O1341" i="5"/>
  <c r="M1341" i="5"/>
  <c r="K1341" i="5"/>
  <c r="I1341" i="5"/>
  <c r="G1341" i="5"/>
  <c r="V1339" i="5"/>
  <c r="Q1339" i="5"/>
  <c r="O1339" i="5"/>
  <c r="M1339" i="5"/>
  <c r="K1339" i="5"/>
  <c r="I1339" i="5"/>
  <c r="G1339" i="5"/>
  <c r="V1336" i="5"/>
  <c r="Q1336" i="5"/>
  <c r="O1336" i="5"/>
  <c r="M1336" i="5"/>
  <c r="K1336" i="5"/>
  <c r="I1336" i="5"/>
  <c r="G1336" i="5"/>
  <c r="V1333" i="5"/>
  <c r="Q1333" i="5"/>
  <c r="O1333" i="5"/>
  <c r="K1333" i="5"/>
  <c r="I1333" i="5"/>
  <c r="G1333" i="5"/>
  <c r="M1333" i="5" s="1"/>
  <c r="V1331" i="5"/>
  <c r="Q1331" i="5"/>
  <c r="O1331" i="5"/>
  <c r="K1331" i="5"/>
  <c r="I1331" i="5"/>
  <c r="G1331" i="5"/>
  <c r="M1331" i="5" s="1"/>
  <c r="BA1328" i="5"/>
  <c r="V1327" i="5"/>
  <c r="Q1327" i="5"/>
  <c r="O1327" i="5"/>
  <c r="M1327" i="5"/>
  <c r="K1327" i="5"/>
  <c r="I1327" i="5"/>
  <c r="G1327" i="5"/>
  <c r="BA1324" i="5"/>
  <c r="V1323" i="5"/>
  <c r="Q1323" i="5"/>
  <c r="O1323" i="5"/>
  <c r="M1323" i="5"/>
  <c r="K1323" i="5"/>
  <c r="I1323" i="5"/>
  <c r="G1323" i="5"/>
  <c r="V1306" i="5"/>
  <c r="Q1306" i="5"/>
  <c r="O1306" i="5"/>
  <c r="K1306" i="5"/>
  <c r="I1306" i="5"/>
  <c r="G1306" i="5"/>
  <c r="M1306" i="5" s="1"/>
  <c r="V1287" i="5"/>
  <c r="Q1287" i="5"/>
  <c r="O1287" i="5"/>
  <c r="K1287" i="5"/>
  <c r="I1287" i="5"/>
  <c r="G1287" i="5"/>
  <c r="M1287" i="5" s="1"/>
  <c r="V1284" i="5"/>
  <c r="Q1284" i="5"/>
  <c r="O1284" i="5"/>
  <c r="K1284" i="5"/>
  <c r="I1284" i="5"/>
  <c r="G1284" i="5"/>
  <c r="M1284" i="5" s="1"/>
  <c r="V1281" i="5"/>
  <c r="Q1281" i="5"/>
  <c r="O1281" i="5"/>
  <c r="M1281" i="5"/>
  <c r="K1281" i="5"/>
  <c r="I1281" i="5"/>
  <c r="G1281" i="5"/>
  <c r="V1275" i="5"/>
  <c r="Q1275" i="5"/>
  <c r="O1275" i="5"/>
  <c r="M1275" i="5"/>
  <c r="K1275" i="5"/>
  <c r="I1275" i="5"/>
  <c r="G1275" i="5"/>
  <c r="V1269" i="5"/>
  <c r="Q1269" i="5"/>
  <c r="O1269" i="5"/>
  <c r="M1269" i="5"/>
  <c r="K1269" i="5"/>
  <c r="I1269" i="5"/>
  <c r="G1269" i="5"/>
  <c r="BA1267" i="5"/>
  <c r="V1266" i="5"/>
  <c r="Q1266" i="5"/>
  <c r="O1266" i="5"/>
  <c r="K1266" i="5"/>
  <c r="I1266" i="5"/>
  <c r="G1266" i="5"/>
  <c r="M1266" i="5" s="1"/>
  <c r="V1260" i="5"/>
  <c r="Q1260" i="5"/>
  <c r="O1260" i="5"/>
  <c r="K1260" i="5"/>
  <c r="I1260" i="5"/>
  <c r="G1260" i="5"/>
  <c r="M1260" i="5" s="1"/>
  <c r="V1254" i="5"/>
  <c r="Q1254" i="5"/>
  <c r="O1254" i="5"/>
  <c r="M1254" i="5"/>
  <c r="K1254" i="5"/>
  <c r="I1254" i="5"/>
  <c r="G1254" i="5"/>
  <c r="V1251" i="5"/>
  <c r="Q1251" i="5"/>
  <c r="O1251" i="5"/>
  <c r="M1251" i="5"/>
  <c r="K1251" i="5"/>
  <c r="I1251" i="5"/>
  <c r="G1251" i="5"/>
  <c r="V1248" i="5"/>
  <c r="Q1248" i="5"/>
  <c r="O1248" i="5"/>
  <c r="M1248" i="5"/>
  <c r="K1248" i="5"/>
  <c r="I1248" i="5"/>
  <c r="G1248" i="5"/>
  <c r="V1245" i="5"/>
  <c r="Q1245" i="5"/>
  <c r="O1245" i="5"/>
  <c r="K1245" i="5"/>
  <c r="I1245" i="5"/>
  <c r="G1245" i="5"/>
  <c r="M1245" i="5" s="1"/>
  <c r="V1241" i="5"/>
  <c r="Q1241" i="5"/>
  <c r="O1241" i="5"/>
  <c r="K1241" i="5"/>
  <c r="I1241" i="5"/>
  <c r="G1241" i="5"/>
  <c r="V1234" i="5"/>
  <c r="Q1234" i="5"/>
  <c r="Q1233" i="5" s="1"/>
  <c r="O1234" i="5"/>
  <c r="K1234" i="5"/>
  <c r="I1234" i="5"/>
  <c r="G1234" i="5"/>
  <c r="M1234" i="5" s="1"/>
  <c r="K1233" i="5"/>
  <c r="V1229" i="5"/>
  <c r="Q1229" i="5"/>
  <c r="O1229" i="5"/>
  <c r="O1222" i="5" s="1"/>
  <c r="M1229" i="5"/>
  <c r="K1229" i="5"/>
  <c r="I1229" i="5"/>
  <c r="G1229" i="5"/>
  <c r="BA1224" i="5"/>
  <c r="V1223" i="5"/>
  <c r="Q1223" i="5"/>
  <c r="Q1222" i="5" s="1"/>
  <c r="O1223" i="5"/>
  <c r="K1223" i="5"/>
  <c r="K1222" i="5" s="1"/>
  <c r="I1223" i="5"/>
  <c r="G1223" i="5"/>
  <c r="M1223" i="5" s="1"/>
  <c r="M1222" i="5" s="1"/>
  <c r="V1222" i="5"/>
  <c r="I1222" i="5"/>
  <c r="G1222" i="5"/>
  <c r="V1210" i="5"/>
  <c r="Q1210" i="5"/>
  <c r="O1210" i="5"/>
  <c r="K1210" i="5"/>
  <c r="I1210" i="5"/>
  <c r="G1210" i="5"/>
  <c r="M1210" i="5" s="1"/>
  <c r="V1207" i="5"/>
  <c r="Q1207" i="5"/>
  <c r="O1207" i="5"/>
  <c r="M1207" i="5"/>
  <c r="K1207" i="5"/>
  <c r="I1207" i="5"/>
  <c r="G1207" i="5"/>
  <c r="V1205" i="5"/>
  <c r="Q1205" i="5"/>
  <c r="O1205" i="5"/>
  <c r="M1205" i="5"/>
  <c r="K1205" i="5"/>
  <c r="I1205" i="5"/>
  <c r="G1205" i="5"/>
  <c r="V1201" i="5"/>
  <c r="Q1201" i="5"/>
  <c r="O1201" i="5"/>
  <c r="M1201" i="5"/>
  <c r="K1201" i="5"/>
  <c r="I1201" i="5"/>
  <c r="G1201" i="5"/>
  <c r="BA1199" i="5"/>
  <c r="V1198" i="5"/>
  <c r="Q1198" i="5"/>
  <c r="O1198" i="5"/>
  <c r="K1198" i="5"/>
  <c r="I1198" i="5"/>
  <c r="G1198" i="5"/>
  <c r="M1198" i="5" s="1"/>
  <c r="V1195" i="5"/>
  <c r="Q1195" i="5"/>
  <c r="O1195" i="5"/>
  <c r="K1195" i="5"/>
  <c r="I1195" i="5"/>
  <c r="G1195" i="5"/>
  <c r="M1195" i="5" s="1"/>
  <c r="V1188" i="5"/>
  <c r="Q1188" i="5"/>
  <c r="O1188" i="5"/>
  <c r="M1188" i="5"/>
  <c r="K1188" i="5"/>
  <c r="I1188" i="5"/>
  <c r="G1188" i="5"/>
  <c r="BA1156" i="5"/>
  <c r="V1155" i="5"/>
  <c r="Q1155" i="5"/>
  <c r="O1155" i="5"/>
  <c r="M1155" i="5"/>
  <c r="K1155" i="5"/>
  <c r="I1155" i="5"/>
  <c r="G1155" i="5"/>
  <c r="V1074" i="5"/>
  <c r="Q1074" i="5"/>
  <c r="O1074" i="5"/>
  <c r="K1074" i="5"/>
  <c r="I1074" i="5"/>
  <c r="G1074" i="5"/>
  <c r="M1074" i="5" s="1"/>
  <c r="V993" i="5"/>
  <c r="Q993" i="5"/>
  <c r="O993" i="5"/>
  <c r="K993" i="5"/>
  <c r="I993" i="5"/>
  <c r="G993" i="5"/>
  <c r="M993" i="5" s="1"/>
  <c r="V949" i="5"/>
  <c r="Q949" i="5"/>
  <c r="O949" i="5"/>
  <c r="K949" i="5"/>
  <c r="I949" i="5"/>
  <c r="G949" i="5"/>
  <c r="M949" i="5" s="1"/>
  <c r="BA945" i="5"/>
  <c r="V944" i="5"/>
  <c r="Q944" i="5"/>
  <c r="O944" i="5"/>
  <c r="M944" i="5"/>
  <c r="K944" i="5"/>
  <c r="I944" i="5"/>
  <c r="G944" i="5"/>
  <c r="V937" i="5"/>
  <c r="Q937" i="5"/>
  <c r="O937" i="5"/>
  <c r="M937" i="5"/>
  <c r="K937" i="5"/>
  <c r="I937" i="5"/>
  <c r="G937" i="5"/>
  <c r="BA931" i="5"/>
  <c r="V930" i="5"/>
  <c r="V929" i="5" s="1"/>
  <c r="Q930" i="5"/>
  <c r="O930" i="5"/>
  <c r="K930" i="5"/>
  <c r="I930" i="5"/>
  <c r="G930" i="5"/>
  <c r="K929" i="5"/>
  <c r="I929" i="5"/>
  <c r="V919" i="5"/>
  <c r="Q919" i="5"/>
  <c r="O919" i="5"/>
  <c r="M919" i="5"/>
  <c r="K919" i="5"/>
  <c r="I919" i="5"/>
  <c r="G919" i="5"/>
  <c r="V913" i="5"/>
  <c r="Q913" i="5"/>
  <c r="O913" i="5"/>
  <c r="M913" i="5"/>
  <c r="M906" i="5" s="1"/>
  <c r="K913" i="5"/>
  <c r="I913" i="5"/>
  <c r="G913" i="5"/>
  <c r="V907" i="5"/>
  <c r="Q907" i="5"/>
  <c r="O907" i="5"/>
  <c r="O906" i="5" s="1"/>
  <c r="M907" i="5"/>
  <c r="K907" i="5"/>
  <c r="I907" i="5"/>
  <c r="I906" i="5" s="1"/>
  <c r="G907" i="5"/>
  <c r="V906" i="5"/>
  <c r="Q906" i="5"/>
  <c r="G906" i="5"/>
  <c r="V904" i="5"/>
  <c r="Q904" i="5"/>
  <c r="O904" i="5"/>
  <c r="K904" i="5"/>
  <c r="I904" i="5"/>
  <c r="G904" i="5"/>
  <c r="M904" i="5" s="1"/>
  <c r="V901" i="5"/>
  <c r="Q901" i="5"/>
  <c r="O901" i="5"/>
  <c r="K901" i="5"/>
  <c r="I901" i="5"/>
  <c r="G901" i="5"/>
  <c r="M901" i="5" s="1"/>
  <c r="V899" i="5"/>
  <c r="Q899" i="5"/>
  <c r="O899" i="5"/>
  <c r="M899" i="5"/>
  <c r="K899" i="5"/>
  <c r="I899" i="5"/>
  <c r="G899" i="5"/>
  <c r="V897" i="5"/>
  <c r="Q897" i="5"/>
  <c r="O897" i="5"/>
  <c r="M897" i="5"/>
  <c r="K897" i="5"/>
  <c r="I897" i="5"/>
  <c r="G897" i="5"/>
  <c r="V895" i="5"/>
  <c r="Q895" i="5"/>
  <c r="O895" i="5"/>
  <c r="M895" i="5"/>
  <c r="K895" i="5"/>
  <c r="I895" i="5"/>
  <c r="G895" i="5"/>
  <c r="V893" i="5"/>
  <c r="Q893" i="5"/>
  <c r="O893" i="5"/>
  <c r="K893" i="5"/>
  <c r="I893" i="5"/>
  <c r="G893" i="5"/>
  <c r="M893" i="5" s="1"/>
  <c r="V891" i="5"/>
  <c r="Q891" i="5"/>
  <c r="O891" i="5"/>
  <c r="K891" i="5"/>
  <c r="I891" i="5"/>
  <c r="G891" i="5"/>
  <c r="M891" i="5" s="1"/>
  <c r="V889" i="5"/>
  <c r="Q889" i="5"/>
  <c r="O889" i="5"/>
  <c r="K889" i="5"/>
  <c r="I889" i="5"/>
  <c r="G889" i="5"/>
  <c r="M889" i="5" s="1"/>
  <c r="V881" i="5"/>
  <c r="Q881" i="5"/>
  <c r="O881" i="5"/>
  <c r="M881" i="5"/>
  <c r="K881" i="5"/>
  <c r="I881" i="5"/>
  <c r="G881" i="5"/>
  <c r="V877" i="5"/>
  <c r="Q877" i="5"/>
  <c r="O877" i="5"/>
  <c r="M877" i="5"/>
  <c r="K877" i="5"/>
  <c r="I877" i="5"/>
  <c r="G877" i="5"/>
  <c r="V875" i="5"/>
  <c r="Q875" i="5"/>
  <c r="O875" i="5"/>
  <c r="M875" i="5"/>
  <c r="K875" i="5"/>
  <c r="I875" i="5"/>
  <c r="G875" i="5"/>
  <c r="V870" i="5"/>
  <c r="Q870" i="5"/>
  <c r="O870" i="5"/>
  <c r="K870" i="5"/>
  <c r="I870" i="5"/>
  <c r="G870" i="5"/>
  <c r="M870" i="5" s="1"/>
  <c r="V867" i="5"/>
  <c r="Q867" i="5"/>
  <c r="O867" i="5"/>
  <c r="K867" i="5"/>
  <c r="I867" i="5"/>
  <c r="G867" i="5"/>
  <c r="M867" i="5" s="1"/>
  <c r="V863" i="5"/>
  <c r="Q863" i="5"/>
  <c r="O863" i="5"/>
  <c r="K863" i="5"/>
  <c r="I863" i="5"/>
  <c r="G863" i="5"/>
  <c r="M863" i="5" s="1"/>
  <c r="V860" i="5"/>
  <c r="Q860" i="5"/>
  <c r="O860" i="5"/>
  <c r="M860" i="5"/>
  <c r="K860" i="5"/>
  <c r="I860" i="5"/>
  <c r="G860" i="5"/>
  <c r="V856" i="5"/>
  <c r="Q856" i="5"/>
  <c r="O856" i="5"/>
  <c r="M856" i="5"/>
  <c r="K856" i="5"/>
  <c r="I856" i="5"/>
  <c r="G856" i="5"/>
  <c r="V850" i="5"/>
  <c r="Q850" i="5"/>
  <c r="O850" i="5"/>
  <c r="M850" i="5"/>
  <c r="K850" i="5"/>
  <c r="I850" i="5"/>
  <c r="G850" i="5"/>
  <c r="V847" i="5"/>
  <c r="Q847" i="5"/>
  <c r="O847" i="5"/>
  <c r="K847" i="5"/>
  <c r="I847" i="5"/>
  <c r="G847" i="5"/>
  <c r="M847" i="5" s="1"/>
  <c r="V844" i="5"/>
  <c r="Q844" i="5"/>
  <c r="O844" i="5"/>
  <c r="K844" i="5"/>
  <c r="I844" i="5"/>
  <c r="G844" i="5"/>
  <c r="M844" i="5" s="1"/>
  <c r="V839" i="5"/>
  <c r="Q839" i="5"/>
  <c r="O839" i="5"/>
  <c r="K839" i="5"/>
  <c r="I839" i="5"/>
  <c r="G839" i="5"/>
  <c r="M839" i="5" s="1"/>
  <c r="V834" i="5"/>
  <c r="Q834" i="5"/>
  <c r="O834" i="5"/>
  <c r="M834" i="5"/>
  <c r="K834" i="5"/>
  <c r="I834" i="5"/>
  <c r="G834" i="5"/>
  <c r="V829" i="5"/>
  <c r="Q829" i="5"/>
  <c r="O829" i="5"/>
  <c r="M829" i="5"/>
  <c r="K829" i="5"/>
  <c r="I829" i="5"/>
  <c r="G829" i="5"/>
  <c r="V826" i="5"/>
  <c r="Q826" i="5"/>
  <c r="O826" i="5"/>
  <c r="M826" i="5"/>
  <c r="K826" i="5"/>
  <c r="I826" i="5"/>
  <c r="G826" i="5"/>
  <c r="V821" i="5"/>
  <c r="Q821" i="5"/>
  <c r="O821" i="5"/>
  <c r="K821" i="5"/>
  <c r="I821" i="5"/>
  <c r="G821" i="5"/>
  <c r="M821" i="5" s="1"/>
  <c r="V818" i="5"/>
  <c r="Q818" i="5"/>
  <c r="O818" i="5"/>
  <c r="K818" i="5"/>
  <c r="I818" i="5"/>
  <c r="G818" i="5"/>
  <c r="M818" i="5" s="1"/>
  <c r="V815" i="5"/>
  <c r="Q815" i="5"/>
  <c r="O815" i="5"/>
  <c r="K815" i="5"/>
  <c r="I815" i="5"/>
  <c r="G815" i="5"/>
  <c r="M815" i="5" s="1"/>
  <c r="BA812" i="5"/>
  <c r="V811" i="5"/>
  <c r="Q811" i="5"/>
  <c r="O811" i="5"/>
  <c r="M811" i="5"/>
  <c r="K811" i="5"/>
  <c r="I811" i="5"/>
  <c r="G811" i="5"/>
  <c r="V753" i="5"/>
  <c r="Q753" i="5"/>
  <c r="O753" i="5"/>
  <c r="M753" i="5"/>
  <c r="K753" i="5"/>
  <c r="I753" i="5"/>
  <c r="G753" i="5"/>
  <c r="V696" i="5"/>
  <c r="Q696" i="5"/>
  <c r="O696" i="5"/>
  <c r="K696" i="5"/>
  <c r="I696" i="5"/>
  <c r="G696" i="5"/>
  <c r="M696" i="5" s="1"/>
  <c r="V639" i="5"/>
  <c r="Q639" i="5"/>
  <c r="O639" i="5"/>
  <c r="K639" i="5"/>
  <c r="I639" i="5"/>
  <c r="G639" i="5"/>
  <c r="M639" i="5" s="1"/>
  <c r="V582" i="5"/>
  <c r="Q582" i="5"/>
  <c r="O582" i="5"/>
  <c r="K582" i="5"/>
  <c r="I582" i="5"/>
  <c r="G582" i="5"/>
  <c r="M582" i="5" s="1"/>
  <c r="V580" i="5"/>
  <c r="Q580" i="5"/>
  <c r="O580" i="5"/>
  <c r="M580" i="5"/>
  <c r="K580" i="5"/>
  <c r="I580" i="5"/>
  <c r="G580" i="5"/>
  <c r="V575" i="5"/>
  <c r="Q575" i="5"/>
  <c r="O575" i="5"/>
  <c r="M575" i="5"/>
  <c r="K575" i="5"/>
  <c r="I575" i="5"/>
  <c r="G575" i="5"/>
  <c r="V570" i="5"/>
  <c r="Q570" i="5"/>
  <c r="O570" i="5"/>
  <c r="K570" i="5"/>
  <c r="I570" i="5"/>
  <c r="G570" i="5"/>
  <c r="M570" i="5" s="1"/>
  <c r="V566" i="5"/>
  <c r="Q566" i="5"/>
  <c r="O566" i="5"/>
  <c r="K566" i="5"/>
  <c r="I566" i="5"/>
  <c r="G566" i="5"/>
  <c r="M566" i="5" s="1"/>
  <c r="V547" i="5"/>
  <c r="Q547" i="5"/>
  <c r="O547" i="5"/>
  <c r="K547" i="5"/>
  <c r="I547" i="5"/>
  <c r="G547" i="5"/>
  <c r="M547" i="5" s="1"/>
  <c r="V544" i="5"/>
  <c r="Q544" i="5"/>
  <c r="O544" i="5"/>
  <c r="K544" i="5"/>
  <c r="I544" i="5"/>
  <c r="G544" i="5"/>
  <c r="M544" i="5" s="1"/>
  <c r="V540" i="5"/>
  <c r="Q540" i="5"/>
  <c r="O540" i="5"/>
  <c r="M540" i="5"/>
  <c r="K540" i="5"/>
  <c r="I540" i="5"/>
  <c r="G540" i="5"/>
  <c r="BA536" i="5"/>
  <c r="V535" i="5"/>
  <c r="Q535" i="5"/>
  <c r="O535" i="5"/>
  <c r="K535" i="5"/>
  <c r="I535" i="5"/>
  <c r="G535" i="5"/>
  <c r="M535" i="5" s="1"/>
  <c r="V530" i="5"/>
  <c r="Q530" i="5"/>
  <c r="Q510" i="5" s="1"/>
  <c r="O530" i="5"/>
  <c r="K530" i="5"/>
  <c r="I530" i="5"/>
  <c r="G530" i="5"/>
  <c r="M530" i="5" s="1"/>
  <c r="V525" i="5"/>
  <c r="Q525" i="5"/>
  <c r="O525" i="5"/>
  <c r="K525" i="5"/>
  <c r="I525" i="5"/>
  <c r="G525" i="5"/>
  <c r="M525" i="5" s="1"/>
  <c r="V520" i="5"/>
  <c r="Q520" i="5"/>
  <c r="O520" i="5"/>
  <c r="K520" i="5"/>
  <c r="I520" i="5"/>
  <c r="G520" i="5"/>
  <c r="M520" i="5" s="1"/>
  <c r="V515" i="5"/>
  <c r="Q515" i="5"/>
  <c r="O515" i="5"/>
  <c r="M515" i="5"/>
  <c r="K515" i="5"/>
  <c r="K510" i="5" s="1"/>
  <c r="I515" i="5"/>
  <c r="G515" i="5"/>
  <c r="V511" i="5"/>
  <c r="Q511" i="5"/>
  <c r="O511" i="5"/>
  <c r="M511" i="5"/>
  <c r="M510" i="5" s="1"/>
  <c r="K511" i="5"/>
  <c r="I511" i="5"/>
  <c r="G511" i="5"/>
  <c r="O510" i="5"/>
  <c r="V494" i="5"/>
  <c r="Q494" i="5"/>
  <c r="O494" i="5"/>
  <c r="K494" i="5"/>
  <c r="I494" i="5"/>
  <c r="G494" i="5"/>
  <c r="M494" i="5" s="1"/>
  <c r="V492" i="5"/>
  <c r="Q492" i="5"/>
  <c r="O492" i="5"/>
  <c r="K492" i="5"/>
  <c r="I492" i="5"/>
  <c r="G492" i="5"/>
  <c r="M492" i="5" s="1"/>
  <c r="V478" i="5"/>
  <c r="Q478" i="5"/>
  <c r="O478" i="5"/>
  <c r="M478" i="5"/>
  <c r="K478" i="5"/>
  <c r="I478" i="5"/>
  <c r="G478" i="5"/>
  <c r="V472" i="5"/>
  <c r="Q472" i="5"/>
  <c r="O472" i="5"/>
  <c r="M472" i="5"/>
  <c r="K472" i="5"/>
  <c r="I472" i="5"/>
  <c r="G472" i="5"/>
  <c r="V466" i="5"/>
  <c r="Q466" i="5"/>
  <c r="O466" i="5"/>
  <c r="M466" i="5"/>
  <c r="K466" i="5"/>
  <c r="I466" i="5"/>
  <c r="G466" i="5"/>
  <c r="V444" i="5"/>
  <c r="Q444" i="5"/>
  <c r="O444" i="5"/>
  <c r="K444" i="5"/>
  <c r="I444" i="5"/>
  <c r="G444" i="5"/>
  <c r="M444" i="5" s="1"/>
  <c r="V441" i="5"/>
  <c r="Q441" i="5"/>
  <c r="O441" i="5"/>
  <c r="K441" i="5"/>
  <c r="I441" i="5"/>
  <c r="G441" i="5"/>
  <c r="M441" i="5" s="1"/>
  <c r="V439" i="5"/>
  <c r="Q439" i="5"/>
  <c r="O439" i="5"/>
  <c r="K439" i="5"/>
  <c r="I439" i="5"/>
  <c r="G439" i="5"/>
  <c r="M439" i="5" s="1"/>
  <c r="V435" i="5"/>
  <c r="Q435" i="5"/>
  <c r="O435" i="5"/>
  <c r="K435" i="5"/>
  <c r="I435" i="5"/>
  <c r="G435" i="5"/>
  <c r="M435" i="5" s="1"/>
  <c r="V423" i="5"/>
  <c r="Q423" i="5"/>
  <c r="O423" i="5"/>
  <c r="M423" i="5"/>
  <c r="K423" i="5"/>
  <c r="I423" i="5"/>
  <c r="G423" i="5"/>
  <c r="V417" i="5"/>
  <c r="Q417" i="5"/>
  <c r="O417" i="5"/>
  <c r="M417" i="5"/>
  <c r="K417" i="5"/>
  <c r="I417" i="5"/>
  <c r="G417" i="5"/>
  <c r="V413" i="5"/>
  <c r="Q413" i="5"/>
  <c r="O413" i="5"/>
  <c r="K413" i="5"/>
  <c r="I413" i="5"/>
  <c r="G413" i="5"/>
  <c r="M413" i="5" s="1"/>
  <c r="V402" i="5"/>
  <c r="Q402" i="5"/>
  <c r="O402" i="5"/>
  <c r="K402" i="5"/>
  <c r="I402" i="5"/>
  <c r="G402" i="5"/>
  <c r="M402" i="5" s="1"/>
  <c r="V400" i="5"/>
  <c r="Q400" i="5"/>
  <c r="O400" i="5"/>
  <c r="K400" i="5"/>
  <c r="I400" i="5"/>
  <c r="G400" i="5"/>
  <c r="M400" i="5" s="1"/>
  <c r="V398" i="5"/>
  <c r="Q398" i="5"/>
  <c r="O398" i="5"/>
  <c r="M398" i="5"/>
  <c r="K398" i="5"/>
  <c r="I398" i="5"/>
  <c r="G398" i="5"/>
  <c r="V393" i="5"/>
  <c r="Q393" i="5"/>
  <c r="O393" i="5"/>
  <c r="K393" i="5"/>
  <c r="I393" i="5"/>
  <c r="G393" i="5"/>
  <c r="M393" i="5" s="1"/>
  <c r="BA391" i="5"/>
  <c r="V390" i="5"/>
  <c r="Q390" i="5"/>
  <c r="O390" i="5"/>
  <c r="K390" i="5"/>
  <c r="I390" i="5"/>
  <c r="G390" i="5"/>
  <c r="M390" i="5" s="1"/>
  <c r="V383" i="5"/>
  <c r="Q383" i="5"/>
  <c r="O383" i="5"/>
  <c r="M383" i="5"/>
  <c r="K383" i="5"/>
  <c r="I383" i="5"/>
  <c r="G383" i="5"/>
  <c r="V351" i="5"/>
  <c r="Q351" i="5"/>
  <c r="O351" i="5"/>
  <c r="K351" i="5"/>
  <c r="I351" i="5"/>
  <c r="G351" i="5"/>
  <c r="M351" i="5" s="1"/>
  <c r="V348" i="5"/>
  <c r="Q348" i="5"/>
  <c r="O348" i="5"/>
  <c r="K348" i="5"/>
  <c r="I348" i="5"/>
  <c r="G348" i="5"/>
  <c r="M348" i="5" s="1"/>
  <c r="V337" i="5"/>
  <c r="Q337" i="5"/>
  <c r="O337" i="5"/>
  <c r="M337" i="5"/>
  <c r="K337" i="5"/>
  <c r="I337" i="5"/>
  <c r="G337" i="5"/>
  <c r="V334" i="5"/>
  <c r="Q334" i="5"/>
  <c r="O334" i="5"/>
  <c r="M334" i="5"/>
  <c r="K334" i="5"/>
  <c r="I334" i="5"/>
  <c r="G334" i="5"/>
  <c r="V327" i="5"/>
  <c r="Q327" i="5"/>
  <c r="O327" i="5"/>
  <c r="K327" i="5"/>
  <c r="I327" i="5"/>
  <c r="G327" i="5"/>
  <c r="M327" i="5" s="1"/>
  <c r="BA303" i="5"/>
  <c r="V302" i="5"/>
  <c r="Q302" i="5"/>
  <c r="O302" i="5"/>
  <c r="K302" i="5"/>
  <c r="I302" i="5"/>
  <c r="G302" i="5"/>
  <c r="M302" i="5" s="1"/>
  <c r="BA295" i="5"/>
  <c r="V294" i="5"/>
  <c r="Q294" i="5"/>
  <c r="O294" i="5"/>
  <c r="M294" i="5"/>
  <c r="K294" i="5"/>
  <c r="I294" i="5"/>
  <c r="G294" i="5"/>
  <c r="V292" i="5"/>
  <c r="Q292" i="5"/>
  <c r="O292" i="5"/>
  <c r="M292" i="5"/>
  <c r="K292" i="5"/>
  <c r="I292" i="5"/>
  <c r="G292" i="5"/>
  <c r="BA271" i="5"/>
  <c r="V270" i="5"/>
  <c r="Q270" i="5"/>
  <c r="O270" i="5"/>
  <c r="K270" i="5"/>
  <c r="I270" i="5"/>
  <c r="G270" i="5"/>
  <c r="M270" i="5" s="1"/>
  <c r="BA268" i="5"/>
  <c r="V267" i="5"/>
  <c r="Q267" i="5"/>
  <c r="O267" i="5"/>
  <c r="M267" i="5"/>
  <c r="K267" i="5"/>
  <c r="I267" i="5"/>
  <c r="G267" i="5"/>
  <c r="BA258" i="5"/>
  <c r="V257" i="5"/>
  <c r="Q257" i="5"/>
  <c r="O257" i="5"/>
  <c r="M257" i="5"/>
  <c r="K257" i="5"/>
  <c r="I257" i="5"/>
  <c r="G257" i="5"/>
  <c r="V253" i="5"/>
  <c r="Q253" i="5"/>
  <c r="O253" i="5"/>
  <c r="K253" i="5"/>
  <c r="I253" i="5"/>
  <c r="G253" i="5"/>
  <c r="M253" i="5" s="1"/>
  <c r="V250" i="5"/>
  <c r="Q250" i="5"/>
  <c r="O250" i="5"/>
  <c r="M250" i="5"/>
  <c r="K250" i="5"/>
  <c r="I250" i="5"/>
  <c r="G250" i="5"/>
  <c r="V247" i="5"/>
  <c r="Q247" i="5"/>
  <c r="O247" i="5"/>
  <c r="K247" i="5"/>
  <c r="I247" i="5"/>
  <c r="G247" i="5"/>
  <c r="M247" i="5" s="1"/>
  <c r="BA245" i="5"/>
  <c r="V244" i="5"/>
  <c r="Q244" i="5"/>
  <c r="O244" i="5"/>
  <c r="K244" i="5"/>
  <c r="I244" i="5"/>
  <c r="G244" i="5"/>
  <c r="M244" i="5" s="1"/>
  <c r="V241" i="5"/>
  <c r="Q241" i="5"/>
  <c r="O241" i="5"/>
  <c r="M241" i="5"/>
  <c r="K241" i="5"/>
  <c r="I241" i="5"/>
  <c r="G241" i="5"/>
  <c r="V208" i="5"/>
  <c r="Q208" i="5"/>
  <c r="O208" i="5"/>
  <c r="K208" i="5"/>
  <c r="I208" i="5"/>
  <c r="G208" i="5"/>
  <c r="M208" i="5" s="1"/>
  <c r="V172" i="5"/>
  <c r="Q172" i="5"/>
  <c r="O172" i="5"/>
  <c r="M172" i="5"/>
  <c r="K172" i="5"/>
  <c r="I172" i="5"/>
  <c r="G172" i="5"/>
  <c r="V170" i="5"/>
  <c r="Q170" i="5"/>
  <c r="O170" i="5"/>
  <c r="K170" i="5"/>
  <c r="I170" i="5"/>
  <c r="G170" i="5"/>
  <c r="M170" i="5" s="1"/>
  <c r="V168" i="5"/>
  <c r="Q168" i="5"/>
  <c r="O168" i="5"/>
  <c r="K168" i="5"/>
  <c r="I168" i="5"/>
  <c r="G168" i="5"/>
  <c r="M168" i="5" s="1"/>
  <c r="V166" i="5"/>
  <c r="Q166" i="5"/>
  <c r="O166" i="5"/>
  <c r="M166" i="5"/>
  <c r="K166" i="5"/>
  <c r="I166" i="5"/>
  <c r="G166" i="5"/>
  <c r="V164" i="5"/>
  <c r="Q164" i="5"/>
  <c r="O164" i="5"/>
  <c r="M164" i="5"/>
  <c r="K164" i="5"/>
  <c r="I164" i="5"/>
  <c r="G164" i="5"/>
  <c r="V162" i="5"/>
  <c r="Q162" i="5"/>
  <c r="O162" i="5"/>
  <c r="K162" i="5"/>
  <c r="I162" i="5"/>
  <c r="G162" i="5"/>
  <c r="M162" i="5" s="1"/>
  <c r="V160" i="5"/>
  <c r="Q160" i="5"/>
  <c r="O160" i="5"/>
  <c r="K160" i="5"/>
  <c r="I160" i="5"/>
  <c r="G160" i="5"/>
  <c r="M160" i="5" s="1"/>
  <c r="V158" i="5"/>
  <c r="Q158" i="5"/>
  <c r="O158" i="5"/>
  <c r="K158" i="5"/>
  <c r="I158" i="5"/>
  <c r="G158" i="5"/>
  <c r="M158" i="5" s="1"/>
  <c r="V156" i="5"/>
  <c r="Q156" i="5"/>
  <c r="Q121" i="5" s="1"/>
  <c r="O156" i="5"/>
  <c r="K156" i="5"/>
  <c r="I156" i="5"/>
  <c r="G156" i="5"/>
  <c r="M156" i="5" s="1"/>
  <c r="V153" i="5"/>
  <c r="Q153" i="5"/>
  <c r="O153" i="5"/>
  <c r="K153" i="5"/>
  <c r="I153" i="5"/>
  <c r="G153" i="5"/>
  <c r="M153" i="5" s="1"/>
  <c r="V148" i="5"/>
  <c r="Q148" i="5"/>
  <c r="O148" i="5"/>
  <c r="M148" i="5"/>
  <c r="K148" i="5"/>
  <c r="I148" i="5"/>
  <c r="I121" i="5" s="1"/>
  <c r="G148" i="5"/>
  <c r="V145" i="5"/>
  <c r="Q145" i="5"/>
  <c r="O145" i="5"/>
  <c r="K145" i="5"/>
  <c r="K121" i="5" s="1"/>
  <c r="I145" i="5"/>
  <c r="G145" i="5"/>
  <c r="M145" i="5" s="1"/>
  <c r="V134" i="5"/>
  <c r="Q134" i="5"/>
  <c r="O134" i="5"/>
  <c r="M134" i="5"/>
  <c r="K134" i="5"/>
  <c r="I134" i="5"/>
  <c r="G134" i="5"/>
  <c r="V122" i="5"/>
  <c r="Q122" i="5"/>
  <c r="O122" i="5"/>
  <c r="K122" i="5"/>
  <c r="I122" i="5"/>
  <c r="G122" i="5"/>
  <c r="V117" i="5"/>
  <c r="Q117" i="5"/>
  <c r="O117" i="5"/>
  <c r="K117" i="5"/>
  <c r="I117" i="5"/>
  <c r="G117" i="5"/>
  <c r="M117" i="5" s="1"/>
  <c r="BA113" i="5"/>
  <c r="V112" i="5"/>
  <c r="Q112" i="5"/>
  <c r="O112" i="5"/>
  <c r="M112" i="5"/>
  <c r="K112" i="5"/>
  <c r="I112" i="5"/>
  <c r="G112" i="5"/>
  <c r="BA108" i="5"/>
  <c r="V107" i="5"/>
  <c r="Q107" i="5"/>
  <c r="O107" i="5"/>
  <c r="K107" i="5"/>
  <c r="I107" i="5"/>
  <c r="G107" i="5"/>
  <c r="M107" i="5" s="1"/>
  <c r="V104" i="5"/>
  <c r="Q104" i="5"/>
  <c r="O104" i="5"/>
  <c r="K104" i="5"/>
  <c r="I104" i="5"/>
  <c r="G104" i="5"/>
  <c r="M104" i="5" s="1"/>
  <c r="V101" i="5"/>
  <c r="Q101" i="5"/>
  <c r="O101" i="5"/>
  <c r="M101" i="5"/>
  <c r="K101" i="5"/>
  <c r="I101" i="5"/>
  <c r="G101" i="5"/>
  <c r="V98" i="5"/>
  <c r="Q98" i="5"/>
  <c r="O98" i="5"/>
  <c r="M98" i="5"/>
  <c r="K98" i="5"/>
  <c r="I98" i="5"/>
  <c r="G98" i="5"/>
  <c r="V94" i="5"/>
  <c r="Q94" i="5"/>
  <c r="O94" i="5"/>
  <c r="K94" i="5"/>
  <c r="I94" i="5"/>
  <c r="G94" i="5"/>
  <c r="M94" i="5" s="1"/>
  <c r="BA91" i="5"/>
  <c r="V90" i="5"/>
  <c r="Q90" i="5"/>
  <c r="O90" i="5"/>
  <c r="K90" i="5"/>
  <c r="I90" i="5"/>
  <c r="G90" i="5"/>
  <c r="M90" i="5" s="1"/>
  <c r="BA87" i="5"/>
  <c r="V86" i="5"/>
  <c r="Q86" i="5"/>
  <c r="O86" i="5"/>
  <c r="M86" i="5"/>
  <c r="K86" i="5"/>
  <c r="I86" i="5"/>
  <c r="G86" i="5"/>
  <c r="V83" i="5"/>
  <c r="Q83" i="5"/>
  <c r="O83" i="5"/>
  <c r="M83" i="5"/>
  <c r="K83" i="5"/>
  <c r="I83" i="5"/>
  <c r="G83" i="5"/>
  <c r="V80" i="5"/>
  <c r="Q80" i="5"/>
  <c r="O80" i="5"/>
  <c r="K80" i="5"/>
  <c r="K67" i="5" s="1"/>
  <c r="I80" i="5"/>
  <c r="G80" i="5"/>
  <c r="M80" i="5" s="1"/>
  <c r="V77" i="5"/>
  <c r="Q77" i="5"/>
  <c r="O77" i="5"/>
  <c r="M77" i="5"/>
  <c r="K77" i="5"/>
  <c r="I77" i="5"/>
  <c r="G77" i="5"/>
  <c r="V75" i="5"/>
  <c r="Q75" i="5"/>
  <c r="O75" i="5"/>
  <c r="O67" i="5" s="1"/>
  <c r="K75" i="5"/>
  <c r="I75" i="5"/>
  <c r="G75" i="5"/>
  <c r="M75" i="5" s="1"/>
  <c r="V72" i="5"/>
  <c r="Q72" i="5"/>
  <c r="Q67" i="5" s="1"/>
  <c r="O72" i="5"/>
  <c r="K72" i="5"/>
  <c r="I72" i="5"/>
  <c r="G72" i="5"/>
  <c r="M72" i="5" s="1"/>
  <c r="V70" i="5"/>
  <c r="Q70" i="5"/>
  <c r="O70" i="5"/>
  <c r="K70" i="5"/>
  <c r="I70" i="5"/>
  <c r="G70" i="5"/>
  <c r="V68" i="5"/>
  <c r="V67" i="5" s="1"/>
  <c r="Q68" i="5"/>
  <c r="O68" i="5"/>
  <c r="M68" i="5"/>
  <c r="K68" i="5"/>
  <c r="I68" i="5"/>
  <c r="I67" i="5" s="1"/>
  <c r="G68" i="5"/>
  <c r="V65" i="5"/>
  <c r="Q65" i="5"/>
  <c r="O65" i="5"/>
  <c r="M65" i="5"/>
  <c r="K65" i="5"/>
  <c r="I65" i="5"/>
  <c r="G65" i="5"/>
  <c r="V63" i="5"/>
  <c r="Q63" i="5"/>
  <c r="O63" i="5"/>
  <c r="K63" i="5"/>
  <c r="I63" i="5"/>
  <c r="G63" i="5"/>
  <c r="M63" i="5" s="1"/>
  <c r="V58" i="5"/>
  <c r="Q58" i="5"/>
  <c r="O58" i="5"/>
  <c r="M58" i="5"/>
  <c r="K58" i="5"/>
  <c r="I58" i="5"/>
  <c r="G58" i="5"/>
  <c r="V55" i="5"/>
  <c r="Q55" i="5"/>
  <c r="O55" i="5"/>
  <c r="K55" i="5"/>
  <c r="I55" i="5"/>
  <c r="G55" i="5"/>
  <c r="M55" i="5" s="1"/>
  <c r="V53" i="5"/>
  <c r="Q53" i="5"/>
  <c r="O53" i="5"/>
  <c r="M53" i="5"/>
  <c r="K53" i="5"/>
  <c r="I53" i="5"/>
  <c r="G53" i="5"/>
  <c r="V50" i="5"/>
  <c r="Q50" i="5"/>
  <c r="O50" i="5"/>
  <c r="K50" i="5"/>
  <c r="I50" i="5"/>
  <c r="G50" i="5"/>
  <c r="M50" i="5" s="1"/>
  <c r="V47" i="5"/>
  <c r="Q47" i="5"/>
  <c r="O47" i="5"/>
  <c r="M47" i="5"/>
  <c r="K47" i="5"/>
  <c r="I47" i="5"/>
  <c r="G47" i="5"/>
  <c r="V40" i="5"/>
  <c r="Q40" i="5"/>
  <c r="O40" i="5"/>
  <c r="K40" i="5"/>
  <c r="I40" i="5"/>
  <c r="G40" i="5"/>
  <c r="M40" i="5" s="1"/>
  <c r="BA38" i="5"/>
  <c r="V37" i="5"/>
  <c r="Q37" i="5"/>
  <c r="O37" i="5"/>
  <c r="M37" i="5"/>
  <c r="K37" i="5"/>
  <c r="I37" i="5"/>
  <c r="G37" i="5"/>
  <c r="V34" i="5"/>
  <c r="Q34" i="5"/>
  <c r="O34" i="5"/>
  <c r="M34" i="5"/>
  <c r="K34" i="5"/>
  <c r="I34" i="5"/>
  <c r="G34" i="5"/>
  <c r="V27" i="5"/>
  <c r="Q27" i="5"/>
  <c r="O27" i="5"/>
  <c r="K27" i="5"/>
  <c r="I27" i="5"/>
  <c r="G27" i="5"/>
  <c r="M27" i="5" s="1"/>
  <c r="BA25" i="5"/>
  <c r="V24" i="5"/>
  <c r="Q24" i="5"/>
  <c r="O24" i="5"/>
  <c r="K24" i="5"/>
  <c r="I24" i="5"/>
  <c r="G24" i="5"/>
  <c r="M24" i="5" s="1"/>
  <c r="BA20" i="5"/>
  <c r="V19" i="5"/>
  <c r="Q19" i="5"/>
  <c r="O19" i="5"/>
  <c r="M19" i="5"/>
  <c r="K19" i="5"/>
  <c r="I19" i="5"/>
  <c r="G19" i="5"/>
  <c r="BA17" i="5"/>
  <c r="V16" i="5"/>
  <c r="Q16" i="5"/>
  <c r="O16" i="5"/>
  <c r="K16" i="5"/>
  <c r="I16" i="5"/>
  <c r="G16" i="5"/>
  <c r="M16" i="5" s="1"/>
  <c r="BA14" i="5"/>
  <c r="V13" i="5"/>
  <c r="Q13" i="5"/>
  <c r="O13" i="5"/>
  <c r="K13" i="5"/>
  <c r="I13" i="5"/>
  <c r="G13" i="5"/>
  <c r="M13" i="5" s="1"/>
  <c r="V11" i="5"/>
  <c r="Q11" i="5"/>
  <c r="O11" i="5"/>
  <c r="K11" i="5"/>
  <c r="I11" i="5"/>
  <c r="I8" i="5" s="1"/>
  <c r="G11" i="5"/>
  <c r="M11" i="5" s="1"/>
  <c r="V9" i="5"/>
  <c r="Q9" i="5"/>
  <c r="Q8" i="5" s="1"/>
  <c r="O9" i="5"/>
  <c r="K9" i="5"/>
  <c r="I9" i="5"/>
  <c r="G9" i="5"/>
  <c r="M9" i="5" s="1"/>
  <c r="M8" i="5" s="1"/>
  <c r="O8" i="5"/>
  <c r="AE55" i="4"/>
  <c r="F39" i="2" s="1"/>
  <c r="V53" i="4"/>
  <c r="Q53" i="4"/>
  <c r="O53" i="4"/>
  <c r="M53" i="4"/>
  <c r="K53" i="4"/>
  <c r="I53" i="4"/>
  <c r="G53" i="4"/>
  <c r="V52" i="4"/>
  <c r="Q52" i="4"/>
  <c r="O52" i="4"/>
  <c r="K52" i="4"/>
  <c r="I52" i="4"/>
  <c r="G52" i="4"/>
  <c r="M52" i="4" s="1"/>
  <c r="V51" i="4"/>
  <c r="Q51" i="4"/>
  <c r="O51" i="4"/>
  <c r="M51" i="4"/>
  <c r="K51" i="4"/>
  <c r="I51" i="4"/>
  <c r="G51" i="4"/>
  <c r="BA50" i="4"/>
  <c r="V49" i="4"/>
  <c r="Q49" i="4"/>
  <c r="O49" i="4"/>
  <c r="M49" i="4"/>
  <c r="K49" i="4"/>
  <c r="I49" i="4"/>
  <c r="G49" i="4"/>
  <c r="V48" i="4"/>
  <c r="Q48" i="4"/>
  <c r="O48" i="4"/>
  <c r="K48" i="4"/>
  <c r="I48" i="4"/>
  <c r="G48" i="4"/>
  <c r="M48" i="4" s="1"/>
  <c r="BA46" i="4"/>
  <c r="V45" i="4"/>
  <c r="Q45" i="4"/>
  <c r="O45" i="4"/>
  <c r="K45" i="4"/>
  <c r="I45" i="4"/>
  <c r="G45" i="4"/>
  <c r="M45" i="4" s="1"/>
  <c r="BA44" i="4"/>
  <c r="V43" i="4"/>
  <c r="Q43" i="4"/>
  <c r="O43" i="4"/>
  <c r="K43" i="4"/>
  <c r="I43" i="4"/>
  <c r="G43" i="4"/>
  <c r="M43" i="4" s="1"/>
  <c r="BA42" i="4"/>
  <c r="V41" i="4"/>
  <c r="Q41" i="4"/>
  <c r="O41" i="4"/>
  <c r="K41" i="4"/>
  <c r="I41" i="4"/>
  <c r="G41" i="4"/>
  <c r="M41" i="4" s="1"/>
  <c r="BA40" i="4"/>
  <c r="V39" i="4"/>
  <c r="Q39" i="4"/>
  <c r="O39" i="4"/>
  <c r="M39" i="4"/>
  <c r="K39" i="4"/>
  <c r="I39" i="4"/>
  <c r="G39" i="4"/>
  <c r="BA38" i="4"/>
  <c r="V37" i="4"/>
  <c r="Q37" i="4"/>
  <c r="O37" i="4"/>
  <c r="K37" i="4"/>
  <c r="I37" i="4"/>
  <c r="G37" i="4"/>
  <c r="M37" i="4" s="1"/>
  <c r="BA36" i="4"/>
  <c r="V35" i="4"/>
  <c r="Q35" i="4"/>
  <c r="O35" i="4"/>
  <c r="K35" i="4"/>
  <c r="I35" i="4"/>
  <c r="G35" i="4"/>
  <c r="M35" i="4" s="1"/>
  <c r="BA34" i="4"/>
  <c r="V33" i="4"/>
  <c r="Q33" i="4"/>
  <c r="O33" i="4"/>
  <c r="K33" i="4"/>
  <c r="I33" i="4"/>
  <c r="G33" i="4"/>
  <c r="M33" i="4" s="1"/>
  <c r="BA32" i="4"/>
  <c r="V31" i="4"/>
  <c r="Q31" i="4"/>
  <c r="O31" i="4"/>
  <c r="M31" i="4"/>
  <c r="K31" i="4"/>
  <c r="I31" i="4"/>
  <c r="G31" i="4"/>
  <c r="BA30" i="4"/>
  <c r="V29" i="4"/>
  <c r="Q29" i="4"/>
  <c r="O29" i="4"/>
  <c r="K29" i="4"/>
  <c r="I29" i="4"/>
  <c r="G29" i="4"/>
  <c r="M29" i="4" s="1"/>
  <c r="BA28" i="4"/>
  <c r="V27" i="4"/>
  <c r="V21" i="4" s="1"/>
  <c r="Q27" i="4"/>
  <c r="O27" i="4"/>
  <c r="K27" i="4"/>
  <c r="I27" i="4"/>
  <c r="G27" i="4"/>
  <c r="G21" i="4" s="1"/>
  <c r="I156" i="2" s="1"/>
  <c r="I20" i="2" s="1"/>
  <c r="BA26" i="4"/>
  <c r="V25" i="4"/>
  <c r="Q25" i="4"/>
  <c r="O25" i="4"/>
  <c r="M25" i="4"/>
  <c r="K25" i="4"/>
  <c r="K21" i="4" s="1"/>
  <c r="I25" i="4"/>
  <c r="G25" i="4"/>
  <c r="BA24" i="4"/>
  <c r="BA23" i="4"/>
  <c r="V22" i="4"/>
  <c r="Q22" i="4"/>
  <c r="Q21" i="4" s="1"/>
  <c r="O22" i="4"/>
  <c r="K22" i="4"/>
  <c r="I22" i="4"/>
  <c r="G22" i="4"/>
  <c r="M22" i="4" s="1"/>
  <c r="V19" i="4"/>
  <c r="Q19" i="4"/>
  <c r="O19" i="4"/>
  <c r="M19" i="4"/>
  <c r="K19" i="4"/>
  <c r="I19" i="4"/>
  <c r="G19" i="4"/>
  <c r="BA18" i="4"/>
  <c r="V17" i="4"/>
  <c r="Q17" i="4"/>
  <c r="O17" i="4"/>
  <c r="K17" i="4"/>
  <c r="I17" i="4"/>
  <c r="G17" i="4"/>
  <c r="M17" i="4" s="1"/>
  <c r="BA16" i="4"/>
  <c r="V15" i="4"/>
  <c r="Q15" i="4"/>
  <c r="O15" i="4"/>
  <c r="M15" i="4"/>
  <c r="K15" i="4"/>
  <c r="I15" i="4"/>
  <c r="G15" i="4"/>
  <c r="BA14" i="4"/>
  <c r="V13" i="4"/>
  <c r="Q13" i="4"/>
  <c r="O13" i="4"/>
  <c r="M13" i="4"/>
  <c r="K13" i="4"/>
  <c r="I13" i="4"/>
  <c r="G13" i="4"/>
  <c r="BA12" i="4"/>
  <c r="V11" i="4"/>
  <c r="V8" i="4" s="1"/>
  <c r="Q11" i="4"/>
  <c r="O11" i="4"/>
  <c r="K11" i="4"/>
  <c r="I11" i="4"/>
  <c r="G11" i="4"/>
  <c r="M11" i="4" s="1"/>
  <c r="BA10" i="4"/>
  <c r="V9" i="4"/>
  <c r="Q9" i="4"/>
  <c r="O9" i="4"/>
  <c r="M9" i="4"/>
  <c r="K9" i="4"/>
  <c r="K8" i="4" s="1"/>
  <c r="I9" i="4"/>
  <c r="I8" i="4" s="1"/>
  <c r="G9" i="4"/>
  <c r="G8" i="4"/>
  <c r="I155" i="2" s="1"/>
  <c r="I19" i="2" s="1"/>
  <c r="I153" i="2"/>
  <c r="I150" i="2"/>
  <c r="I143" i="2"/>
  <c r="I142" i="2"/>
  <c r="I138" i="2"/>
  <c r="I134" i="2"/>
  <c r="I124" i="2"/>
  <c r="I123" i="2"/>
  <c r="I122" i="2"/>
  <c r="I114" i="2"/>
  <c r="I108" i="2"/>
  <c r="I103" i="2"/>
  <c r="I102" i="2"/>
  <c r="I101" i="2"/>
  <c r="I100" i="2"/>
  <c r="I98" i="2"/>
  <c r="I87" i="2"/>
  <c r="I85" i="2"/>
  <c r="I80" i="2"/>
  <c r="I72" i="2"/>
  <c r="I71" i="2"/>
  <c r="I70" i="2"/>
  <c r="I64" i="2"/>
  <c r="G56" i="2"/>
  <c r="F56" i="2"/>
  <c r="G55" i="2"/>
  <c r="H55" i="2" s="1"/>
  <c r="I55" i="2" s="1"/>
  <c r="F55" i="2"/>
  <c r="I54" i="2"/>
  <c r="H54" i="2"/>
  <c r="G53" i="2"/>
  <c r="F53" i="2"/>
  <c r="F52" i="2"/>
  <c r="F51" i="2"/>
  <c r="F50" i="2"/>
  <c r="F49" i="2"/>
  <c r="F48" i="2"/>
  <c r="F47" i="2"/>
  <c r="F46" i="2"/>
  <c r="F45" i="2"/>
  <c r="F44" i="2"/>
  <c r="F43" i="2"/>
  <c r="H42" i="2"/>
  <c r="I42" i="2" s="1"/>
  <c r="F40" i="2"/>
  <c r="G38" i="2"/>
  <c r="F38" i="2"/>
  <c r="J28" i="2"/>
  <c r="J27" i="2"/>
  <c r="J26" i="2"/>
  <c r="E26" i="2"/>
  <c r="J25" i="2"/>
  <c r="J24" i="2"/>
  <c r="E24" i="2"/>
  <c r="J23" i="2"/>
  <c r="M8" i="4" l="1"/>
  <c r="I56" i="2"/>
  <c r="F57" i="2"/>
  <c r="M87" i="7"/>
  <c r="G82" i="7"/>
  <c r="I109" i="2" s="1"/>
  <c r="M357" i="7"/>
  <c r="G344" i="7"/>
  <c r="I113" i="2" s="1"/>
  <c r="M3463" i="5"/>
  <c r="K3893" i="5"/>
  <c r="F41" i="2"/>
  <c r="H53" i="2"/>
  <c r="I53" i="2" s="1"/>
  <c r="G55" i="4"/>
  <c r="G929" i="5"/>
  <c r="I82" i="2" s="1"/>
  <c r="M930" i="5"/>
  <c r="M929" i="5" s="1"/>
  <c r="Q929" i="5"/>
  <c r="G1233" i="5"/>
  <c r="I84" i="2" s="1"/>
  <c r="M1241" i="5"/>
  <c r="M1233" i="5" s="1"/>
  <c r="M1386" i="5"/>
  <c r="K1386" i="5"/>
  <c r="G1763" i="5"/>
  <c r="G2639" i="5"/>
  <c r="I107" i="2" s="1"/>
  <c r="M2640" i="5"/>
  <c r="M2639" i="5" s="1"/>
  <c r="G2970" i="5"/>
  <c r="I112" i="2" s="1"/>
  <c r="G2979" i="5"/>
  <c r="I118" i="2" s="1"/>
  <c r="O3669" i="5"/>
  <c r="G3893" i="5"/>
  <c r="M4763" i="5"/>
  <c r="M4762" i="5" s="1"/>
  <c r="G4762" i="5"/>
  <c r="I129" i="2" s="1"/>
  <c r="O8" i="7"/>
  <c r="V8" i="5"/>
  <c r="V1233" i="5"/>
  <c r="I2494" i="5"/>
  <c r="V5088" i="5"/>
  <c r="M82" i="7"/>
  <c r="O8" i="4"/>
  <c r="I21" i="4"/>
  <c r="M27" i="4"/>
  <c r="M21" i="4" s="1"/>
  <c r="K8" i="5"/>
  <c r="V121" i="5"/>
  <c r="V510" i="5"/>
  <c r="I1233" i="5"/>
  <c r="M1366" i="5"/>
  <c r="M1361" i="5" s="1"/>
  <c r="G1361" i="5"/>
  <c r="I90" i="2" s="1"/>
  <c r="Q1763" i="5"/>
  <c r="M2494" i="5"/>
  <c r="K2494" i="5"/>
  <c r="G2621" i="5"/>
  <c r="I106" i="2" s="1"/>
  <c r="M2625" i="5"/>
  <c r="M2621" i="5" s="1"/>
  <c r="Q2979" i="5"/>
  <c r="O2979" i="5"/>
  <c r="M201" i="6"/>
  <c r="G194" i="6"/>
  <c r="G206" i="6"/>
  <c r="I95" i="2" s="1"/>
  <c r="M207" i="6"/>
  <c r="M206" i="6" s="1"/>
  <c r="G19" i="7"/>
  <c r="I88" i="2" s="1"/>
  <c r="M20" i="7"/>
  <c r="M19" i="7" s="1"/>
  <c r="G67" i="5"/>
  <c r="I74" i="2" s="1"/>
  <c r="K1763" i="5"/>
  <c r="K2979" i="5"/>
  <c r="O3893" i="5"/>
  <c r="H56" i="2"/>
  <c r="Q8" i="4"/>
  <c r="M70" i="5"/>
  <c r="M67" i="5" s="1"/>
  <c r="G121" i="5"/>
  <c r="I76" i="2" s="1"/>
  <c r="M122" i="5"/>
  <c r="M121" i="5" s="1"/>
  <c r="I510" i="5"/>
  <c r="G510" i="5"/>
  <c r="I78" i="2" s="1"/>
  <c r="O1763" i="5"/>
  <c r="G3463" i="5"/>
  <c r="V3463" i="5"/>
  <c r="I4280" i="5"/>
  <c r="M4357" i="5"/>
  <c r="M194" i="6"/>
  <c r="Q82" i="7"/>
  <c r="V246" i="8"/>
  <c r="G8" i="5"/>
  <c r="O121" i="5"/>
  <c r="V2639" i="5"/>
  <c r="AF5236" i="5"/>
  <c r="AF55" i="4"/>
  <c r="O21" i="4"/>
  <c r="K906" i="5"/>
  <c r="O929" i="5"/>
  <c r="O1233" i="5"/>
  <c r="G1386" i="5"/>
  <c r="V1386" i="5"/>
  <c r="M1763" i="5"/>
  <c r="O2639" i="5"/>
  <c r="M2970" i="5"/>
  <c r="M2979" i="5"/>
  <c r="I3463" i="5"/>
  <c r="Q4072" i="5"/>
  <c r="K4287" i="5"/>
  <c r="M60" i="6"/>
  <c r="M8" i="6" s="1"/>
  <c r="G8" i="6"/>
  <c r="M122" i="6"/>
  <c r="G100" i="6"/>
  <c r="Q3893" i="5"/>
  <c r="M4072" i="5"/>
  <c r="O4287" i="5"/>
  <c r="I4357" i="5"/>
  <c r="G4357" i="5"/>
  <c r="I125" i="2" s="1"/>
  <c r="V4357" i="5"/>
  <c r="I5088" i="5"/>
  <c r="G5186" i="5"/>
  <c r="V5186" i="5"/>
  <c r="O100" i="6"/>
  <c r="M100" i="6"/>
  <c r="O131" i="6"/>
  <c r="M177" i="7"/>
  <c r="K3669" i="5"/>
  <c r="I3669" i="5"/>
  <c r="M3690" i="5"/>
  <c r="M3669" i="5" s="1"/>
  <c r="G3669" i="5"/>
  <c r="I120" i="2" s="1"/>
  <c r="Q4287" i="5"/>
  <c r="K4357" i="5"/>
  <c r="K4536" i="5"/>
  <c r="I4536" i="5"/>
  <c r="V4536" i="5"/>
  <c r="I5186" i="5"/>
  <c r="AF259" i="6"/>
  <c r="G45" i="2" s="1"/>
  <c r="K209" i="6"/>
  <c r="I209" i="6"/>
  <c r="V209" i="6"/>
  <c r="G8" i="7"/>
  <c r="M10" i="7"/>
  <c r="M8" i="7" s="1"/>
  <c r="K34" i="7"/>
  <c r="I34" i="7"/>
  <c r="K47" i="7"/>
  <c r="I70" i="7"/>
  <c r="M3893" i="5"/>
  <c r="I4516" i="5"/>
  <c r="M4593" i="5"/>
  <c r="M4536" i="5" s="1"/>
  <c r="G4536" i="5"/>
  <c r="I127" i="2" s="1"/>
  <c r="M4639" i="5"/>
  <c r="O4762" i="5"/>
  <c r="V131" i="6"/>
  <c r="M223" i="6"/>
  <c r="G209" i="6"/>
  <c r="K70" i="7"/>
  <c r="V70" i="7"/>
  <c r="I82" i="7"/>
  <c r="K177" i="7"/>
  <c r="O4072" i="5"/>
  <c r="M4287" i="5"/>
  <c r="M4530" i="5"/>
  <c r="M4516" i="5" s="1"/>
  <c r="G4516" i="5"/>
  <c r="I126" i="2" s="1"/>
  <c r="O5088" i="5"/>
  <c r="K8" i="6"/>
  <c r="I8" i="6"/>
  <c r="G131" i="6"/>
  <c r="I92" i="2" s="1"/>
  <c r="M132" i="6"/>
  <c r="M131" i="6" s="1"/>
  <c r="K194" i="6"/>
  <c r="I194" i="6"/>
  <c r="M209" i="6"/>
  <c r="G47" i="7"/>
  <c r="I94" i="2" s="1"/>
  <c r="M75" i="7"/>
  <c r="M70" i="7" s="1"/>
  <c r="G70" i="7"/>
  <c r="I104" i="2" s="1"/>
  <c r="K82" i="7"/>
  <c r="O290" i="7"/>
  <c r="M307" i="7"/>
  <c r="G163" i="9"/>
  <c r="I116" i="2" s="1"/>
  <c r="G37" i="10"/>
  <c r="I96" i="2" s="1"/>
  <c r="M38" i="10"/>
  <c r="M37" i="10" s="1"/>
  <c r="Q290" i="7"/>
  <c r="I307" i="7"/>
  <c r="I344" i="7"/>
  <c r="Q363" i="7"/>
  <c r="I8" i="8"/>
  <c r="G224" i="8"/>
  <c r="I77" i="2" s="1"/>
  <c r="G246" i="8"/>
  <c r="I79" i="2" s="1"/>
  <c r="Q246" i="8"/>
  <c r="I246" i="8"/>
  <c r="I274" i="8"/>
  <c r="K285" i="8"/>
  <c r="K307" i="8"/>
  <c r="M312" i="8"/>
  <c r="M307" i="8" s="1"/>
  <c r="G307" i="8"/>
  <c r="I86" i="2" s="1"/>
  <c r="O25" i="9"/>
  <c r="M8" i="10"/>
  <c r="I8" i="10"/>
  <c r="M45" i="10"/>
  <c r="G61" i="10"/>
  <c r="I99" i="2" s="1"/>
  <c r="M62" i="10"/>
  <c r="M61" i="10" s="1"/>
  <c r="I69" i="10"/>
  <c r="V290" i="7"/>
  <c r="K344" i="7"/>
  <c r="I224" i="8"/>
  <c r="O307" i="8"/>
  <c r="M13" i="9"/>
  <c r="K13" i="9"/>
  <c r="Q25" i="9"/>
  <c r="V62" i="9"/>
  <c r="G73" i="9"/>
  <c r="I115" i="2" s="1"/>
  <c r="O73" i="9"/>
  <c r="M73" i="9"/>
  <c r="K163" i="9"/>
  <c r="I163" i="9"/>
  <c r="G212" i="9"/>
  <c r="I117" i="2" s="1"/>
  <c r="O212" i="9"/>
  <c r="M212" i="9"/>
  <c r="K37" i="10"/>
  <c r="O45" i="10"/>
  <c r="M77" i="10"/>
  <c r="K77" i="10"/>
  <c r="I290" i="7"/>
  <c r="G290" i="7"/>
  <c r="I111" i="2" s="1"/>
  <c r="M292" i="7"/>
  <c r="M290" i="7" s="1"/>
  <c r="G307" i="7"/>
  <c r="O307" i="7"/>
  <c r="M344" i="7"/>
  <c r="G363" i="7"/>
  <c r="M364" i="7"/>
  <c r="M363" i="7" s="1"/>
  <c r="V132" i="8"/>
  <c r="M246" i="8"/>
  <c r="M324" i="8"/>
  <c r="AF263" i="9"/>
  <c r="G48" i="2" s="1"/>
  <c r="H48" i="2" s="1"/>
  <c r="O13" i="9"/>
  <c r="V25" i="9"/>
  <c r="I62" i="9"/>
  <c r="Q73" i="9"/>
  <c r="M163" i="9"/>
  <c r="Q212" i="9"/>
  <c r="Q8" i="10"/>
  <c r="K61" i="10"/>
  <c r="AF379" i="7"/>
  <c r="G46" i="2" s="1"/>
  <c r="Q307" i="7"/>
  <c r="M132" i="8"/>
  <c r="K132" i="8"/>
  <c r="I132" i="8"/>
  <c r="M152" i="8"/>
  <c r="G132" i="8"/>
  <c r="I75" i="2" s="1"/>
  <c r="O224" i="8"/>
  <c r="I8" i="9"/>
  <c r="G263" i="9"/>
  <c r="G8" i="10"/>
  <c r="Q37" i="10"/>
  <c r="O37" i="10"/>
  <c r="G45" i="10"/>
  <c r="I97" i="2" s="1"/>
  <c r="V45" i="10"/>
  <c r="V69" i="10"/>
  <c r="M9" i="11"/>
  <c r="M8" i="11" s="1"/>
  <c r="AF261" i="11"/>
  <c r="G50" i="2" s="1"/>
  <c r="V25" i="11"/>
  <c r="I59" i="11"/>
  <c r="G59" i="11"/>
  <c r="I89" i="2" s="1"/>
  <c r="M61" i="11"/>
  <c r="M59" i="11" s="1"/>
  <c r="M9" i="8"/>
  <c r="M8" i="8" s="1"/>
  <c r="M225" i="8"/>
  <c r="M224" i="8" s="1"/>
  <c r="M275" i="8"/>
  <c r="M274" i="8" s="1"/>
  <c r="M287" i="8"/>
  <c r="M285" i="8" s="1"/>
  <c r="AF331" i="8"/>
  <c r="G47" i="2" s="1"/>
  <c r="M10" i="9"/>
  <c r="M8" i="9" s="1"/>
  <c r="M26" i="9"/>
  <c r="M25" i="9" s="1"/>
  <c r="M251" i="9"/>
  <c r="M250" i="9" s="1"/>
  <c r="M55" i="10"/>
  <c r="M53" i="10" s="1"/>
  <c r="G8" i="11"/>
  <c r="G25" i="11"/>
  <c r="I68" i="2" s="1"/>
  <c r="M26" i="11"/>
  <c r="M25" i="11" s="1"/>
  <c r="M68" i="11"/>
  <c r="G57" i="12"/>
  <c r="AF86" i="10"/>
  <c r="G49" i="2" s="1"/>
  <c r="M31" i="15"/>
  <c r="O77" i="10"/>
  <c r="O8" i="11"/>
  <c r="G68" i="11"/>
  <c r="Q8" i="11"/>
  <c r="O25" i="11"/>
  <c r="Q59" i="11"/>
  <c r="O68" i="11"/>
  <c r="K68" i="11"/>
  <c r="M10" i="12"/>
  <c r="M8" i="12" s="1"/>
  <c r="M16" i="12"/>
  <c r="M14" i="12" s="1"/>
  <c r="M55" i="12"/>
  <c r="M53" i="12" s="1"/>
  <c r="G57" i="13"/>
  <c r="I139" i="2" s="1"/>
  <c r="O57" i="13"/>
  <c r="K110" i="13"/>
  <c r="M131" i="13"/>
  <c r="V176" i="13"/>
  <c r="V190" i="13"/>
  <c r="V214" i="13"/>
  <c r="V228" i="13"/>
  <c r="M15" i="14"/>
  <c r="M12" i="14" s="1"/>
  <c r="G12" i="14"/>
  <c r="I65" i="2" s="1"/>
  <c r="M29" i="14"/>
  <c r="K29" i="14"/>
  <c r="Q8" i="15"/>
  <c r="M26" i="15"/>
  <c r="G26" i="15"/>
  <c r="I154" i="2" s="1"/>
  <c r="M28" i="15"/>
  <c r="Q8" i="13"/>
  <c r="M32" i="13"/>
  <c r="G35" i="13"/>
  <c r="I135" i="2" s="1"/>
  <c r="M36" i="13"/>
  <c r="M35" i="13" s="1"/>
  <c r="Q47" i="13"/>
  <c r="Q57" i="13"/>
  <c r="O110" i="13"/>
  <c r="M121" i="13"/>
  <c r="K121" i="13"/>
  <c r="G131" i="13"/>
  <c r="I144" i="2" s="1"/>
  <c r="O131" i="13"/>
  <c r="G176" i="13"/>
  <c r="G190" i="13"/>
  <c r="I148" i="2" s="1"/>
  <c r="M191" i="13"/>
  <c r="M190" i="13" s="1"/>
  <c r="V205" i="13"/>
  <c r="I214" i="13"/>
  <c r="G228" i="13"/>
  <c r="I151" i="2" s="1"/>
  <c r="K12" i="14"/>
  <c r="K22" i="14"/>
  <c r="M41" i="14"/>
  <c r="K41" i="14"/>
  <c r="Q31" i="15"/>
  <c r="AF57" i="12"/>
  <c r="G51" i="2" s="1"/>
  <c r="AF241" i="13"/>
  <c r="G52" i="2" s="1"/>
  <c r="V38" i="13"/>
  <c r="G47" i="13"/>
  <c r="I137" i="2" s="1"/>
  <c r="V47" i="13"/>
  <c r="M90" i="13"/>
  <c r="G90" i="13"/>
  <c r="I140" i="2" s="1"/>
  <c r="V90" i="13"/>
  <c r="G106" i="13"/>
  <c r="I141" i="2" s="1"/>
  <c r="M107" i="13"/>
  <c r="M106" i="13" s="1"/>
  <c r="Q110" i="13"/>
  <c r="Q131" i="13"/>
  <c r="M144" i="13"/>
  <c r="G144" i="13"/>
  <c r="I145" i="2" s="1"/>
  <c r="V144" i="13"/>
  <c r="M162" i="13"/>
  <c r="G162" i="13"/>
  <c r="I146" i="2" s="1"/>
  <c r="V162" i="13"/>
  <c r="I176" i="13"/>
  <c r="M205" i="13"/>
  <c r="I228" i="13"/>
  <c r="O12" i="14"/>
  <c r="Q29" i="14"/>
  <c r="I8" i="15"/>
  <c r="G38" i="13"/>
  <c r="I136" i="2" s="1"/>
  <c r="M39" i="13"/>
  <c r="M38" i="13" s="1"/>
  <c r="I47" i="13"/>
  <c r="I90" i="13"/>
  <c r="V29" i="14"/>
  <c r="Q41" i="14"/>
  <c r="M34" i="15"/>
  <c r="G31" i="15"/>
  <c r="K144" i="13"/>
  <c r="G20" i="14"/>
  <c r="I66" i="2" s="1"/>
  <c r="M21" i="14"/>
  <c r="M20" i="14" s="1"/>
  <c r="G8" i="13"/>
  <c r="M8" i="13"/>
  <c r="K8" i="13"/>
  <c r="K38" i="13"/>
  <c r="M47" i="13"/>
  <c r="M57" i="13"/>
  <c r="O90" i="13"/>
  <c r="O106" i="13"/>
  <c r="I121" i="13"/>
  <c r="K131" i="13"/>
  <c r="I131" i="13"/>
  <c r="O144" i="13"/>
  <c r="O162" i="13"/>
  <c r="Q176" i="13"/>
  <c r="Q228" i="13"/>
  <c r="I41" i="14"/>
  <c r="G8" i="15"/>
  <c r="G38" i="15" s="1"/>
  <c r="M55" i="13"/>
  <c r="M54" i="13" s="1"/>
  <c r="M111" i="13"/>
  <c r="M110" i="13" s="1"/>
  <c r="M177" i="13"/>
  <c r="M176" i="13" s="1"/>
  <c r="G205" i="13"/>
  <c r="I149" i="2" s="1"/>
  <c r="G226" i="13"/>
  <c r="M229" i="13"/>
  <c r="M228" i="13" s="1"/>
  <c r="G22" i="14"/>
  <c r="I69" i="2" s="1"/>
  <c r="M12" i="15"/>
  <c r="M8" i="15" s="1"/>
  <c r="H50" i="2" l="1"/>
  <c r="I50" i="2"/>
  <c r="G331" i="8"/>
  <c r="H47" i="2"/>
  <c r="I47" i="2" s="1"/>
  <c r="G23" i="2"/>
  <c r="H51" i="2"/>
  <c r="I51" i="2" s="1"/>
  <c r="G55" i="14"/>
  <c r="I147" i="2"/>
  <c r="I152" i="2"/>
  <c r="I18" i="2" s="1"/>
  <c r="G86" i="10"/>
  <c r="I132" i="2"/>
  <c r="I131" i="2"/>
  <c r="H52" i="2"/>
  <c r="I52" i="2" s="1"/>
  <c r="G43" i="2"/>
  <c r="G44" i="2"/>
  <c r="G241" i="13"/>
  <c r="I133" i="2"/>
  <c r="H45" i="2"/>
  <c r="I45" i="2" s="1"/>
  <c r="G39" i="2"/>
  <c r="G40" i="2"/>
  <c r="G41" i="2"/>
  <c r="G5236" i="5"/>
  <c r="I73" i="2"/>
  <c r="H46" i="2"/>
  <c r="I46" i="2" s="1"/>
  <c r="I121" i="2"/>
  <c r="I93" i="2"/>
  <c r="I48" i="2"/>
  <c r="I17" i="2"/>
  <c r="G379" i="7"/>
  <c r="I91" i="2"/>
  <c r="H49" i="2"/>
  <c r="I49" i="2" s="1"/>
  <c r="G259" i="6"/>
  <c r="I83" i="2"/>
  <c r="G261" i="11"/>
  <c r="I67" i="2"/>
  <c r="I16" i="2" s="1"/>
  <c r="I21" i="2" s="1"/>
  <c r="I119" i="2"/>
  <c r="I81" i="2"/>
  <c r="H40" i="2" l="1"/>
  <c r="I40" i="2" s="1"/>
  <c r="H44" i="2"/>
  <c r="I44" i="2" s="1"/>
  <c r="I157" i="2"/>
  <c r="G57" i="2"/>
  <c r="I39" i="2"/>
  <c r="I57" i="2" s="1"/>
  <c r="H39" i="2"/>
  <c r="H57" i="2" s="1"/>
  <c r="H43" i="2"/>
  <c r="I43" i="2" s="1"/>
  <c r="A23" i="2"/>
  <c r="H41" i="2"/>
  <c r="I41" i="2" s="1"/>
  <c r="G24" i="2" l="1"/>
  <c r="A24" i="2"/>
  <c r="J155" i="2"/>
  <c r="J152" i="2"/>
  <c r="J149" i="2"/>
  <c r="J146" i="2"/>
  <c r="J143" i="2"/>
  <c r="J140" i="2"/>
  <c r="J137" i="2"/>
  <c r="J134" i="2"/>
  <c r="J131" i="2"/>
  <c r="J128" i="2"/>
  <c r="J125" i="2"/>
  <c r="J122" i="2"/>
  <c r="J119" i="2"/>
  <c r="J116" i="2"/>
  <c r="J113" i="2"/>
  <c r="J110" i="2"/>
  <c r="J107" i="2"/>
  <c r="J104" i="2"/>
  <c r="J101" i="2"/>
  <c r="J98" i="2"/>
  <c r="J95" i="2"/>
  <c r="J92" i="2"/>
  <c r="J89" i="2"/>
  <c r="J154" i="2"/>
  <c r="J151" i="2"/>
  <c r="J148" i="2"/>
  <c r="J145" i="2"/>
  <c r="J142" i="2"/>
  <c r="J139" i="2"/>
  <c r="J136" i="2"/>
  <c r="J133" i="2"/>
  <c r="J130" i="2"/>
  <c r="J127" i="2"/>
  <c r="J124" i="2"/>
  <c r="J121" i="2"/>
  <c r="J118" i="2"/>
  <c r="J115" i="2"/>
  <c r="J112" i="2"/>
  <c r="J109" i="2"/>
  <c r="J106" i="2"/>
  <c r="J103" i="2"/>
  <c r="J100" i="2"/>
  <c r="J91" i="2"/>
  <c r="J135" i="2"/>
  <c r="J117" i="2"/>
  <c r="J108" i="2"/>
  <c r="J99" i="2"/>
  <c r="J85" i="2"/>
  <c r="J76" i="2"/>
  <c r="J70" i="2"/>
  <c r="J64" i="2"/>
  <c r="J138" i="2"/>
  <c r="J129" i="2"/>
  <c r="J120" i="2"/>
  <c r="J111" i="2"/>
  <c r="J102" i="2"/>
  <c r="J94" i="2"/>
  <c r="J87" i="2"/>
  <c r="J84" i="2"/>
  <c r="J81" i="2"/>
  <c r="J78" i="2"/>
  <c r="J75" i="2"/>
  <c r="J72" i="2"/>
  <c r="J69" i="2"/>
  <c r="J66" i="2"/>
  <c r="J82" i="2"/>
  <c r="J153" i="2"/>
  <c r="J147" i="2"/>
  <c r="J97" i="2"/>
  <c r="J90" i="2"/>
  <c r="J96" i="2"/>
  <c r="J141" i="2"/>
  <c r="J132" i="2"/>
  <c r="J123" i="2"/>
  <c r="J114" i="2"/>
  <c r="J105" i="2"/>
  <c r="J93" i="2"/>
  <c r="J86" i="2"/>
  <c r="J83" i="2"/>
  <c r="J80" i="2"/>
  <c r="J77" i="2"/>
  <c r="J74" i="2"/>
  <c r="J71" i="2"/>
  <c r="J68" i="2"/>
  <c r="J65" i="2"/>
  <c r="J150" i="2"/>
  <c r="J73" i="2"/>
  <c r="J156" i="2"/>
  <c r="J144" i="2"/>
  <c r="J126" i="2"/>
  <c r="J88" i="2"/>
  <c r="J79" i="2"/>
  <c r="J67" i="2"/>
  <c r="J56" i="2"/>
  <c r="J52" i="2"/>
  <c r="J46" i="2"/>
  <c r="J45" i="2"/>
  <c r="J41" i="2"/>
  <c r="J53" i="2"/>
  <c r="J47" i="2"/>
  <c r="J48" i="2"/>
  <c r="J42" i="2"/>
  <c r="J50" i="2"/>
  <c r="J40" i="2"/>
  <c r="J55" i="2"/>
  <c r="J54" i="2"/>
  <c r="J49" i="2"/>
  <c r="J43" i="2"/>
  <c r="J39" i="2"/>
  <c r="J57" i="2" s="1"/>
  <c r="J44" i="2"/>
  <c r="J51" i="2"/>
  <c r="G25" i="2"/>
  <c r="A25" i="2" s="1"/>
  <c r="G28" i="2"/>
  <c r="J157" i="2" l="1"/>
  <c r="G26" i="2"/>
  <c r="A26" i="2"/>
  <c r="A27" i="2"/>
  <c r="G29" i="2" l="1"/>
  <c r="G27" i="2"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0"/>
            <color rgb="FF000000"/>
            <rFont val="Arial ce"/>
          </rPr>
          <t>======
ID#AAAAGvfr0sQ
Radim Štěpánek    (2020-07-24 10:07:00)
Název</t>
        </r>
      </text>
    </comment>
    <comment ref="I11" authorId="0" shapeId="0" xr:uid="{00000000-0006-0000-0100-000003000000}">
      <text>
        <r>
          <rPr>
            <sz val="10"/>
            <color rgb="FF000000"/>
            <rFont val="Arial ce"/>
          </rPr>
          <t>======
ID#AAAAGvfr0r0
Radim Štěpánek    (2020-07-24 10:07:00)
IČO</t>
        </r>
      </text>
    </comment>
    <comment ref="D12" authorId="0" shapeId="0" xr:uid="{00000000-0006-0000-0100-000006000000}">
      <text>
        <r>
          <rPr>
            <sz val="10"/>
            <color rgb="FF000000"/>
            <rFont val="Arial ce"/>
          </rPr>
          <t>======
ID#AAAAGvfr0qc
Radim Štěpánek    (2020-07-24 10:07:00)
Ulice</t>
        </r>
      </text>
    </comment>
    <comment ref="I12" authorId="0" shapeId="0" xr:uid="{00000000-0006-0000-0100-000004000000}">
      <text>
        <r>
          <rPr>
            <sz val="10"/>
            <color rgb="FF000000"/>
            <rFont val="Arial ce"/>
          </rPr>
          <t>======
ID#AAAAGvfr0rY
Radim Štěpánek    (2020-07-24 10:07:00)
DIČ</t>
        </r>
      </text>
    </comment>
    <comment ref="D13" authorId="0" shapeId="0" xr:uid="{00000000-0006-0000-0100-000005000000}">
      <text>
        <r>
          <rPr>
            <sz val="10"/>
            <color rgb="FF000000"/>
            <rFont val="Arial ce"/>
          </rPr>
          <t>======
ID#AAAAGvfr0q0
Radim Štěpánek    (2020-07-24 10:07:00)
PSČ</t>
        </r>
      </text>
    </comment>
    <comment ref="E13" authorId="0" shapeId="0" xr:uid="{00000000-0006-0000-0100-000002000000}">
      <text>
        <r>
          <rPr>
            <sz val="10"/>
            <color rgb="FF000000"/>
            <rFont val="Arial ce"/>
          </rPr>
          <t>======
ID#AAAAGvfr0sA
Pavel Veternik    (2020-07-24 10:07:00)
Místo</t>
        </r>
      </text>
    </comment>
  </commentList>
  <extLst>
    <ext xmlns:r="http://schemas.openxmlformats.org/officeDocument/2006/relationships" uri="GoogleSheetsCustomDataVersion1">
      <go:sheetsCustomData xmlns:go="http://customooxmlschemas.google.com/" r:id="rId1" roundtripDataSignature="AMtx7miIsGDSL77s6rCyUjBDR3dJATd10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ID#AAAAGvfr0rQ
Miroslav Šimek    (2020-07-24 10:07:00)
Jedná se o informaci, zda se jedná o položku, která je do rozpočtu zadána z cenové soustavy RTS, nebo vlastní.</t>
        </r>
      </text>
    </comment>
    <comment ref="T6" authorId="0" shapeId="0" xr:uid="{00000000-0006-0000-0300-000002000000}">
      <text>
        <r>
          <rPr>
            <sz val="10"/>
            <color rgb="FF000000"/>
            <rFont val="Arial ce"/>
          </rPr>
          <t>======
ID#AAAAGvfr0rM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SNAk5AGRaXesHUddZo7HFzlyJ4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ID#AAAAGvfr0qw
Miroslav Šimek    (2020-07-24 10:07:00)
Jedná se o informaci, zda se jedná o položku, která je do rozpočtu zadána z cenové soustavy RTS, nebo vlastní.</t>
        </r>
      </text>
    </comment>
    <comment ref="T6" authorId="0" shapeId="0" xr:uid="{00000000-0006-0000-0400-000002000000}">
      <text>
        <r>
          <rPr>
            <sz val="10"/>
            <color rgb="FF000000"/>
            <rFont val="Arial ce"/>
          </rPr>
          <t>======
ID#AAAAGvfr0qk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D6hx2y1k+2ij+qKksZpr8D+5K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ID#AAAAGvfr0q8
Miroslav Šimek    (2020-07-24 10:07:00)
Jedná se o informaci, zda se jedná o položku, která je do rozpočtu zadána z cenové soustavy RTS, nebo vlastní.</t>
        </r>
      </text>
    </comment>
    <comment ref="T6" authorId="0" shapeId="0" xr:uid="{00000000-0006-0000-0500-000001000000}">
      <text>
        <r>
          <rPr>
            <sz val="10"/>
            <color rgb="FF000000"/>
            <rFont val="Arial ce"/>
          </rPr>
          <t>======
ID#AAAAGvfr0rA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suL40xji6XgxSM/pp7SmQXd/0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Arial ce"/>
          </rPr>
          <t>======
ID#AAAAGvfr0ro
Miroslav Šimek    (2020-07-24 10:07:00)
Jedná se o informaci, zda se jedná o položku, která je do rozpočtu zadána z cenové soustavy RTS, nebo vlastní.</t>
        </r>
      </text>
    </comment>
    <comment ref="T6" authorId="0" shapeId="0" xr:uid="{00000000-0006-0000-0600-000001000000}">
      <text>
        <r>
          <rPr>
            <sz val="10"/>
            <color rgb="FF000000"/>
            <rFont val="Arial ce"/>
          </rPr>
          <t>======
ID#AAAAGvfr0sM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UlAWbODS9nP1MdLu7jTgOoni7V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Arial ce"/>
          </rPr>
          <t>======
ID#AAAAGvfr0r4
Miroslav Šimek    (2020-07-24 10:07:00)
Jedná se o informaci, zda se jedná o položku, která je do rozpočtu zadána z cenové soustavy RTS, nebo vlastní.</t>
        </r>
      </text>
    </comment>
    <comment ref="T6" authorId="0" shapeId="0" xr:uid="{00000000-0006-0000-0700-000002000000}">
      <text>
        <r>
          <rPr>
            <sz val="10"/>
            <color rgb="FF000000"/>
            <rFont val="Arial ce"/>
          </rPr>
          <t>======
ID#AAAAGvfr0rE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zBW6DZ1UVRYN+lCsFWuPtbEFXl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ID#AAAAGvfr0qo
Miroslav Šimek    (2020-07-24 10:07:00)
Jedná se o informaci, zda se jedná o položku, která je do rozpočtu zadána z cenové soustavy RTS, nebo vlastní.</t>
        </r>
      </text>
    </comment>
    <comment ref="T6" authorId="0" shapeId="0" xr:uid="{00000000-0006-0000-0800-000001000000}">
      <text>
        <r>
          <rPr>
            <sz val="10"/>
            <color rgb="FF000000"/>
            <rFont val="Arial ce"/>
          </rPr>
          <t>======
ID#AAAAGvfr0rU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07Q44d/Mxn9y1iTExE3eOYM9Tc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ID#AAAAGvfr0sI
Miroslav Šimek    (2020-07-24 10:07:00)
Jedná se o informaci, zda se jedná o položku, která je do rozpočtu zadána z cenové soustavy RTS, nebo vlastní.</t>
        </r>
      </text>
    </comment>
    <comment ref="T6" authorId="0" shapeId="0" xr:uid="{00000000-0006-0000-0900-000002000000}">
      <text>
        <r>
          <rPr>
            <sz val="10"/>
            <color rgb="FF000000"/>
            <rFont val="Arial ce"/>
          </rPr>
          <t>======
ID#AAAAGvfr0qs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6C4qRDUwHP/FBQmfcGrbAu7jAS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ID#AAAAGvfr0r8
Miroslav Šimek    (2020-07-24 10:07:00)
Jedná se o informaci, zda se jedná o položku, která je do rozpočtu zadána z cenové soustavy RTS, nebo vlastní.</t>
        </r>
      </text>
    </comment>
    <comment ref="T6" authorId="0" shapeId="0" xr:uid="{00000000-0006-0000-0A00-000002000000}">
      <text>
        <r>
          <rPr>
            <sz val="10"/>
            <color rgb="FF000000"/>
            <rFont val="Arial ce"/>
          </rPr>
          <t>======
ID#AAAAGvfr0rw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bqZw1NWfXKO1Z219la8BjsfMWZ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ID#AAAAGvfr0rg
Miroslav Šimek    (2020-07-24 10:07:00)
Jedná se o informaci, zda se jedná o položku, která je do rozpočtu zadána z cenové soustavy RTS, nebo vlastní.</t>
        </r>
      </text>
    </comment>
    <comment ref="T6" authorId="0" shapeId="0" xr:uid="{00000000-0006-0000-0B00-000001000000}">
      <text>
        <r>
          <rPr>
            <sz val="10"/>
            <color rgb="FF000000"/>
            <rFont val="Arial ce"/>
          </rPr>
          <t>======
ID#AAAAGvfr0sE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hxX9iHlUETmgSDiNmWQVEIAReM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ID#AAAAGvfr0rs
Miroslav Šimek    (2020-07-24 10:07:00)
Jedná se o informaci, zda se jedná o položku, která je do rozpočtu zadána z cenové soustavy RTS, nebo vlastní.</t>
        </r>
      </text>
    </comment>
    <comment ref="T6" authorId="0" shapeId="0" xr:uid="{00000000-0006-0000-0C00-000002000000}">
      <text>
        <r>
          <rPr>
            <sz val="10"/>
            <color rgb="FF000000"/>
            <rFont val="Arial ce"/>
          </rPr>
          <t>======
ID#AAAAGvfr0rc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7vNJY0opGnHbTFXUt4F86NKNYrw=="/>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1000000}">
      <text>
        <r>
          <rPr>
            <sz val="10"/>
            <color rgb="FF000000"/>
            <rFont val="Arial ce"/>
          </rPr>
          <t>======
ID#AAAAGvfr0q4
Miroslav Šimek    (2020-07-24 10:07:00)
Jedná se o informaci, zda se jedná o položku, která je do rozpočtu zadána z cenové soustavy RTS, nebo vlastní.</t>
        </r>
      </text>
    </comment>
    <comment ref="T6" authorId="0" shapeId="0" xr:uid="{00000000-0006-0000-0D00-000002000000}">
      <text>
        <r>
          <rPr>
            <sz val="10"/>
            <color rgb="FF000000"/>
            <rFont val="Arial ce"/>
          </rPr>
          <t>======
ID#AAAAGvfr0qg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cDrtWHRz3QOKTLFAZKGPwMKVez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2000000}">
      <text>
        <r>
          <rPr>
            <sz val="10"/>
            <color rgb="FF000000"/>
            <rFont val="Arial ce"/>
          </rPr>
          <t>======
ID#AAAAGvfr0rI
Miroslav Šimek    (2020-07-24 10:07:00)
Jedná se o informaci, zda se jedná o položku, která je do rozpočtu zadána z cenové soustavy RTS, nebo vlastní.</t>
        </r>
      </text>
    </comment>
    <comment ref="T6" authorId="0" shapeId="0" xr:uid="{00000000-0006-0000-0E00-000001000000}">
      <text>
        <r>
          <rPr>
            <sz val="10"/>
            <color rgb="FF000000"/>
            <rFont val="Arial ce"/>
          </rPr>
          <t>======
ID#AAAAGvfr0rk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4MR0JuMZ8QUAv3dMPpppteBrqkQ=="/>
    </ext>
  </extLst>
</comments>
</file>

<file path=xl/sharedStrings.xml><?xml version="1.0" encoding="utf-8"?>
<sst xmlns="http://schemas.openxmlformats.org/spreadsheetml/2006/main" count="26446" uniqueCount="7787">
  <si>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</si>
  <si>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</si>
  <si>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</si>
  <si>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</si>
  <si>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</si>
  <si>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</si>
  <si>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</si>
  <si>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</si>
  <si>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</si>
  <si>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</si>
  <si>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</si>
  <si>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</si>
  <si>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</si>
  <si>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</si>
  <si>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</si>
  <si>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</si>
  <si>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</si>
  <si>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</si>
  <si>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</si>
  <si>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</si>
  <si>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</si>
  <si>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</si>
  <si>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</si>
  <si>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</si>
  <si>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</si>
  <si>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</si>
  <si>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</si>
  <si>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</si>
  <si>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</si>
  <si>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</si>
  <si>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</si>
  <si>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</si>
  <si>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</si>
  <si>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</si>
  <si>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</si>
  <si>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</si>
  <si>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</si>
  <si>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</si>
  <si>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</si>
  <si>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</si>
  <si>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</si>
  <si>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</si>
  <si>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</si>
  <si>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</si>
  <si>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</si>
  <si>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</si>
  <si>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</si>
  <si>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</si>
  <si>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</si>
  <si>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</si>
  <si>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</si>
  <si>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</si>
  <si>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</si>
  <si>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</si>
  <si>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</si>
  <si>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</si>
  <si>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</si>
  <si>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</si>
  <si>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</si>
  <si>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</si>
  <si>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</si>
  <si>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</si>
  <si>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</si>
  <si>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</si>
  <si>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</si>
  <si>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</si>
  <si>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</si>
  <si>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</si>
  <si>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</si>
  <si>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</si>
  <si>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</si>
  <si>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</si>
  <si>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</si>
  <si>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</si>
  <si>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</si>
  <si>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</si>
  <si>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</si>
  <si>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</si>
  <si>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</si>
  <si>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</si>
  <si>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</si>
  <si>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</si>
  <si>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</si>
  <si>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</si>
  <si>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</si>
  <si>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</si>
  <si>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</si>
  <si>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</si>
  <si>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</si>
  <si>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</si>
  <si>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</si>
  <si>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</si>
  <si>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</si>
  <si>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</si>
  <si>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</si>
  <si>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</si>
  <si>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</si>
  <si>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</si>
  <si>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</si>
  <si>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</si>
  <si>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</si>
  <si>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</si>
  <si>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</si>
  <si>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</si>
  <si>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</si>
  <si>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</si>
  <si>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</si>
  <si>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</si>
  <si>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</si>
  <si>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</si>
  <si>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</si>
  <si>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</si>
  <si>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</si>
  <si>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</si>
  <si>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</si>
  <si>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</si>
  <si>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</si>
  <si>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</si>
  <si>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</si>
  <si>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</si>
  <si>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</si>
  <si>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</si>
  <si>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</si>
  <si>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</si>
  <si>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</si>
  <si>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</si>
  <si>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</si>
  <si>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</si>
  <si>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</si>
  <si>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</si>
  <si>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</si>
  <si>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</si>
  <si>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</si>
  <si>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</si>
  <si>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</si>
  <si>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</si>
  <si>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</si>
  <si>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</si>
  <si>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</si>
  <si>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</si>
  <si>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</si>
  <si>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</si>
  <si>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</si>
  <si>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</si>
  <si>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</si>
  <si>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</si>
  <si>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</si>
  <si>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</si>
  <si>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</si>
  <si>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</si>
  <si>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</si>
  <si>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</si>
  <si>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</si>
  <si>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</si>
  <si>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</si>
  <si>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</si>
  <si>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</si>
  <si>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</si>
  <si>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</si>
  <si>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</si>
  <si>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</si>
  <si>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</si>
  <si>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</si>
  <si>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</si>
  <si>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</si>
  <si>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</si>
  <si>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</si>
  <si>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</si>
  <si>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</si>
  <si>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</si>
  <si>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</si>
  <si>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</si>
  <si>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</si>
  <si>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</si>
  <si>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</si>
  <si>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</si>
  <si>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</si>
  <si>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</si>
  <si>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</si>
  <si>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</si>
  <si>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</si>
  <si>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</si>
  <si>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</si>
  <si>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</si>
  <si>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</si>
  <si>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</si>
  <si>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</si>
  <si>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</si>
  <si>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</si>
  <si>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</si>
  <si>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</si>
  <si>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</si>
  <si>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</si>
  <si>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</si>
  <si>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</si>
  <si>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</si>
  <si>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</si>
  <si>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</si>
  <si>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</si>
  <si>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</si>
  <si>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</si>
  <si>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</si>
  <si>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</si>
  <si>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</si>
  <si>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</si>
  <si>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</si>
  <si>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</si>
  <si>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</si>
  <si>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</si>
  <si>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</si>
  <si>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</si>
  <si>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</si>
  <si>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</si>
  <si>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</si>
  <si>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</si>
  <si>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</si>
  <si>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</si>
  <si>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</si>
  <si>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</si>
  <si>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</si>
  <si>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</si>
  <si>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</si>
  <si>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</si>
  <si>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</si>
  <si>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</si>
  <si>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</si>
  <si>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</si>
  <si>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</si>
  <si>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</si>
  <si>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</si>
  <si>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</si>
  <si>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</si>
  <si>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</si>
  <si>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</si>
  <si>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</si>
  <si>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</si>
  <si>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</si>
  <si>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</si>
  <si>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</si>
  <si>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</si>
  <si>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</si>
  <si>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</si>
  <si>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</si>
  <si>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</si>
  <si>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</si>
  <si>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</si>
  <si>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</si>
  <si>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</si>
  <si>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</si>
  <si>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</si>
  <si>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</si>
  <si>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</si>
  <si>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</si>
  <si>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</si>
  <si>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</si>
  <si>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</si>
  <si>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</si>
  <si>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</si>
  <si>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</si>
  <si>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</si>
  <si>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</si>
  <si>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</si>
  <si>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</si>
  <si>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</si>
  <si>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</si>
  <si>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</si>
  <si>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</si>
  <si>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</si>
  <si>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</si>
  <si>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</si>
  <si>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</si>
  <si>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</si>
  <si>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</si>
  <si>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</si>
  <si>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</si>
  <si>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</si>
  <si>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</si>
  <si>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</si>
  <si>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</si>
  <si>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</si>
  <si>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</si>
  <si>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</si>
  <si>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</si>
  <si>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</si>
  <si>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</si>
  <si>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</si>
  <si>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</si>
  <si>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</si>
  <si>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</si>
  <si>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</si>
  <si>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</si>
  <si>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</si>
  <si>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</si>
  <si>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</si>
  <si>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</si>
  <si>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</si>
  <si>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</si>
  <si>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</si>
  <si>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</si>
  <si>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</si>
  <si>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</si>
  <si>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</si>
  <si>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</si>
  <si>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</si>
  <si>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</si>
  <si>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</si>
  <si>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</si>
  <si>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</si>
  <si>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</si>
  <si>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</si>
  <si>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</si>
  <si>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</si>
  <si>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</si>
  <si>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</si>
  <si>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</si>
  <si>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</si>
  <si>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</si>
  <si>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</si>
  <si>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</si>
  <si>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</si>
  <si>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</si>
  <si>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</si>
  <si>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</si>
  <si>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</si>
  <si>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</si>
  <si>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</si>
  <si>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</si>
  <si>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</si>
  <si>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</si>
  <si>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</si>
  <si>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</si>
  <si>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</si>
  <si>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</si>
  <si>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</si>
  <si>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</si>
  <si>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</si>
  <si>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</si>
  <si>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</si>
  <si>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</si>
  <si>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</si>
  <si>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</si>
  <si>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</si>
  <si>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</si>
  <si>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</si>
  <si>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</si>
  <si>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</si>
  <si>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</si>
  <si>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</si>
  <si>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</si>
  <si>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</si>
  <si>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</si>
  <si>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</si>
  <si>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</si>
  <si>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</si>
  <si>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</si>
  <si>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</si>
  <si>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</si>
  <si>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</si>
  <si>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</si>
  <si>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</si>
  <si>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</si>
  <si>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</si>
  <si>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</si>
  <si>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</si>
  <si>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</si>
  <si>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</si>
  <si>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</si>
  <si>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</si>
  <si>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</si>
  <si>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</si>
  <si>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</si>
  <si>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</si>
  <si>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</si>
  <si>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</si>
  <si>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</si>
  <si>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</si>
  <si>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</si>
  <si>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</si>
  <si>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</si>
  <si>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</si>
  <si>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</si>
  <si>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</si>
  <si>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</si>
  <si>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</si>
  <si>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</si>
  <si>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</si>
  <si>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</si>
  <si>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</si>
  <si>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</si>
  <si>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</si>
  <si>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</si>
  <si>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</si>
  <si>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</si>
  <si>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</si>
  <si>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</si>
  <si>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</si>
  <si>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</si>
  <si>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</si>
  <si>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</si>
  <si>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</si>
  <si>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</si>
  <si>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</si>
  <si>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</si>
  <si>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</si>
  <si>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</si>
  <si>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</si>
  <si>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</si>
  <si>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</si>
  <si>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</si>
  <si>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</si>
  <si>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</si>
  <si>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</si>
  <si>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</si>
  <si>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</si>
  <si>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</si>
  <si>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</si>
  <si>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</si>
  <si>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</si>
  <si>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</si>
  <si>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</si>
  <si>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</si>
  <si>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</si>
  <si>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</si>
  <si>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</si>
  <si>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</si>
  <si>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</si>
  <si>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</si>
  <si>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</si>
  <si>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</si>
  <si>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</si>
  <si>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</si>
  <si>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</si>
  <si>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</si>
  <si>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</si>
  <si>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</si>
  <si>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</si>
  <si>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</si>
  <si>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</si>
  <si>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</si>
  <si>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</si>
  <si>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</si>
  <si>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</si>
  <si>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</si>
  <si>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</si>
  <si>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</si>
  <si>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</si>
  <si>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</si>
  <si>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</si>
  <si>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</si>
  <si>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</si>
  <si>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</si>
  <si>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</si>
  <si>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</si>
  <si>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</si>
  <si>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</si>
  <si>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</si>
  <si>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</si>
  <si>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</si>
  <si>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</si>
  <si>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</si>
  <si>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</si>
  <si>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</si>
  <si>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</si>
  <si>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</si>
  <si>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</si>
  <si>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</si>
  <si>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</si>
  <si>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</si>
  <si>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</si>
  <si>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</si>
  <si>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</si>
  <si>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</si>
  <si>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</si>
  <si>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</si>
  <si>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</si>
  <si>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</si>
  <si>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</si>
  <si>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</si>
  <si>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</si>
  <si>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</si>
  <si>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</si>
  <si>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</si>
  <si>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</si>
  <si>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</si>
  <si>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</si>
  <si>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</si>
  <si>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</si>
  <si>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</si>
  <si>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</si>
  <si>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</si>
  <si>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</si>
  <si>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</si>
  <si>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</si>
  <si>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</si>
  <si>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</si>
  <si>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</si>
  <si>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</si>
  <si>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</si>
  <si>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</si>
  <si>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</si>
  <si>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</si>
  <si>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</si>
  <si>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</si>
  <si>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</si>
  <si>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</si>
  <si>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</si>
  <si>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</si>
  <si>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</si>
  <si>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</si>
  <si>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</si>
  <si>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</si>
  <si>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</si>
  <si>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</si>
  <si>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</si>
  <si>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</si>
  <si>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</si>
  <si>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</si>
  <si>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</si>
  <si>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</si>
  <si>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</si>
  <si>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</si>
  <si>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</si>
  <si>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</si>
  <si>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</si>
  <si>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</si>
  <si>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</si>
  <si>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</si>
  <si>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</si>
  <si>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</si>
  <si>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</si>
  <si>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</si>
  <si>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</si>
  <si>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</si>
  <si>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</si>
  <si>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</si>
  <si>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</si>
  <si>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</si>
  <si>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</si>
  <si>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</si>
  <si>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</si>
  <si>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</si>
  <si>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</si>
  <si>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</si>
  <si>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</si>
  <si>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</si>
  <si>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</si>
  <si>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</si>
  <si>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</si>
  <si>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</si>
  <si>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</si>
  <si>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</si>
  <si>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</si>
  <si>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</si>
  <si>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</si>
  <si>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</si>
  <si>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</si>
  <si>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</si>
  <si>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</si>
  <si>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</si>
  <si>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</si>
  <si>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</si>
  <si>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</si>
  <si>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</si>
  <si>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</si>
  <si>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</si>
  <si>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</si>
  <si>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</si>
  <si>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</si>
  <si>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</si>
  <si>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</si>
  <si>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</si>
  <si>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</si>
  <si>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</si>
  <si>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</si>
  <si>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</si>
  <si>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</si>
  <si>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</si>
  <si>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</si>
  <si>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</si>
  <si>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</si>
  <si>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</si>
  <si>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</si>
  <si>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</si>
  <si>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</si>
  <si>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</si>
  <si>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</si>
  <si>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</si>
  <si>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</si>
  <si>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</si>
  <si>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</si>
  <si>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</si>
  <si>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</si>
  <si>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</si>
  <si>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</si>
  <si>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</si>
  <si>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</si>
  <si>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</si>
  <si>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</si>
  <si>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</si>
  <si>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</si>
  <si>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</si>
  <si>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</si>
  <si>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</si>
  <si>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</si>
  <si>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</si>
  <si>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</si>
  <si>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</si>
  <si>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</si>
  <si>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</si>
  <si>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</si>
  <si>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</si>
  <si>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</si>
  <si>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</si>
  <si>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</si>
  <si>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</si>
  <si>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</si>
  <si>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</si>
  <si>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</si>
  <si>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</si>
  <si>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</si>
  <si>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</si>
  <si>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</si>
  <si>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</si>
  <si>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</si>
  <si>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</si>
  <si>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</si>
  <si>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</si>
  <si>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</si>
  <si>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</si>
  <si>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</si>
  <si>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</si>
  <si>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</si>
  <si>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</si>
  <si>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</si>
  <si>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</si>
  <si>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</si>
  <si>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</si>
  <si>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</si>
  <si>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</si>
  <si>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</si>
  <si>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</si>
  <si>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</si>
  <si>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</si>
  <si>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</si>
  <si>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</si>
  <si>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</si>
  <si>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</si>
  <si>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</si>
  <si>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</si>
  <si>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</si>
  <si>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</si>
  <si>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</si>
  <si>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</si>
  <si>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</si>
  <si>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</si>
  <si>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</si>
  <si>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</si>
  <si>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</si>
  <si>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</si>
  <si>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</si>
  <si>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</si>
  <si>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</si>
  <si>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</si>
  <si>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</si>
  <si>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</si>
  <si>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</si>
  <si>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</si>
  <si>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</si>
  <si>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</si>
  <si>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</si>
  <si>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</si>
  <si>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</si>
  <si>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</si>
  <si>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</si>
  <si>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</si>
  <si>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</si>
  <si>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</si>
  <si>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</si>
  <si>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</si>
  <si>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</si>
  <si>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</si>
  <si>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</si>
  <si>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</si>
  <si>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</si>
  <si>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</si>
  <si>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</si>
  <si>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</si>
  <si>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</si>
  <si>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</si>
  <si>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</si>
  <si>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</si>
  <si>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</si>
  <si>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</si>
  <si>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</si>
  <si>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</si>
  <si>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</si>
  <si>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</si>
  <si>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</si>
  <si>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</si>
  <si>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</si>
  <si>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</si>
  <si>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</si>
  <si>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</si>
  <si>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</si>
  <si>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</si>
  <si>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</si>
  <si>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</si>
  <si>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</si>
  <si>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</si>
  <si>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</si>
  <si>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</si>
  <si>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</si>
  <si>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</si>
  <si>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</si>
  <si>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</si>
  <si>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</si>
  <si>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</si>
  <si>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</si>
  <si>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</si>
  <si>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</si>
  <si>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</si>
  <si>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</si>
  <si>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</si>
  <si>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</si>
  <si>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</si>
  <si>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</si>
  <si>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</si>
  <si>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</si>
  <si>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</si>
  <si>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</si>
  <si>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</si>
  <si>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</si>
  <si>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</si>
  <si>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</si>
  <si>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</si>
  <si>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</si>
  <si>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</si>
  <si>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</si>
  <si>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</si>
  <si>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</si>
  <si>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</si>
  <si>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</si>
  <si>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</si>
  <si>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</si>
  <si>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</si>
  <si>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</si>
  <si>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</si>
  <si>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</si>
  <si>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</si>
  <si>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</si>
  <si>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</si>
  <si>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</si>
  <si>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</si>
  <si>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</si>
  <si>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</si>
  <si>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</si>
  <si>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</si>
  <si>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</si>
  <si>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</si>
  <si>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</si>
  <si>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</si>
  <si>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</si>
  <si>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</si>
  <si>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</si>
  <si>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</si>
  <si>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</si>
  <si>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</si>
  <si>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</si>
  <si>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</si>
  <si>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</si>
  <si>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</si>
  <si>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</si>
  <si>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</si>
  <si>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</si>
  <si>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</si>
  <si>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</si>
  <si>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</si>
  <si>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</si>
  <si>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</si>
  <si>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</si>
  <si>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</si>
  <si>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</si>
  <si>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</si>
  <si>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</si>
  <si>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</si>
  <si>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</si>
  <si>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</si>
  <si>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</si>
  <si>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</si>
  <si>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</si>
  <si>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</si>
  <si>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</si>
  <si>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</si>
  <si>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</si>
  <si>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</si>
  <si>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</si>
  <si>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</si>
  <si>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</si>
  <si>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</si>
  <si>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</si>
  <si>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</si>
  <si>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</si>
  <si>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</si>
  <si>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</si>
  <si>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</si>
  <si>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</si>
  <si>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</si>
  <si>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</si>
  <si>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</si>
  <si>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</si>
  <si>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</si>
  <si>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</si>
  <si>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</si>
  <si>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</si>
  <si>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</si>
  <si>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</si>
  <si>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</si>
  <si>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</si>
  <si>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</si>
  <si>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</si>
  <si>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</si>
  <si>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</si>
  <si>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</si>
  <si>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</si>
  <si>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</si>
  <si>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</si>
  <si>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</si>
  <si>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</si>
  <si>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</si>
  <si>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</si>
  <si>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</si>
  <si>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</si>
  <si>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</si>
  <si>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</si>
  <si>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</si>
  <si>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</si>
  <si>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</si>
  <si>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</si>
  <si>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</si>
  <si>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</si>
  <si>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</si>
  <si>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</si>
  <si>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</si>
  <si>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</si>
  <si>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</si>
  <si>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</si>
  <si>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</si>
  <si>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</si>
  <si>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</si>
  <si>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</si>
  <si>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</si>
  <si>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</si>
  <si>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</si>
  <si>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</si>
  <si>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</si>
  <si>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</si>
  <si>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</si>
  <si>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</si>
  <si>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</si>
  <si>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</si>
  <si>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</si>
  <si>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</si>
  <si>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</si>
  <si>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</si>
  <si>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</si>
  <si>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</si>
  <si>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</si>
  <si>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</si>
  <si>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</si>
  <si>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</si>
  <si>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</si>
  <si>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</si>
  <si>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</si>
  <si>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</si>
  <si>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</si>
  <si>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</si>
  <si>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</si>
  <si>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</si>
  <si>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</si>
  <si>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</si>
  <si>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</si>
  <si>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</si>
  <si>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</si>
  <si>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</si>
  <si>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</si>
  <si>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</si>
  <si>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</si>
  <si>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</si>
  <si>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</si>
  <si>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</si>
  <si>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</si>
  <si>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</si>
  <si>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</si>
  <si>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</si>
  <si>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</si>
  <si>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</si>
  <si>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</si>
  <si>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</si>
  <si>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</si>
  <si>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</si>
  <si>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</si>
  <si>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</si>
  <si>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</si>
  <si>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</si>
  <si>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</si>
  <si>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</si>
  <si>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</si>
  <si>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</si>
  <si>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</si>
  <si>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</si>
  <si>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</si>
  <si>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</si>
  <si>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</si>
  <si>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</si>
  <si>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</si>
  <si>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</si>
  <si>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</si>
  <si>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</si>
  <si>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</si>
  <si>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</si>
  <si>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</si>
  <si>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</si>
  <si>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</si>
  <si>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</si>
  <si>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</si>
  <si>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</si>
  <si>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</si>
  <si>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</si>
  <si>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</si>
  <si>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</si>
  <si>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</si>
  <si>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</si>
  <si>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</si>
  <si>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</si>
  <si>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</si>
  <si>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</si>
  <si>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</si>
  <si>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</si>
  <si>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</si>
  <si>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</si>
  <si>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</si>
  <si>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</si>
  <si>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</si>
  <si>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</si>
  <si>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</si>
  <si>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</si>
  <si>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</si>
  <si>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</si>
  <si>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</si>
  <si>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</si>
  <si>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</si>
  <si>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</si>
  <si>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</si>
  <si>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</si>
  <si>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</si>
  <si>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</si>
  <si>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</si>
  <si>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</si>
  <si>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</si>
  <si>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</si>
  <si>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</si>
  <si>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</si>
  <si>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</si>
  <si>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</si>
  <si>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</si>
  <si>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</si>
  <si>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</si>
  <si>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</si>
  <si>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</si>
  <si>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</si>
  <si>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</si>
  <si>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</si>
  <si>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</si>
  <si>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</si>
  <si>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</si>
  <si>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</si>
  <si>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</si>
  <si>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</si>
  <si>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</si>
  <si>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</si>
  <si>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</si>
  <si>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</si>
  <si>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</si>
  <si>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</si>
  <si>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</si>
  <si>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</si>
  <si>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</si>
  <si>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</si>
  <si>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</si>
  <si>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</si>
  <si>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</si>
  <si>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</si>
  <si>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</si>
  <si>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</si>
  <si>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</si>
  <si>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</si>
  <si>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</si>
  <si>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</si>
  <si>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</si>
  <si>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</si>
  <si>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</si>
  <si>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</si>
  <si>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</si>
  <si>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</si>
  <si>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</si>
  <si>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</si>
  <si>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</si>
  <si>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</si>
  <si>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</si>
  <si>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</si>
  <si>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</si>
  <si>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</si>
  <si>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</si>
  <si>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</si>
  <si>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</si>
  <si>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</si>
  <si>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</si>
  <si>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</si>
  <si>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</si>
  <si>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</si>
  <si>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</si>
  <si>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</si>
  <si>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</si>
  <si>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</si>
  <si>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</si>
  <si>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</si>
  <si>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</si>
  <si>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</si>
  <si>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</si>
  <si>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</si>
  <si>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</si>
  <si>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</si>
  <si>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</si>
  <si>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</si>
  <si>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</si>
  <si>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</si>
  <si>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</si>
  <si>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</si>
  <si>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</si>
  <si>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</si>
  <si>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</si>
  <si>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</si>
  <si>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</si>
  <si>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</si>
  <si>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</si>
  <si>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</si>
  <si>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</si>
  <si>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</si>
  <si>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</si>
  <si>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</si>
  <si>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</si>
  <si>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</si>
  <si>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</si>
  <si>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</si>
  <si>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</si>
  <si>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</si>
  <si>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</si>
  <si>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</si>
  <si>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</si>
  <si>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</si>
  <si>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</si>
  <si>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</si>
  <si>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</si>
  <si>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</si>
  <si>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</si>
  <si>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</si>
  <si>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</si>
  <si>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</si>
  <si>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</si>
  <si>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</si>
  <si>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</si>
  <si>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</si>
  <si>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</si>
  <si>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</si>
  <si>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</si>
  <si>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</si>
  <si>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</si>
  <si>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</si>
  <si>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</si>
  <si>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</si>
  <si>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</si>
  <si>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</si>
  <si>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</si>
  <si>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</si>
  <si>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</si>
  <si>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</si>
  <si>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</si>
  <si>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</si>
  <si>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</si>
  <si>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</si>
  <si>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</si>
  <si>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</si>
  <si>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</si>
  <si>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</si>
  <si>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</si>
  <si>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</si>
  <si>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</si>
  <si>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</si>
  <si>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</si>
  <si>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</si>
  <si>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</si>
  <si>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</si>
  <si>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</si>
  <si>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</si>
  <si>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</si>
  <si>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</si>
  <si>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</si>
  <si>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</si>
  <si>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</si>
  <si>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</si>
  <si>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</si>
  <si>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</si>
  <si>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</si>
  <si>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</si>
  <si>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</si>
  <si>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</si>
  <si>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</si>
  <si>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</si>
  <si>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</si>
  <si>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</si>
  <si>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</si>
  <si>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</si>
  <si>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</si>
  <si>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</si>
  <si>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</si>
  <si>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</si>
  <si>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</si>
  <si>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</si>
  <si>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</si>
  <si>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</si>
  <si>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</si>
  <si>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</si>
  <si>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</si>
  <si>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</si>
  <si>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</si>
  <si>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</si>
  <si>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</si>
  <si>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</si>
  <si>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</si>
  <si>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</si>
  <si>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</si>
  <si>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</si>
  <si>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</si>
  <si>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</si>
  <si>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</si>
  <si>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</si>
  <si>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</si>
  <si>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</si>
  <si>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</si>
  <si>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</si>
  <si>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</si>
  <si>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</si>
  <si>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</si>
  <si>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</si>
  <si>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</si>
  <si>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</si>
  <si>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</si>
  <si>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</si>
  <si>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</si>
  <si>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</si>
  <si>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</si>
  <si>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</si>
  <si>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</si>
  <si>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</si>
  <si>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</si>
  <si>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</si>
  <si>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</si>
  <si>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</si>
  <si>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</si>
  <si>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</si>
  <si>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</si>
  <si>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</si>
  <si>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</si>
  <si>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</si>
  <si>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</si>
  <si>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</si>
  <si>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</si>
  <si>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</si>
  <si>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</si>
  <si>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</si>
  <si>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</si>
  <si>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</si>
  <si>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</si>
  <si>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</si>
  <si>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</si>
  <si>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</si>
  <si>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</si>
  <si>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</si>
  <si>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</si>
  <si>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</si>
  <si>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</si>
  <si>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</si>
  <si>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</si>
  <si>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</si>
  <si>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</si>
  <si>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</si>
  <si>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</si>
  <si>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</si>
  <si>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</si>
  <si>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</si>
  <si>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</si>
  <si>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</si>
  <si>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</si>
  <si>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</si>
  <si>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</si>
  <si>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</si>
  <si>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</si>
  <si>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</si>
  <si>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</si>
  <si>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</si>
  <si>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</si>
  <si>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</si>
  <si>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</si>
  <si>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</si>
  <si>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</si>
  <si>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</si>
  <si>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</si>
  <si>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</si>
  <si>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</si>
  <si>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</si>
  <si>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</si>
  <si>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</si>
  <si>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</si>
  <si>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</si>
  <si>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</si>
  <si>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</si>
  <si>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</si>
  <si>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</si>
  <si>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</si>
  <si>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</si>
  <si>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</si>
  <si>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</si>
  <si>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</si>
  <si>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</si>
  <si>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</si>
  <si>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</si>
  <si>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</si>
  <si>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</si>
  <si>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</si>
  <si>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</si>
  <si>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</si>
  <si>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</si>
  <si>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</si>
  <si>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</si>
  <si>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</si>
  <si>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</si>
  <si>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</si>
  <si>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</si>
  <si>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</si>
  <si>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</si>
  <si>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</si>
  <si>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</si>
  <si>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</si>
  <si>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</si>
  <si>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</si>
  <si>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</si>
  <si>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</si>
  <si>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</si>
  <si>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</si>
  <si>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</si>
  <si>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</si>
  <si>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</si>
  <si>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</si>
  <si>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</si>
  <si>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</si>
  <si>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</si>
  <si>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</si>
  <si>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</si>
  <si>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</si>
  <si>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</si>
  <si>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</si>
  <si>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</si>
  <si>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</si>
  <si>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</si>
  <si>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</si>
  <si>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</si>
  <si>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</si>
  <si>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</si>
  <si>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</si>
  <si>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</si>
  <si>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</si>
  <si>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</si>
  <si>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</si>
  <si>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</si>
  <si>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</si>
  <si>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</si>
  <si>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</si>
  <si>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</si>
  <si>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</si>
  <si>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</si>
  <si>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</si>
  <si>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</si>
  <si>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</si>
  <si>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</si>
  <si>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</si>
  <si>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</si>
  <si>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</si>
  <si>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</si>
  <si>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</si>
  <si>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</si>
  <si>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</si>
  <si>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</si>
  <si>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</si>
  <si>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</si>
  <si>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</si>
  <si>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</si>
  <si>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</si>
  <si>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</si>
  <si>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</si>
  <si>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</si>
  <si>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</si>
  <si>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</si>
  <si>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</si>
  <si>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</si>
  <si>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</si>
  <si>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</si>
  <si>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</si>
  <si>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</si>
  <si>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</si>
  <si>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</si>
  <si>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</si>
  <si>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</si>
  <si>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</si>
  <si>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</si>
  <si>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</si>
  <si>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</si>
  <si>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</si>
  <si>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</si>
  <si>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</si>
  <si>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</si>
  <si>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</si>
  <si>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</si>
  <si>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</si>
  <si>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</si>
  <si>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</si>
  <si>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</si>
  <si>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</si>
  <si>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</si>
  <si>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</si>
  <si>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</si>
  <si>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</si>
  <si>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</si>
  <si>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</si>
  <si>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</si>
  <si>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</si>
  <si>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</si>
  <si>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</si>
  <si>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</si>
  <si>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</si>
  <si>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</si>
  <si>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</si>
  <si>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</si>
  <si>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</si>
  <si>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</si>
  <si>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</si>
  <si>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</si>
  <si>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</si>
  <si>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</si>
  <si>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</si>
  <si>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</si>
  <si>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</si>
  <si>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</si>
  <si>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</si>
  <si>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</si>
  <si>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</si>
  <si>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</si>
  <si>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</si>
  <si>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</si>
  <si>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</si>
  <si>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</si>
  <si>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</si>
  <si>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</si>
  <si>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</si>
  <si>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</si>
  <si>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</si>
  <si>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</si>
  <si>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</si>
  <si>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</si>
  <si>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</si>
  <si>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</si>
  <si>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</si>
  <si>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</si>
  <si>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</si>
  <si>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</si>
  <si>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</si>
  <si>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</si>
  <si>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</si>
  <si>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</si>
  <si>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</si>
  <si>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</si>
  <si>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</si>
  <si>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</si>
  <si>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</si>
  <si>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</si>
  <si>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</si>
  <si>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</si>
  <si>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</si>
  <si>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</si>
  <si>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</si>
  <si>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</si>
  <si>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</si>
  <si>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</si>
  <si>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</si>
  <si>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</si>
  <si>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</si>
  <si>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</si>
  <si>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</si>
  <si>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</si>
  <si>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</si>
  <si>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</si>
  <si>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</si>
  <si>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</si>
  <si>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</si>
  <si>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</si>
  <si>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</si>
  <si>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</si>
  <si>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</si>
  <si>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</si>
  <si>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</si>
  <si>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</si>
  <si>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</si>
  <si>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</si>
  <si>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</si>
  <si>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</si>
  <si>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</si>
  <si>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</si>
  <si>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</si>
  <si>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</si>
  <si>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</si>
  <si>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</si>
  <si>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</si>
  <si>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</si>
  <si>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</si>
  <si>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</si>
  <si>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</si>
  <si>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</si>
  <si>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</si>
  <si>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</si>
  <si>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</si>
  <si>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</si>
  <si>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</si>
  <si>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</si>
  <si>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</si>
  <si>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</si>
  <si>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</si>
  <si>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</si>
  <si>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</si>
  <si>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</si>
  <si>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</si>
  <si>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</si>
  <si>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</si>
  <si>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</si>
  <si>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</si>
  <si>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</si>
  <si>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</si>
  <si>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</si>
  <si>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</si>
  <si>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</si>
  <si>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</si>
  <si>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</si>
  <si>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</si>
  <si>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</si>
  <si>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</si>
  <si>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</si>
  <si>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</si>
  <si>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</si>
  <si>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</si>
  <si>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</si>
  <si>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</si>
  <si>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</si>
  <si>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</si>
  <si>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</si>
  <si>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</si>
  <si>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</si>
  <si>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</si>
  <si>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</si>
  <si>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</si>
  <si>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</si>
  <si>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</si>
  <si>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</si>
  <si>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</si>
  <si>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</si>
  <si>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</si>
  <si>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</si>
  <si>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</si>
  <si>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</si>
  <si>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</si>
  <si>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</si>
  <si>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</si>
  <si>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</si>
  <si>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</si>
  <si>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</si>
  <si>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</si>
  <si>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</si>
  <si>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</si>
  <si>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</si>
  <si>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</si>
  <si>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</si>
  <si>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</si>
  <si>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</si>
  <si>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</si>
  <si>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</si>
  <si>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</si>
  <si>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</si>
  <si>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</si>
  <si>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</si>
  <si>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</si>
  <si>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</si>
  <si>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</si>
  <si>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</si>
  <si>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</si>
  <si>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</si>
  <si>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</si>
  <si>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</si>
  <si>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</si>
  <si>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</si>
  <si>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</si>
  <si>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</si>
  <si>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</si>
  <si>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</si>
  <si>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</si>
  <si>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</si>
  <si>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</si>
  <si>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</si>
  <si>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</si>
  <si>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</si>
  <si>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</si>
  <si>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</si>
  <si>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</si>
  <si>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</si>
  <si>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</si>
  <si>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</si>
  <si>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</si>
  <si>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</si>
  <si>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</si>
  <si>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</si>
  <si>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</si>
  <si>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</si>
  <si>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</si>
  <si>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</si>
  <si>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</si>
  <si>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</si>
  <si>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</si>
  <si>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</si>
  <si>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</si>
  <si>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</si>
  <si>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</si>
  <si>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</si>
  <si>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</si>
  <si>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</si>
  <si>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</si>
  <si>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</si>
  <si>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</si>
  <si>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</si>
  <si>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</si>
  <si>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</si>
  <si>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</si>
  <si>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</si>
  <si>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</si>
  <si>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</si>
  <si>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</si>
  <si>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</si>
  <si>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</si>
  <si>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</si>
  <si>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</si>
  <si>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</si>
  <si>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</si>
  <si>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</si>
  <si>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</si>
  <si>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</si>
  <si>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</si>
  <si>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</si>
  <si>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</si>
  <si>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</si>
  <si>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</si>
  <si>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</si>
  <si>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</si>
  <si>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</si>
  <si>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</si>
  <si>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</si>
  <si>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</si>
  <si>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</si>
  <si>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</si>
  <si>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</si>
  <si>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</si>
  <si>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</si>
  <si>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</si>
  <si>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</si>
  <si>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</si>
  <si>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</si>
  <si>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</si>
  <si>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</si>
  <si>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</si>
  <si>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</si>
  <si>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</si>
  <si>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</si>
  <si>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</si>
  <si>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</si>
  <si>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</si>
  <si>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</si>
  <si>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</si>
  <si>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</si>
  <si>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</si>
  <si>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</si>
  <si>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</si>
  <si>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</si>
  <si>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</si>
  <si>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</si>
  <si>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</si>
  <si>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</si>
  <si>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</si>
  <si>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</si>
  <si>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</si>
  <si>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</si>
  <si>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</si>
  <si>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</si>
  <si>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</si>
  <si>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</si>
  <si>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</si>
  <si>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</si>
  <si>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</si>
  <si>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</si>
  <si>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</si>
  <si>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</si>
  <si>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</si>
  <si>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</si>
  <si>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</si>
  <si>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</si>
  <si>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</si>
  <si>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</si>
  <si>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</si>
  <si>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</si>
  <si>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</si>
  <si>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</si>
  <si>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</si>
  <si>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</si>
  <si>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</si>
  <si>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</si>
  <si>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</si>
  <si>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</si>
  <si>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</si>
  <si>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</si>
  <si>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</si>
  <si>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</si>
  <si>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</si>
  <si>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</si>
  <si>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</si>
  <si>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</si>
  <si>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</si>
  <si>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</si>
  <si>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</si>
  <si>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</si>
  <si>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</si>
  <si>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</si>
  <si>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</si>
  <si>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</si>
  <si>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</si>
  <si>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</si>
  <si>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</si>
  <si>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</si>
  <si>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</si>
  <si>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</si>
  <si>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</si>
  <si>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</si>
  <si>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</si>
  <si>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</si>
  <si>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</si>
  <si>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</si>
  <si>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</si>
  <si>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</si>
  <si>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</si>
  <si>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</si>
  <si>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</si>
  <si>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</si>
  <si>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</si>
  <si>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</si>
  <si>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</si>
  <si>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</si>
  <si>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</si>
  <si>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</si>
  <si>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</si>
  <si>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</si>
  <si>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</si>
  <si>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</si>
  <si>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</si>
  <si>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</si>
  <si>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</si>
  <si>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</si>
  <si>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</si>
  <si>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</si>
  <si>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</si>
  <si>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</si>
  <si>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</si>
  <si>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</si>
  <si>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</si>
  <si>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</si>
  <si>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</si>
  <si>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</si>
  <si>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</si>
  <si>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</si>
  <si>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</si>
  <si>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</si>
  <si>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</si>
  <si>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</si>
  <si>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</si>
  <si>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</si>
  <si>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</si>
  <si>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</si>
  <si>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</si>
  <si>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</si>
  <si>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</si>
  <si>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</si>
  <si>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</si>
  <si>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</si>
  <si>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</si>
  <si>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</si>
  <si>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</si>
  <si>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</si>
  <si>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</si>
  <si>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</si>
  <si>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</si>
  <si>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</si>
  <si>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</si>
  <si>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</si>
  <si>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</si>
  <si>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</si>
  <si>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</si>
  <si>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</si>
  <si>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</si>
  <si>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</si>
  <si>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</si>
  <si>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</si>
  <si>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</si>
  <si>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</si>
  <si>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</si>
  <si>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</si>
  <si>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</si>
  <si>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</si>
  <si>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</si>
  <si>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</si>
  <si>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</si>
  <si>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</si>
  <si>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</si>
  <si>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</si>
  <si>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</si>
  <si>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</si>
  <si>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</si>
  <si>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</si>
  <si>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</si>
  <si>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</si>
  <si>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</si>
  <si>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</si>
  <si>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</si>
  <si>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</si>
  <si>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</si>
  <si>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</si>
  <si>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</si>
  <si>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</si>
  <si>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</si>
  <si>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</si>
  <si>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</si>
  <si>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</si>
  <si>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</si>
  <si>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</si>
  <si>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</si>
  <si>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</si>
  <si>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</si>
  <si>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</si>
  <si>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</si>
  <si>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</si>
  <si>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</si>
  <si>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</si>
  <si>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</si>
  <si>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</si>
  <si>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</si>
  <si>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</si>
  <si>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</si>
  <si>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</si>
  <si>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</si>
  <si>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</si>
  <si>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</si>
  <si>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</si>
  <si>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</si>
  <si>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</si>
  <si>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</si>
  <si>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</si>
  <si>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</si>
  <si>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</si>
  <si>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</si>
  <si>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</si>
  <si>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</si>
  <si>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</si>
  <si>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</si>
  <si>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</si>
  <si>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</si>
  <si>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</si>
  <si>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</si>
  <si>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</si>
  <si>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</si>
  <si>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</si>
  <si>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</si>
  <si>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</si>
  <si>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</si>
  <si>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</si>
  <si>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</si>
  <si>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</si>
  <si>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</si>
  <si>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</si>
  <si>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</si>
  <si>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</si>
  <si>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</si>
  <si>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</si>
  <si>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</si>
  <si>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</si>
  <si>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</si>
  <si>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</si>
  <si>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</si>
  <si>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</si>
  <si>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</si>
  <si>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</si>
  <si>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</si>
  <si>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</si>
  <si>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</si>
  <si>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</si>
  <si>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</si>
  <si>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</si>
  <si>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</si>
  <si>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</si>
  <si>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</si>
  <si>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</si>
  <si>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</si>
  <si>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</si>
  <si>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</si>
  <si>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</si>
  <si>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</si>
  <si>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</si>
  <si>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</si>
  <si>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</si>
  <si>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</si>
  <si>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</si>
  <si>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</si>
  <si>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</si>
  <si>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</si>
  <si>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</si>
  <si>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</si>
  <si>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</si>
  <si>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</si>
  <si>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</si>
  <si>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</si>
  <si>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</si>
  <si>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</si>
  <si>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</si>
  <si>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</si>
  <si>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</si>
  <si>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</si>
  <si>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</si>
  <si>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</si>
  <si>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</si>
  <si>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</si>
  <si>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</si>
  <si>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</si>
  <si>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</si>
  <si>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</si>
  <si>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</si>
  <si>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</si>
  <si>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</si>
  <si>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</si>
  <si>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</si>
  <si>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</si>
  <si>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</si>
  <si>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</si>
  <si>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</si>
  <si>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</si>
  <si>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</si>
  <si>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</si>
  <si>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</si>
  <si>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</si>
  <si>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</si>
  <si>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</si>
  <si>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</si>
  <si>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</si>
  <si>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</si>
  <si>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</si>
  <si>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</si>
  <si>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</si>
  <si>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</si>
  <si>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</si>
  <si>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</si>
  <si>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</si>
  <si>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</si>
  <si>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</si>
  <si>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</si>
  <si>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</si>
  <si>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</si>
  <si>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</si>
  <si>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</si>
  <si>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</si>
  <si>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</si>
  <si>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</si>
  <si>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</si>
  <si>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</si>
  <si>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</si>
  <si>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</si>
  <si>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</si>
  <si>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</si>
  <si>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</si>
  <si>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</si>
  <si>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</si>
  <si>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</si>
  <si>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</si>
  <si>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</si>
  <si>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</si>
  <si>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</si>
  <si>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</si>
  <si>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</si>
  <si>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</si>
  <si>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</si>
  <si>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</si>
  <si>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</si>
  <si>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</si>
  <si>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</si>
  <si>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</si>
  <si>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</si>
  <si>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</si>
  <si>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</si>
  <si>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</si>
  <si>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</si>
  <si>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</si>
  <si>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</si>
  <si>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</si>
  <si>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</si>
  <si>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</si>
  <si>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</si>
  <si>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</si>
  <si>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</si>
  <si>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</si>
  <si>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</si>
  <si>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</si>
  <si>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</si>
  <si>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</si>
  <si>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</si>
  <si>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</si>
  <si>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</si>
  <si>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</si>
  <si>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</si>
  <si>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</si>
  <si>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</si>
  <si>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</si>
  <si>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</si>
  <si>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</si>
  <si>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</si>
  <si>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</si>
  <si>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</si>
  <si>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</si>
  <si>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</si>
  <si>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</si>
  <si>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</si>
  <si>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</si>
  <si>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</si>
  <si>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</si>
  <si>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</si>
  <si>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</si>
  <si>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</si>
  <si>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</si>
  <si>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</si>
  <si>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</si>
  <si>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</si>
  <si>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</si>
  <si>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</si>
  <si>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</si>
  <si>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</si>
  <si>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</si>
  <si>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</si>
  <si>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</si>
  <si>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</si>
  <si>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</si>
  <si>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</si>
  <si>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</si>
  <si>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</si>
  <si>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</si>
  <si>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</si>
  <si>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</si>
  <si>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</si>
  <si>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</si>
  <si>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</si>
  <si>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</si>
  <si>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</si>
  <si>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</si>
  <si>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</si>
  <si>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</si>
  <si>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</si>
  <si>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</si>
  <si>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</si>
  <si>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</si>
  <si>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</si>
  <si>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</si>
  <si>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</si>
  <si>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</si>
  <si>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</si>
  <si>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</si>
  <si>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</si>
  <si>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</si>
  <si>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</si>
  <si>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</si>
  <si>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</si>
  <si>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</si>
  <si>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</si>
  <si>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</si>
  <si>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</si>
  <si>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</si>
  <si>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</si>
  <si>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</si>
  <si>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</si>
  <si>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</si>
  <si>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</si>
  <si>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</si>
  <si>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</si>
  <si>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</si>
  <si>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</si>
  <si>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</si>
  <si>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</si>
  <si>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</si>
  <si>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</si>
  <si>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</si>
  <si>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</si>
  <si>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</si>
  <si>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</si>
  <si>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</si>
  <si>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</si>
  <si>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</si>
  <si>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</si>
  <si>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</si>
  <si>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</si>
  <si>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</si>
  <si>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</si>
  <si>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</si>
  <si>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</si>
  <si>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</si>
  <si>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</si>
  <si>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</si>
  <si>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</si>
  <si>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</si>
  <si>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</si>
  <si>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</si>
  <si>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</si>
  <si>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</si>
  <si>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</si>
  <si>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</si>
  <si>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</si>
  <si>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</si>
  <si>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</si>
  <si>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</si>
  <si>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</si>
  <si>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</si>
  <si>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</si>
  <si>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</si>
  <si>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</si>
  <si>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</si>
  <si>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</si>
  <si>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</si>
  <si>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</si>
  <si>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</si>
  <si>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</si>
  <si>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</si>
  <si>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</si>
  <si>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</si>
  <si>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</si>
  <si>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</si>
  <si>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</si>
  <si>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</si>
  <si>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</si>
  <si>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</si>
  <si>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</si>
  <si>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</si>
  <si>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</si>
  <si>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</si>
  <si>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</si>
  <si>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</si>
  <si>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</si>
  <si>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</si>
  <si>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</si>
  <si>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</si>
  <si>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</si>
  <si>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</si>
  <si>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</si>
  <si>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</si>
  <si>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</si>
  <si>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</si>
  <si>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</si>
  <si>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</si>
  <si>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</si>
  <si>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</si>
  <si>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</si>
  <si>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</si>
  <si>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</si>
  <si>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</si>
  <si>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</si>
  <si>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</si>
  <si>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</si>
  <si>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</si>
  <si>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</si>
  <si>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</si>
  <si>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</si>
  <si>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</si>
  <si>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</si>
  <si>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</si>
  <si>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</si>
  <si>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</si>
  <si>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</si>
  <si>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</si>
  <si>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</si>
  <si>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</si>
  <si>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</si>
  <si>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</si>
  <si>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</si>
  <si>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</si>
  <si>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</si>
  <si>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</si>
  <si>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</si>
  <si>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</si>
  <si>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</si>
  <si>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</si>
  <si>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</si>
  <si>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</si>
  <si>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</si>
  <si>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</si>
  <si>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</si>
  <si>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</si>
  <si>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</si>
  <si>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</si>
  <si>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</si>
  <si>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</si>
  <si>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</si>
  <si>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</si>
  <si>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</si>
  <si>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</si>
  <si>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</si>
  <si>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</si>
  <si>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</si>
  <si>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</si>
  <si>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</si>
  <si>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</si>
  <si>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</si>
  <si>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</si>
  <si>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</si>
  <si>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</si>
  <si>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</si>
  <si>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</si>
  <si>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</si>
  <si>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</si>
  <si>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</si>
  <si>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</si>
  <si>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</si>
  <si>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</si>
  <si>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</si>
  <si>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</si>
  <si>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</si>
  <si>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</si>
  <si>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</si>
  <si>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</si>
  <si>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</si>
  <si>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</si>
  <si>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</si>
  <si>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</si>
  <si>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</si>
  <si>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</si>
  <si>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</si>
  <si>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</si>
  <si>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</si>
  <si>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</si>
  <si>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</si>
  <si>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</si>
  <si>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</si>
  <si>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</si>
  <si>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</si>
  <si>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</si>
  <si>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</si>
  <si>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</si>
  <si>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</si>
  <si>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</si>
  <si>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</si>
  <si>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</si>
  <si>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</si>
  <si>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</si>
  <si>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</si>
  <si>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</si>
  <si>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</si>
  <si>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</si>
  <si>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</si>
  <si>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</si>
  <si>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</si>
  <si>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</si>
  <si>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</si>
  <si>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</si>
  <si>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</si>
  <si>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</si>
  <si>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</si>
  <si>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</si>
  <si>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</si>
  <si>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</si>
  <si>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</si>
  <si>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</si>
  <si>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</si>
  <si>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</si>
  <si>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</si>
  <si>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</si>
  <si>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</si>
  <si>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</si>
  <si>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</si>
  <si>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</si>
  <si>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</si>
  <si>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</si>
  <si>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</si>
  <si>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</si>
  <si>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</si>
  <si>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</si>
  <si>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</si>
  <si>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</si>
  <si>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</si>
  <si>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</si>
  <si>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</si>
  <si>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</si>
  <si>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</si>
  <si>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</si>
  <si>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</si>
  <si>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</si>
  <si>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</si>
  <si>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</si>
  <si>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</si>
  <si>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</si>
  <si>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</si>
  <si>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</si>
  <si>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</si>
  <si>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</si>
  <si>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</si>
  <si>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</si>
  <si>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</si>
  <si>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</si>
  <si>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</si>
  <si>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</si>
  <si>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</si>
  <si>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</si>
  <si>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</si>
  <si>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</si>
  <si>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</si>
  <si>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</si>
  <si>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</si>
  <si>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</si>
  <si>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</si>
  <si>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</si>
  <si>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</si>
  <si>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</si>
  <si>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</si>
  <si>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</si>
  <si>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</si>
  <si>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</si>
  <si>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</si>
  <si>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</si>
  <si>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</si>
  <si>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</si>
  <si>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</si>
  <si>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</si>
  <si>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</si>
  <si>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</si>
  <si>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</si>
  <si>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</si>
  <si>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</si>
  <si>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</si>
  <si>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</si>
  <si>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</si>
  <si>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</si>
  <si>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</si>
  <si>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</si>
  <si>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</si>
  <si>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</si>
  <si>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</si>
  <si>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</si>
  <si>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</si>
  <si>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</si>
  <si>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</si>
  <si>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</si>
  <si>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</si>
  <si>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</si>
  <si>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</si>
  <si>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</si>
  <si>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</si>
  <si>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</si>
  <si>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</si>
  <si>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</si>
  <si>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</si>
  <si>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</si>
  <si>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</si>
  <si>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</si>
  <si>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</si>
  <si>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</si>
  <si>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</si>
  <si>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</si>
  <si>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</si>
  <si>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</si>
  <si>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</si>
  <si>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</si>
  <si>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</si>
  <si>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</si>
  <si>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</si>
  <si>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</si>
  <si>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</si>
  <si>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</si>
  <si>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</si>
  <si>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</si>
  <si>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</si>
  <si>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</si>
  <si>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</si>
  <si>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</si>
  <si>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</si>
  <si>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</si>
  <si>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</si>
  <si>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</si>
  <si>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</si>
  <si>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</si>
  <si>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</si>
  <si>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</si>
  <si>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</si>
  <si>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</si>
  <si>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</si>
  <si>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</si>
  <si>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</si>
  <si>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</si>
  <si>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</si>
  <si>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</si>
  <si>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</si>
  <si>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</si>
  <si>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</si>
  <si>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</si>
  <si>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</si>
  <si>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</si>
  <si>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</si>
  <si>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</si>
  <si>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</si>
  <si>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</si>
  <si>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</si>
  <si>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</si>
  <si>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</si>
  <si>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</si>
  <si>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</si>
  <si>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</si>
  <si>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</si>
  <si>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</si>
  <si>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</si>
  <si>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</si>
  <si>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</si>
  <si>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</si>
  <si>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</si>
  <si>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</si>
  <si>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</si>
  <si>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</si>
  <si>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</si>
  <si>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</si>
  <si>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</si>
  <si>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</si>
  <si>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</si>
  <si>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</si>
  <si>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</si>
  <si>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</si>
  <si>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</si>
  <si>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</si>
  <si>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</si>
  <si>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</si>
  <si>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</si>
  <si>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</si>
  <si>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</si>
  <si>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</si>
  <si>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</si>
  <si>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</si>
  <si>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</si>
  <si>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</si>
  <si>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</si>
  <si>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</si>
  <si>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</si>
  <si>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</si>
  <si>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</si>
  <si>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</si>
  <si>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</si>
  <si>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</si>
  <si>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</si>
  <si>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</si>
  <si>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</si>
  <si>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</si>
  <si>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</si>
  <si>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</si>
  <si>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</si>
  <si>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</si>
  <si>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</si>
  <si>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</si>
  <si>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</si>
  <si>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</si>
  <si>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</si>
  <si>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</si>
  <si>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</si>
  <si>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</si>
  <si>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</si>
  <si>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</si>
  <si>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</si>
  <si>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</si>
  <si>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</si>
  <si>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</si>
  <si>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</si>
  <si>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</si>
  <si>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</si>
  <si>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</si>
  <si>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</si>
  <si>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</si>
  <si>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</si>
  <si>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</si>
  <si>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</si>
  <si>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</si>
  <si>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</si>
  <si>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</si>
  <si>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</si>
  <si>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</si>
  <si>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</si>
  <si>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</si>
  <si>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</si>
  <si>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</si>
  <si>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</si>
  <si>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</si>
  <si>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</si>
  <si>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</si>
  <si>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</si>
  <si>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</si>
  <si>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</si>
  <si>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</si>
  <si>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</si>
  <si>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</si>
  <si>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</si>
  <si>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</si>
  <si>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</si>
  <si>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</si>
  <si>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</si>
  <si>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</si>
  <si>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</si>
  <si>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</si>
  <si>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</si>
  <si>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</si>
  <si>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</si>
  <si>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</si>
  <si>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</si>
  <si>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</si>
  <si>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</si>
  <si>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</si>
  <si>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</si>
  <si>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</si>
  <si>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</si>
  <si>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</si>
  <si>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</si>
  <si>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</si>
  <si>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</si>
  <si>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</si>
  <si>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</si>
  <si>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</si>
  <si>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</si>
  <si>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</si>
  <si>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</si>
  <si>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</si>
  <si>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</si>
  <si>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</si>
  <si>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</si>
  <si>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</si>
  <si>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</si>
  <si>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</si>
  <si>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</si>
  <si>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</si>
  <si>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</si>
  <si>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</si>
  <si>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</si>
  <si>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</si>
  <si>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</si>
  <si>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</si>
  <si>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</si>
  <si>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</si>
  <si>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</si>
  <si>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</si>
  <si>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</si>
  <si>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</si>
  <si>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</si>
  <si>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</si>
  <si>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</si>
  <si>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</si>
  <si>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</si>
  <si>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</si>
  <si>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</si>
  <si>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</si>
  <si>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</si>
  <si>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</si>
  <si>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</si>
  <si>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</si>
  <si>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</si>
  <si>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</si>
  <si>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</si>
  <si>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</si>
  <si>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</si>
  <si>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</si>
  <si>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</si>
  <si>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</si>
  <si>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</si>
  <si>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</si>
  <si>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</si>
  <si>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</si>
  <si>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</si>
  <si>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</si>
  <si>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</si>
  <si>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</si>
  <si>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</si>
  <si>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</si>
  <si>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</si>
  <si>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</si>
  <si>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</si>
  <si>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</si>
  <si>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</si>
  <si>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</si>
  <si>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</si>
  <si>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</si>
  <si>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</si>
  <si>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</si>
  <si>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</si>
  <si>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</si>
  <si>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</si>
  <si>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</si>
  <si>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</si>
  <si>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</si>
  <si>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</si>
  <si>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</si>
  <si>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</si>
  <si>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</si>
  <si>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</si>
  <si>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</si>
  <si>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</si>
  <si>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</si>
  <si>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</si>
  <si>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</si>
  <si>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</si>
  <si>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</si>
  <si>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</si>
  <si>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</si>
  <si>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</si>
  <si>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</si>
  <si>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</si>
  <si>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</si>
  <si>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</si>
  <si>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</si>
  <si>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</si>
  <si>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</si>
  <si>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</si>
  <si>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</si>
  <si>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</si>
  <si>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</si>
  <si>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</si>
  <si>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</si>
  <si>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</si>
  <si>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</si>
  <si>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</si>
  <si>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</si>
  <si>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</si>
  <si>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</si>
  <si>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</si>
  <si>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</si>
  <si>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</si>
  <si>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</si>
  <si>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</si>
  <si>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</si>
  <si>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</si>
  <si>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</si>
  <si>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</si>
  <si>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</si>
  <si>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</si>
  <si>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</si>
  <si>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</si>
  <si>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</si>
  <si>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</si>
  <si>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</si>
  <si>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</si>
  <si>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</si>
  <si>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</si>
  <si>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</si>
  <si>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</si>
  <si>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</si>
  <si>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</si>
  <si>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</si>
  <si>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</si>
  <si>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</si>
  <si>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</si>
  <si>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</si>
  <si>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</si>
  <si>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</si>
  <si>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</si>
  <si>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</si>
  <si>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</si>
  <si>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</si>
  <si>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</si>
  <si>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</si>
  <si>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</si>
  <si>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</si>
  <si>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</si>
  <si>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</si>
  <si>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</si>
  <si>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</si>
  <si>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</si>
  <si>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</si>
  <si>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</si>
  <si>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</si>
  <si>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</si>
  <si>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</si>
  <si>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</si>
  <si>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</si>
  <si>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</si>
  <si>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</si>
  <si>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</si>
  <si>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</si>
  <si>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</si>
  <si>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</si>
  <si>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</si>
  <si>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</si>
  <si>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</si>
  <si>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</si>
  <si>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</si>
  <si>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</si>
  <si>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</si>
  <si>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</si>
  <si>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</si>
  <si>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</si>
  <si>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</si>
  <si>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</si>
  <si>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</si>
  <si>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</si>
  <si>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</si>
  <si>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</si>
  <si>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</si>
  <si>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</si>
  <si>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</si>
  <si>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</si>
  <si>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</si>
  <si>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</si>
  <si>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</si>
  <si>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</si>
  <si>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</si>
  <si>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</si>
  <si>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</si>
  <si>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</si>
  <si>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</si>
  <si>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</si>
  <si>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</si>
  <si>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</si>
  <si>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</si>
  <si>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</si>
  <si>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</si>
  <si>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</si>
  <si>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</si>
  <si>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</si>
  <si>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</si>
  <si>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</si>
  <si>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</si>
  <si>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</si>
  <si>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</si>
  <si>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</si>
  <si>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</si>
  <si>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</si>
  <si>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</si>
  <si>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</si>
  <si>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</si>
  <si>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</si>
  <si>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</si>
  <si>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</si>
  <si>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</si>
  <si>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</si>
  <si>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</si>
  <si>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</si>
  <si>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</si>
  <si>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</si>
  <si>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</si>
  <si>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</si>
  <si>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</si>
  <si>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</si>
  <si>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</si>
  <si>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</si>
  <si>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</si>
  <si>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</si>
  <si>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</si>
  <si>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</si>
  <si>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</si>
  <si>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</si>
  <si>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</si>
  <si>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</si>
  <si>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</si>
  <si>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</si>
  <si>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</si>
  <si>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</si>
  <si>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</si>
  <si>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</si>
  <si>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</si>
  <si>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</si>
  <si>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</si>
  <si>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</si>
  <si>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</si>
  <si>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</si>
  <si>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</si>
  <si>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</si>
  <si>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</si>
  <si>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</si>
  <si>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</si>
  <si>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</si>
  <si>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</si>
  <si>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</si>
  <si>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</si>
  <si>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</si>
  <si>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</si>
  <si>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</si>
  <si>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</si>
  <si>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</si>
  <si>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</si>
  <si>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</si>
  <si>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</si>
  <si>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</si>
  <si>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</si>
  <si>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</si>
  <si>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</si>
  <si>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</si>
  <si>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</si>
  <si>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</si>
  <si>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</si>
  <si>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</si>
  <si>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</si>
  <si>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</si>
  <si>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</si>
  <si>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</si>
  <si>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</si>
  <si>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</si>
  <si>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</si>
  <si>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</si>
  <si>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</si>
  <si>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</si>
  <si>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</si>
  <si>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</si>
  <si>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</si>
  <si>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</si>
  <si>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</si>
  <si>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</si>
  <si>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</si>
  <si>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</si>
  <si>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</si>
  <si>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</si>
  <si>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</si>
  <si>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</si>
  <si>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</si>
  <si>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</si>
  <si>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</si>
  <si>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</si>
  <si>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</si>
  <si>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</si>
  <si>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</si>
  <si>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</si>
  <si>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</si>
  <si>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</si>
  <si>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</si>
  <si>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</si>
  <si>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</si>
  <si>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</si>
  <si>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</si>
  <si>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</si>
  <si>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</si>
  <si>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</si>
  <si>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</si>
  <si>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</si>
  <si>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</si>
  <si>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</si>
  <si>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</si>
  <si>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</si>
  <si>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</si>
  <si>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</si>
  <si>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</si>
  <si>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</si>
  <si>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</si>
  <si>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</si>
  <si>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</si>
  <si>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</si>
  <si>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</si>
  <si>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</si>
  <si>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</si>
  <si>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</si>
  <si>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</si>
  <si>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</si>
  <si>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</si>
  <si>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</si>
  <si>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</si>
  <si>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</si>
  <si>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</si>
  <si>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</si>
  <si>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</si>
  <si>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</si>
  <si>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</si>
  <si>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</si>
  <si>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</si>
  <si>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</si>
  <si>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</si>
  <si>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</si>
  <si>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</si>
  <si>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</si>
  <si>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</si>
  <si>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</si>
  <si>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</si>
  <si>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</si>
  <si>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</si>
  <si>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</si>
  <si>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</si>
  <si>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</si>
  <si>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</si>
  <si>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</si>
  <si>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</si>
  <si>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</si>
  <si>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</si>
  <si>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</si>
  <si>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</si>
  <si>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</si>
  <si>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</si>
  <si>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</si>
  <si>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</si>
  <si>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</si>
  <si>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</si>
  <si>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</si>
  <si>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</si>
  <si>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</si>
  <si>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</si>
  <si>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</si>
  <si>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</si>
  <si>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</si>
  <si>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</si>
  <si>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</si>
  <si>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</si>
  <si>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</si>
  <si>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</si>
  <si>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</si>
  <si>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</si>
  <si>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</si>
  <si>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</si>
  <si>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</si>
  <si>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</si>
  <si>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</si>
  <si>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</si>
  <si>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</si>
  <si>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</si>
  <si>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</si>
  <si>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</si>
  <si>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</si>
  <si>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</si>
  <si>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</si>
  <si>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</si>
  <si>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</si>
  <si>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</si>
  <si>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</si>
  <si>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</si>
  <si>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</si>
  <si>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</si>
  <si>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</si>
  <si>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</si>
  <si>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</si>
  <si>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</si>
  <si>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</si>
  <si>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</si>
  <si>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</si>
  <si>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</si>
  <si>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</si>
  <si>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</si>
  <si>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</si>
  <si>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</si>
  <si>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</si>
  <si>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</si>
  <si>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</si>
  <si>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</si>
  <si>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</si>
  <si>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</si>
  <si>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</si>
  <si>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</si>
  <si>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</si>
  <si>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</si>
  <si>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</si>
  <si>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</si>
  <si>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</si>
  <si>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</si>
  <si>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</si>
  <si>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</si>
  <si>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</si>
  <si>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</si>
  <si>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</si>
  <si>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</si>
  <si>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</si>
  <si>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</si>
  <si>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</si>
  <si>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</si>
  <si>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</si>
  <si>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</si>
  <si>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</si>
  <si>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</si>
  <si>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</si>
  <si>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</si>
  <si>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</si>
  <si>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</si>
  <si>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</si>
  <si>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</si>
  <si>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</si>
  <si>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</si>
  <si>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</si>
  <si>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</si>
  <si>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</si>
  <si>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</si>
  <si>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</si>
  <si>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</si>
  <si>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</si>
  <si>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</si>
  <si>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</si>
  <si>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</si>
  <si>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</si>
  <si>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</si>
  <si>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</si>
  <si>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</si>
  <si>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</si>
  <si>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</si>
  <si>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</si>
  <si>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</si>
  <si>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</si>
  <si>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</si>
  <si>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</si>
  <si>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</si>
  <si>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</si>
  <si>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</si>
  <si>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</si>
  <si>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</si>
  <si>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</si>
  <si>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</si>
  <si>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</si>
  <si>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</si>
  <si>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</si>
  <si>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</si>
  <si>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</si>
  <si>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</si>
  <si>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</si>
  <si>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</si>
  <si>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</si>
  <si>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</si>
  <si>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</si>
  <si>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</si>
  <si>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</si>
  <si>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</si>
  <si>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</si>
  <si>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</si>
  <si>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</si>
  <si>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</si>
  <si>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</si>
  <si>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</si>
  <si>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</si>
  <si>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</si>
  <si>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</si>
  <si>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</si>
  <si>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</si>
  <si>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</si>
  <si>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</si>
  <si>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</si>
  <si>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</si>
  <si>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</si>
  <si>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</si>
  <si>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</si>
  <si>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</si>
  <si>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</si>
  <si>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</si>
  <si>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</si>
  <si>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</si>
  <si>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</si>
  <si>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</si>
  <si>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</si>
  <si>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</si>
  <si>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</si>
  <si>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</si>
  <si>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</si>
  <si>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</si>
  <si>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</si>
  <si>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</si>
  <si>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</si>
  <si>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</si>
  <si>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</si>
  <si>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</si>
  <si>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</si>
  <si>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</si>
  <si>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</si>
  <si>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</si>
  <si>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</si>
  <si>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</si>
  <si>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</si>
  <si>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</si>
  <si>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</si>
  <si>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</si>
  <si>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</si>
  <si>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</si>
  <si>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</si>
  <si>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</si>
  <si>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</si>
  <si>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</si>
  <si>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</si>
  <si>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</si>
  <si>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</si>
  <si>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</si>
  <si>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</si>
  <si>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</si>
  <si>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</si>
  <si>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</si>
  <si>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</si>
  <si>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</si>
  <si>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</si>
  <si>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</si>
  <si>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</si>
  <si>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</si>
  <si>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</si>
  <si>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</si>
  <si>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</si>
  <si>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</si>
  <si>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</si>
  <si>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</si>
  <si>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</si>
  <si>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</si>
  <si>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</si>
  <si>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</si>
  <si>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</si>
  <si>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</si>
  <si>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</si>
  <si>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</si>
  <si>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</si>
  <si>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</si>
  <si>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</si>
  <si>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</si>
  <si>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</si>
  <si>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</si>
  <si>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</si>
  <si>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</si>
  <si>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</si>
  <si>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</si>
  <si>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</si>
  <si>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</si>
  <si>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</si>
  <si>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</si>
  <si>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</si>
  <si>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</si>
  <si>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</si>
  <si>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</si>
  <si>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</si>
  <si>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</si>
  <si>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</si>
  <si>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</si>
  <si>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</si>
  <si>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</si>
  <si>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</si>
  <si>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</si>
  <si>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</si>
  <si>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</si>
  <si>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</si>
  <si>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</si>
  <si>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</si>
  <si>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</si>
  <si>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</si>
  <si>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</si>
  <si>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</si>
  <si>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</si>
  <si>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</si>
  <si>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</si>
  <si>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</si>
  <si>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</si>
  <si>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</si>
  <si>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</si>
  <si>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</si>
  <si>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</si>
  <si>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</si>
  <si>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</si>
  <si>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</si>
  <si>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</si>
  <si>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</si>
  <si>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</si>
  <si>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</si>
  <si>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</si>
  <si>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</si>
  <si>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</si>
  <si>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</si>
  <si>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</si>
  <si>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</si>
  <si>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</si>
  <si>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</si>
  <si>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</si>
  <si>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</si>
  <si>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</si>
  <si>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</si>
  <si>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</si>
  <si>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</si>
  <si>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</si>
  <si>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</si>
  <si>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</si>
  <si>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</si>
  <si>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</si>
  <si>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</si>
  <si>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</si>
  <si>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</si>
  <si>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</si>
  <si>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</si>
  <si>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</si>
  <si>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</si>
  <si>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</si>
  <si>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</si>
  <si>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</si>
  <si>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</si>
  <si>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</si>
  <si>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</si>
  <si>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</si>
  <si>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</si>
  <si>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</si>
  <si>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</si>
  <si>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</si>
  <si>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</si>
  <si>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</si>
  <si>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</si>
  <si>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</si>
  <si>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</si>
  <si>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</si>
  <si>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</si>
  <si>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</si>
  <si>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</si>
  <si>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</si>
  <si>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</si>
  <si>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</si>
  <si>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</si>
  <si>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</si>
  <si>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</si>
  <si>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</si>
  <si>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</si>
  <si>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</si>
  <si>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</si>
  <si>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</si>
  <si>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</si>
  <si>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</si>
  <si>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</si>
  <si>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</si>
  <si>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</si>
  <si>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</si>
  <si>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</si>
  <si>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</si>
  <si>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</si>
  <si>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</si>
  <si>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</si>
  <si>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</si>
  <si>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</si>
  <si>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</si>
  <si>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</si>
  <si>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</si>
  <si>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</si>
  <si>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</si>
  <si>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</si>
  <si>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</si>
  <si>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</si>
  <si>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</si>
  <si>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</si>
  <si>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</si>
  <si>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</si>
  <si>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</si>
  <si>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</si>
  <si>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</si>
  <si>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</si>
  <si>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</si>
  <si>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</si>
  <si>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</si>
  <si>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</si>
  <si>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</si>
  <si>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</si>
  <si>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</si>
  <si>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</si>
  <si>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</si>
  <si>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</si>
  <si>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</si>
  <si>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</si>
  <si>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</si>
  <si>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</si>
  <si>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</si>
  <si>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</si>
  <si>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</si>
  <si>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</si>
  <si>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</si>
  <si>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</si>
  <si>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</si>
  <si>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</si>
  <si>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</si>
  <si>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</si>
  <si>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</si>
  <si>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</si>
  <si>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</si>
  <si>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</si>
  <si>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</si>
  <si>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</si>
  <si>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</si>
  <si>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</si>
  <si>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</si>
  <si>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</si>
  <si>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</si>
  <si>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</si>
  <si>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</si>
  <si>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</si>
  <si>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</si>
  <si>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</si>
  <si>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</si>
  <si>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</si>
  <si>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</si>
  <si>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</si>
  <si>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</si>
  <si>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</si>
  <si>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</si>
  <si>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</si>
  <si>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</si>
  <si>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</si>
  <si>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</si>
  <si>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</si>
  <si>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</si>
  <si>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</si>
  <si>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</si>
  <si>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</si>
  <si>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</si>
  <si>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</si>
  <si>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</si>
  <si>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</si>
  <si>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</si>
  <si>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</si>
  <si>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</si>
  <si>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</si>
  <si>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</si>
  <si>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</si>
  <si>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</si>
  <si>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</si>
  <si>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</si>
  <si>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</si>
  <si>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</si>
  <si>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</si>
  <si>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</si>
  <si>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</si>
  <si>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</si>
  <si>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</si>
  <si>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</si>
  <si>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</si>
  <si>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</si>
  <si>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</si>
  <si>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</si>
  <si>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</si>
  <si>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</si>
  <si>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</si>
  <si>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</si>
  <si>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</si>
  <si>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</si>
  <si>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</si>
  <si>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</si>
  <si>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</si>
  <si>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</si>
  <si>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</si>
  <si>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</si>
  <si>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</si>
  <si>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</si>
  <si>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</si>
  <si>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</si>
  <si>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</si>
  <si>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</si>
  <si>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</si>
  <si>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</si>
  <si>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</si>
  <si>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</si>
  <si>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</si>
  <si>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</si>
  <si>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</si>
  <si>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</si>
  <si>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</si>
  <si>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</si>
  <si>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</si>
  <si>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</si>
  <si>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</si>
  <si>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</si>
  <si>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</si>
  <si>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</si>
  <si>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</si>
  <si>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</si>
  <si>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</si>
  <si>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</si>
  <si>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</si>
  <si>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</si>
  <si>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</si>
  <si>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</si>
  <si>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</si>
  <si>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</si>
  <si>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</si>
  <si>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</si>
  <si>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</si>
  <si>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</si>
  <si>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</si>
  <si>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</si>
  <si>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</si>
  <si>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</si>
  <si>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</si>
  <si>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</si>
  <si>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</si>
  <si>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</si>
  <si>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</si>
  <si>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</si>
  <si>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</si>
  <si>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</si>
  <si>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</si>
  <si>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</si>
  <si>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</si>
  <si>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</si>
  <si>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</si>
  <si>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</si>
  <si>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</si>
  <si>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</si>
  <si>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</si>
  <si>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</si>
  <si>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</si>
  <si>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</si>
  <si>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</si>
  <si>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</si>
  <si>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</si>
  <si>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</si>
  <si>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</si>
  <si>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</si>
  <si>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</si>
  <si>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</si>
  <si>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</si>
  <si>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</si>
  <si>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</si>
  <si>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</si>
  <si>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</si>
  <si>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</si>
  <si>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</si>
  <si>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</si>
  <si>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</si>
  <si>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</si>
  <si>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</si>
  <si>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</si>
  <si>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</si>
  <si>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</si>
  <si>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</si>
  <si>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</si>
  <si>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</si>
  <si>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</si>
  <si>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</si>
  <si>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</si>
  <si>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</si>
  <si>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</si>
  <si>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</si>
  <si>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</si>
  <si>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</si>
  <si>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</si>
  <si>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</si>
  <si>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</si>
  <si>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</si>
  <si>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</si>
  <si>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</si>
  <si>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</si>
  <si>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</si>
  <si>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</si>
  <si>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</si>
  <si>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</si>
  <si>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</si>
  <si>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</si>
  <si>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</si>
  <si>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</si>
  <si>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</si>
  <si>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</si>
  <si>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</si>
  <si>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</si>
  <si>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</si>
  <si>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</si>
  <si>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</si>
  <si>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</si>
  <si>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</si>
  <si>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</si>
  <si>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</si>
  <si>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</si>
  <si>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</si>
  <si>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</si>
  <si>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</si>
  <si>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</si>
  <si>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</si>
  <si>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</si>
  <si>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</si>
  <si>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</si>
  <si>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</si>
  <si>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</si>
  <si>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</si>
  <si>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</si>
  <si>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</si>
  <si>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</si>
  <si>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</si>
  <si>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</si>
  <si>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</si>
  <si>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</si>
  <si>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</si>
  <si>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</si>
  <si>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</si>
  <si>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</si>
  <si>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</si>
  <si>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</si>
  <si>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</si>
  <si>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</si>
  <si>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</si>
  <si>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</si>
  <si>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</si>
  <si>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</si>
  <si>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</si>
  <si>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</si>
  <si>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</si>
  <si>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</si>
  <si>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</si>
  <si>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</si>
  <si>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</si>
  <si>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</si>
  <si>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</si>
  <si>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</si>
  <si>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</si>
  <si>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</si>
  <si>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</si>
  <si>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</si>
  <si>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</si>
  <si>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</si>
  <si>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</si>
  <si>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</si>
  <si>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</si>
  <si>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</si>
  <si>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</si>
  <si>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</si>
  <si>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</si>
  <si>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</si>
  <si>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</si>
  <si>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</si>
  <si>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</si>
  <si>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</si>
  <si>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</si>
  <si>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</si>
  <si>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</si>
  <si>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</si>
  <si>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</si>
  <si>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</si>
  <si>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</si>
  <si>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</si>
  <si>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</si>
  <si>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</si>
  <si>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</si>
  <si>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</si>
  <si>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</si>
  <si>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</si>
  <si>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</si>
  <si>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</si>
  <si>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</si>
  <si>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</si>
  <si>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</si>
  <si>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</si>
  <si>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</si>
  <si>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</si>
  <si>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</si>
  <si>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</si>
  <si>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</si>
  <si>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</si>
  <si>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</si>
  <si>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</si>
  <si>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</si>
  <si>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</si>
  <si>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</si>
  <si>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</si>
  <si>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</si>
  <si>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</si>
  <si>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</si>
  <si>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</si>
  <si>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</si>
  <si>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</si>
  <si>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</si>
  <si>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</si>
  <si>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</si>
  <si>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</si>
  <si>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</si>
  <si>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</si>
  <si>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</si>
  <si>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</si>
  <si>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</si>
  <si>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</si>
  <si>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</si>
  <si>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</si>
  <si>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</si>
  <si>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</si>
  <si>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</si>
  <si>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</si>
  <si>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</si>
  <si>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</si>
  <si>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</si>
  <si>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</si>
  <si>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</si>
  <si>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</si>
  <si>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</si>
  <si>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</si>
  <si>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</si>
  <si>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</si>
  <si>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</si>
  <si>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</si>
  <si>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</si>
  <si>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</si>
  <si>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</si>
  <si>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</si>
  <si>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</si>
  <si>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</si>
  <si>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</si>
  <si>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</si>
  <si>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</si>
  <si>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</si>
  <si>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</si>
  <si>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</si>
  <si>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</si>
  <si>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</si>
  <si>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</si>
  <si>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</si>
  <si>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</si>
  <si>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</si>
  <si>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</si>
  <si>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</si>
  <si>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</si>
  <si>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</si>
  <si>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</si>
  <si>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</si>
  <si>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</si>
  <si>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</si>
  <si>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</si>
  <si>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</si>
  <si>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</si>
  <si>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</si>
  <si>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</si>
  <si>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</si>
  <si>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</si>
  <si>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</si>
  <si>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</si>
  <si>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</si>
  <si>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</si>
  <si>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</si>
  <si>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</si>
  <si>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</si>
  <si>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</si>
  <si>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</si>
  <si>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</si>
  <si>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</si>
  <si>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</si>
  <si>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</si>
  <si>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</si>
  <si>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</si>
  <si>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</si>
  <si>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</si>
  <si>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</si>
  <si>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</si>
  <si>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</si>
  <si>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</si>
  <si>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</si>
  <si>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</si>
  <si>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</si>
  <si>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</si>
  <si>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</si>
  <si>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</si>
  <si>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</si>
  <si>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</si>
  <si>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</si>
  <si>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</si>
  <si>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</si>
  <si>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</si>
  <si>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</si>
  <si>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</si>
  <si>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</si>
  <si>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</si>
  <si>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</si>
  <si>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</si>
  <si>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</si>
  <si>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</si>
  <si>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</si>
  <si>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</si>
  <si>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</si>
  <si>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</si>
  <si>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</si>
  <si>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</si>
  <si>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</si>
  <si>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</si>
  <si>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</si>
  <si>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</si>
  <si>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</si>
  <si>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</si>
  <si>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</si>
  <si>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</si>
  <si>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</si>
  <si>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</si>
  <si>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</si>
  <si>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</si>
  <si>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</si>
  <si>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</si>
  <si>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</si>
  <si>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</si>
  <si>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</si>
  <si>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</si>
  <si>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</si>
  <si>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</si>
  <si>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</si>
  <si>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</si>
  <si>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</si>
  <si>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</si>
  <si>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</si>
  <si>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</si>
  <si>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</si>
  <si>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</si>
  <si>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</si>
  <si>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</si>
  <si>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</si>
  <si>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</si>
  <si>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</si>
  <si>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</si>
  <si>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</si>
  <si>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</si>
  <si>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</si>
  <si>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</si>
  <si>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</si>
  <si>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</si>
  <si>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</si>
  <si>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</si>
  <si>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</si>
  <si>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</si>
  <si>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</si>
  <si>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</si>
  <si>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</si>
  <si>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</si>
  <si>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</si>
  <si>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</si>
  <si>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</si>
  <si>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</si>
  <si>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</si>
  <si>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</si>
  <si>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</si>
  <si>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</si>
  <si>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</si>
  <si>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</si>
  <si>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</si>
  <si>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</si>
  <si>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</si>
  <si>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</si>
  <si>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</si>
  <si>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</si>
  <si>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</si>
  <si>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</si>
  <si>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</si>
  <si>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</si>
  <si>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</si>
  <si>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</si>
  <si>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</si>
  <si>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</si>
  <si>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</si>
  <si>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</si>
  <si>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</si>
  <si>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</si>
  <si>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</si>
  <si>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</si>
  <si>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</si>
  <si>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</si>
  <si>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</si>
  <si>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</si>
  <si>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</si>
  <si>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</si>
  <si>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</si>
  <si>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</si>
  <si>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</si>
  <si>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</si>
  <si>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</si>
  <si>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</si>
  <si>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</si>
  <si>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</si>
  <si>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</si>
  <si>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</si>
  <si>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</si>
  <si>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</si>
  <si>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</si>
  <si>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</si>
  <si>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</si>
  <si>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</si>
  <si>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</si>
  <si>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</si>
  <si>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</si>
  <si>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</si>
  <si>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</si>
  <si>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</si>
  <si>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</si>
  <si>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</si>
  <si>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</si>
  <si>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</si>
  <si>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</si>
  <si>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</si>
  <si>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</si>
  <si>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</si>
  <si>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</si>
  <si>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</si>
  <si>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</si>
  <si>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</si>
  <si>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</si>
  <si>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</si>
  <si>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</si>
  <si>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</si>
  <si>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</si>
  <si>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</si>
  <si>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</si>
  <si>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</si>
  <si>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</si>
  <si>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</si>
  <si>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</si>
  <si>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</si>
  <si>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</si>
  <si>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</si>
  <si>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</si>
  <si>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</si>
  <si>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</si>
  <si>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</si>
  <si>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</si>
  <si>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</si>
  <si>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</si>
  <si>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</si>
  <si>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</si>
  <si>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</si>
  <si>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</si>
  <si>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</si>
  <si>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</si>
  <si>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</si>
  <si>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</si>
  <si>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</si>
  <si>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</si>
  <si>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</si>
  <si>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</si>
  <si>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</si>
  <si>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</si>
  <si>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</si>
  <si>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</si>
  <si>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</si>
  <si>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</si>
  <si>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</si>
  <si>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</si>
  <si>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</si>
  <si>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</si>
  <si>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</si>
  <si>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</si>
  <si>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</si>
  <si>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</si>
  <si>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</si>
  <si>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</si>
  <si>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</si>
  <si>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</si>
  <si>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</si>
  <si>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</si>
  <si>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</si>
  <si>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</si>
  <si>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</si>
  <si>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</si>
  <si>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</si>
  <si>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</si>
  <si>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</si>
  <si>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</si>
  <si>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</si>
  <si>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</si>
  <si>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</si>
  <si>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</si>
  <si>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</si>
  <si>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</si>
  <si>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</si>
  <si>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</si>
  <si>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</si>
  <si>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</si>
  <si>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</si>
  <si>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</si>
  <si>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</si>
  <si>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</si>
  <si>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</si>
  <si>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</si>
  <si>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</si>
  <si>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</si>
  <si>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</si>
  <si>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</si>
  <si>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</si>
  <si>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</si>
  <si>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</si>
  <si>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</si>
  <si>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</si>
  <si>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</si>
  <si>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</si>
  <si>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</si>
  <si>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</si>
  <si>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</si>
  <si>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</si>
  <si>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</si>
  <si>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</si>
  <si>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</si>
  <si>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</si>
  <si>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</si>
  <si>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</si>
  <si>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</si>
  <si>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</si>
  <si>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</si>
  <si>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</si>
  <si>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</si>
  <si>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</si>
  <si>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</si>
  <si>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</si>
  <si>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</si>
  <si>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</si>
  <si>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</si>
  <si>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</si>
  <si>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</si>
  <si>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</si>
  <si>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</si>
  <si>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</si>
  <si>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</si>
  <si>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</si>
  <si>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</si>
  <si>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</si>
  <si>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</si>
  <si>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</si>
  <si>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</si>
  <si>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</si>
  <si>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</si>
  <si>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</si>
  <si>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</si>
  <si>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</si>
  <si>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</si>
  <si>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</si>
  <si>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</si>
  <si>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</si>
  <si>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</si>
  <si>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</si>
  <si>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</si>
  <si>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</si>
  <si>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</si>
  <si>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</si>
  <si>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</si>
  <si>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</si>
  <si>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</si>
  <si>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</si>
  <si>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</si>
  <si>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</si>
  <si>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</si>
  <si>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</si>
  <si>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</si>
  <si>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</si>
  <si>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</si>
  <si>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</si>
  <si>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</si>
  <si>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</si>
  <si>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</si>
  <si>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</si>
  <si>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</si>
  <si>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</si>
  <si>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</si>
  <si>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</si>
  <si>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</si>
  <si>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</si>
  <si>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</si>
  <si>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</si>
  <si>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</si>
  <si>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</si>
  <si>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</si>
  <si>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</si>
  <si>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</si>
  <si>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</si>
  <si>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</si>
  <si>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</si>
  <si>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</si>
  <si>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</si>
  <si>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</si>
  <si>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</si>
  <si>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</si>
  <si>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</si>
  <si>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</si>
  <si>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</si>
  <si>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</si>
  <si>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</si>
  <si>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</si>
  <si>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</si>
  <si>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</si>
  <si>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</si>
  <si>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</si>
  <si>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</si>
  <si>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</si>
  <si>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</si>
  <si>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</si>
  <si>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</si>
  <si>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</si>
  <si>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</si>
  <si>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</si>
  <si>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</si>
  <si>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</si>
  <si>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</si>
  <si>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</si>
  <si>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</si>
  <si>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</si>
  <si>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</si>
  <si>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</si>
  <si>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</si>
  <si>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</si>
  <si>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</si>
  <si>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</si>
  <si>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</si>
  <si>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</si>
  <si>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</si>
  <si>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</si>
  <si>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</si>
  <si>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</si>
  <si>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</si>
  <si>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</si>
  <si>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</si>
  <si>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</si>
  <si>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</si>
  <si>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</si>
  <si>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</si>
  <si>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</si>
  <si>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</si>
  <si>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</si>
  <si>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</si>
  <si>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</si>
  <si>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</si>
  <si>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</si>
  <si>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</si>
  <si>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</si>
  <si>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</si>
  <si>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</si>
  <si>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</si>
  <si>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</si>
  <si>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</si>
  <si>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</si>
  <si>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</si>
  <si>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</si>
  <si>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</si>
  <si>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</si>
  <si>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</si>
  <si>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</si>
  <si>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</si>
  <si>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</si>
  <si>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</si>
  <si>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</si>
  <si>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</si>
  <si>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</si>
  <si>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</si>
  <si>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</si>
  <si>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</si>
  <si>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</si>
  <si>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</si>
  <si>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</si>
  <si>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</si>
  <si>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</si>
  <si>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</si>
  <si>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</si>
  <si>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</si>
  <si>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</si>
  <si>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</si>
  <si>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</si>
  <si>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</si>
  <si>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</si>
  <si>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</si>
  <si>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</si>
  <si>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</si>
  <si>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</si>
  <si>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</si>
  <si>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</si>
  <si>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</si>
  <si>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</si>
  <si>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</si>
  <si>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</si>
  <si>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</si>
  <si>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</si>
  <si>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</si>
  <si>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</si>
  <si>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</si>
  <si>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</si>
  <si>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</si>
  <si>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</si>
  <si>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</si>
  <si>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</si>
  <si>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</si>
  <si>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</si>
  <si>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</si>
  <si>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</si>
  <si>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</si>
  <si>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</si>
  <si>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</si>
  <si>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</si>
  <si>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</si>
  <si>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</si>
  <si>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</si>
  <si>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</si>
  <si>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</si>
  <si>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</si>
  <si>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</si>
  <si>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</si>
  <si>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</si>
  <si>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</si>
  <si>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</si>
  <si>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</si>
  <si>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</si>
  <si>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</si>
  <si>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</si>
  <si>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</si>
  <si>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</si>
  <si>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</si>
  <si>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</si>
  <si>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</si>
  <si>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</si>
  <si>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</si>
  <si>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</si>
  <si>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</si>
  <si>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</si>
  <si>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</si>
  <si>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</si>
  <si>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</si>
  <si>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</si>
  <si>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</si>
  <si>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</si>
  <si>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</si>
  <si>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</si>
  <si>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</si>
  <si>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</si>
  <si>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</si>
  <si>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</si>
  <si>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</si>
  <si>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766-99-T05a</t>
  </si>
  <si>
    <t>Dodávka+montáž čalouněná lavice v nice, rozměry: 0,665/1,3/2,5 m, podrobněji viz T05a dle PD</t>
  </si>
  <si>
    <t>766-99-T05b</t>
  </si>
  <si>
    <t>Dodávka+montáž čalouněná lavice v nice, rozměry: 0,67/1,3/1,9 m, podrobněji viz T05b dle PD</t>
  </si>
  <si>
    <t>766-99-T05c</t>
  </si>
  <si>
    <t>Dodávka+montáž samostatný sklápěcí stolek, podrobněji viz T05c dle PD</t>
  </si>
  <si>
    <t>766-99-T05d</t>
  </si>
  <si>
    <t>Dodávka+montáž sklápěcí židle se stolkem bez patky, podrobněji viz T05d dle PD</t>
  </si>
  <si>
    <t>766-99-T05e</t>
  </si>
  <si>
    <t>Dodávka+montáž sklápěcí židle se stolkem a s patkou, podrobněji viz T05e dle PD</t>
  </si>
  <si>
    <t>766-99-T05f</t>
  </si>
  <si>
    <t>Dodávka+montáž sklápěcí židle bez stolku a s patkou, podrobněji viz T05f dle PD</t>
  </si>
  <si>
    <t>766-99-T05g</t>
  </si>
  <si>
    <t>Dodávka+montáž sklápěcí židle bez stolku a bez patky, podrobněji viz T05g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</si>
  <si>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</si>
  <si>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</si>
  <si>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</si>
  <si>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</si>
  <si>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</si>
  <si>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</si>
  <si>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</si>
  <si>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</si>
  <si>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</si>
  <si>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</si>
  <si>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</si>
  <si>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</si>
  <si>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</si>
  <si>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</si>
  <si>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</si>
  <si>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</si>
  <si>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</si>
  <si>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</si>
  <si>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</si>
  <si>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</si>
  <si>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</si>
  <si>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</si>
  <si>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</si>
  <si>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</si>
  <si>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</si>
  <si>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</si>
  <si>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</si>
  <si>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</si>
  <si>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</si>
  <si>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</si>
  <si>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</si>
  <si>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</si>
  <si>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</si>
  <si>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</si>
  <si>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</si>
  <si>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</si>
  <si>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</si>
  <si>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</si>
  <si>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</si>
  <si>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</si>
  <si>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</si>
  <si>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</si>
  <si>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</si>
  <si>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</si>
  <si>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</si>
  <si>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</si>
  <si>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</si>
  <si>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</si>
  <si>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</si>
  <si>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</si>
  <si>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</si>
  <si>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</si>
  <si>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</si>
  <si>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</si>
  <si>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</si>
  <si>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</si>
  <si>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</si>
  <si>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</si>
  <si>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</si>
  <si>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</si>
  <si>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</si>
  <si>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</si>
  <si>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</si>
  <si>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</si>
  <si>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</si>
  <si>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</si>
  <si>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</si>
  <si>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</si>
  <si>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</si>
  <si>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</si>
  <si>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</si>
  <si>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</si>
  <si>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</si>
  <si>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</si>
  <si>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</si>
  <si>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</si>
  <si>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</si>
  <si>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</si>
  <si>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</si>
  <si>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</si>
  <si>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</si>
  <si>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</si>
  <si>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</si>
  <si>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</si>
  <si>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</si>
  <si>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</si>
  <si>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</si>
  <si>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</si>
  <si>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</si>
  <si>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</si>
  <si>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</si>
  <si>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</si>
  <si>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</si>
  <si>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</si>
  <si>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</si>
  <si>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</si>
  <si>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</si>
  <si>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</si>
  <si>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</si>
  <si>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</si>
  <si>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</si>
  <si>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</si>
  <si>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</si>
  <si>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</si>
  <si>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</si>
  <si>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</si>
  <si>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</si>
  <si>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</si>
  <si>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</si>
  <si>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</si>
  <si>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</si>
  <si>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</si>
  <si>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</si>
  <si>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</si>
  <si>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</si>
  <si>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</si>
  <si>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</si>
  <si>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</si>
  <si>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</si>
  <si>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</si>
  <si>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</si>
  <si>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</si>
  <si>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</si>
  <si>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</si>
  <si>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</si>
  <si>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</si>
  <si>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</si>
  <si>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</si>
  <si>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</si>
  <si>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</si>
  <si>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</si>
  <si>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</si>
  <si>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</si>
  <si>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</si>
  <si>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</si>
  <si>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</si>
  <si>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</si>
  <si>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</si>
  <si>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</si>
  <si>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</si>
  <si>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</si>
  <si>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</si>
  <si>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</si>
  <si>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</si>
  <si>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</si>
  <si>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</si>
  <si>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</si>
  <si>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</si>
  <si>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</si>
  <si>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</si>
  <si>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</si>
  <si>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</si>
  <si>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</si>
  <si>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</si>
  <si>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</si>
  <si>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</si>
  <si>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</si>
  <si>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</si>
  <si>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</si>
  <si>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</si>
  <si>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</si>
  <si>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</si>
  <si>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</si>
  <si>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</si>
  <si>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</si>
  <si>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</si>
  <si>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</si>
  <si>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</si>
  <si>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</si>
  <si>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</si>
  <si>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</si>
  <si>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</si>
  <si>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</si>
  <si>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</si>
  <si>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</si>
  <si>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</si>
  <si>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</si>
  <si>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</si>
  <si>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</si>
  <si>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</si>
  <si>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</si>
  <si>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</si>
  <si>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</si>
  <si>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</si>
  <si>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</si>
  <si>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</si>
  <si>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</si>
  <si>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</si>
  <si>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</si>
  <si>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</si>
  <si>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</si>
  <si>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</si>
  <si>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</si>
  <si>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</si>
  <si>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</si>
  <si>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</si>
  <si>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</si>
  <si>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</si>
  <si>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</si>
  <si>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</si>
  <si>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</si>
  <si>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</si>
  <si>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</si>
  <si>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</si>
  <si>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</si>
  <si>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</si>
  <si>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</si>
  <si>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</si>
  <si>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</si>
  <si>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</si>
  <si>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</si>
  <si>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</si>
  <si>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</si>
  <si>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</si>
  <si>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</si>
  <si>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</si>
  <si>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</si>
  <si>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</si>
  <si>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</si>
  <si>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</si>
  <si>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</si>
  <si>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</si>
  <si>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</si>
  <si>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</si>
  <si>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</si>
  <si>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</si>
  <si>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</si>
  <si>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</si>
  <si>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</si>
  <si>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</si>
  <si>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</si>
  <si>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</si>
  <si>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</si>
  <si>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</si>
  <si>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</si>
  <si>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</si>
  <si>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</si>
  <si>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</si>
  <si>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</si>
  <si>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</si>
  <si>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</si>
  <si>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</si>
  <si>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</si>
  <si>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</si>
  <si>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</si>
  <si>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</si>
  <si>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</si>
  <si>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</si>
  <si>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</si>
  <si>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</si>
  <si>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</si>
  <si>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</si>
  <si>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</si>
  <si>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</si>
  <si>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</si>
  <si>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</si>
  <si>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</si>
  <si>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</si>
  <si>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</si>
  <si>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</si>
  <si>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</si>
  <si>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</si>
  <si>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</si>
  <si>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</si>
  <si>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</si>
  <si>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</si>
  <si>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</si>
  <si>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</si>
  <si>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</si>
  <si>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</si>
  <si>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</si>
  <si>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</si>
  <si>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</si>
  <si>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</si>
  <si>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</si>
  <si>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</si>
  <si>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</si>
  <si>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</si>
  <si>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</si>
  <si>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</si>
  <si>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</si>
  <si>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</si>
  <si>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</si>
  <si>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</si>
  <si>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</si>
  <si>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</si>
  <si>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</si>
  <si>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</si>
  <si>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</si>
  <si>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</si>
  <si>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</si>
  <si>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</si>
  <si>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</si>
  <si>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</si>
  <si>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</si>
  <si>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</si>
  <si>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</si>
  <si>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</si>
  <si>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</si>
  <si>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</si>
  <si>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</si>
  <si>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</si>
  <si>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</si>
  <si>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</si>
  <si>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</si>
  <si>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</si>
  <si>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</si>
  <si>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</si>
  <si>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</si>
  <si>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</si>
  <si>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</si>
  <si>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</si>
  <si>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</si>
  <si>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</si>
  <si>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</si>
  <si>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</si>
  <si>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</si>
  <si>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</si>
  <si>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</si>
  <si>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</si>
  <si>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</si>
  <si>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</si>
  <si>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</si>
  <si>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</si>
  <si>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</si>
  <si>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</si>
  <si>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</si>
  <si>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</si>
  <si>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</si>
  <si>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</si>
  <si>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</si>
  <si>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</si>
  <si>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</si>
  <si>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</si>
  <si>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</si>
  <si>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</si>
  <si>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</si>
  <si>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</si>
  <si>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</si>
  <si>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</si>
  <si>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</si>
  <si>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</si>
  <si>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</si>
  <si>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</si>
  <si>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</si>
  <si>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</si>
  <si>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</si>
  <si>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</si>
  <si>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</si>
  <si>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</si>
  <si>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</si>
  <si>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</si>
  <si>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</si>
  <si>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</si>
  <si>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</si>
  <si>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</si>
  <si>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</si>
  <si>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</si>
  <si>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</si>
  <si>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</si>
  <si>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</si>
  <si>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</si>
  <si>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</si>
  <si>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</si>
  <si>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</si>
  <si>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</si>
  <si>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</si>
  <si>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</si>
  <si>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</si>
  <si>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</si>
  <si>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</si>
  <si>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</si>
  <si>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</si>
  <si>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</si>
  <si>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</si>
  <si>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</si>
  <si>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</si>
  <si>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</si>
  <si>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</si>
  <si>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</si>
  <si>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</si>
  <si>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</si>
  <si>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</si>
  <si>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</si>
  <si>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</si>
  <si>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</si>
  <si>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</si>
  <si>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</si>
  <si>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</si>
  <si>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</si>
  <si>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</si>
  <si>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</si>
  <si>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</si>
  <si>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</si>
  <si>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</si>
  <si>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</si>
  <si>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</si>
  <si>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</si>
  <si>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</si>
  <si>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</si>
  <si>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</si>
  <si>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</si>
  <si>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</si>
  <si>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</si>
  <si>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</si>
  <si>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</si>
  <si>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</si>
  <si>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</si>
  <si>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</si>
  <si>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</si>
  <si>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</si>
  <si>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</si>
  <si>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</si>
  <si>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</si>
  <si>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</si>
  <si>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</si>
  <si>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</si>
  <si>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</si>
  <si>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</si>
  <si>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</si>
  <si>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</si>
  <si>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</si>
  <si>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</si>
  <si>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</si>
  <si>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</si>
  <si>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</si>
  <si>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</si>
  <si>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</si>
  <si>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</si>
  <si>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</si>
  <si>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</si>
  <si>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</si>
  <si>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</si>
  <si>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</si>
  <si>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</si>
  <si>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</si>
  <si>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</si>
  <si>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</si>
  <si>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</si>
  <si>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</si>
  <si>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</si>
  <si>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</si>
  <si>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</si>
  <si>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</si>
  <si>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</si>
  <si>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</si>
  <si>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</si>
  <si>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</si>
  <si>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</si>
  <si>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</si>
  <si>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</si>
  <si>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</si>
  <si>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</si>
  <si>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</si>
  <si>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</si>
  <si>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</si>
  <si>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</si>
  <si>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</si>
  <si>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</si>
  <si>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</si>
  <si>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</si>
  <si>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</si>
  <si>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</si>
  <si>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</si>
  <si>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</si>
  <si>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</si>
  <si>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</si>
  <si>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</si>
  <si>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</si>
  <si>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</si>
  <si>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</si>
  <si>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</si>
  <si>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</si>
  <si>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</si>
  <si>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</si>
  <si>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</si>
  <si>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</si>
  <si>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</si>
  <si>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</si>
  <si>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</si>
  <si>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</si>
  <si>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</si>
  <si>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</si>
  <si>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</si>
  <si>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</si>
  <si>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</si>
  <si>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</si>
  <si>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</si>
  <si>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</si>
  <si>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</si>
  <si>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</si>
  <si>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</si>
  <si>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</si>
  <si>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</si>
  <si>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</si>
  <si>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</si>
  <si>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</si>
  <si>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</si>
  <si>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</si>
  <si>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</si>
  <si>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</si>
  <si>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</si>
  <si>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</si>
  <si>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</si>
  <si>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</si>
  <si>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</si>
  <si>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</si>
  <si>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</si>
  <si>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</si>
  <si>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</si>
  <si>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</si>
  <si>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</si>
  <si>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</si>
  <si>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</si>
  <si>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</si>
  <si>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</si>
  <si>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</si>
  <si>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</si>
  <si>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</si>
  <si>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</si>
  <si>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</si>
  <si>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</si>
  <si>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</si>
  <si>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</si>
  <si>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</si>
  <si>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</si>
  <si>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</si>
  <si>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</si>
  <si>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</si>
  <si>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</si>
  <si>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</si>
  <si>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</si>
  <si>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</si>
  <si>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</si>
  <si>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</si>
  <si>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</si>
  <si>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</si>
  <si>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</si>
  <si>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</si>
  <si>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</si>
  <si>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</si>
  <si>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</si>
  <si>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</si>
  <si>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</si>
  <si>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</si>
  <si>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</si>
  <si>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</si>
  <si>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</si>
  <si>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</si>
  <si>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</si>
  <si>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</si>
  <si>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</si>
  <si>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</si>
  <si>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</si>
  <si>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</si>
  <si>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</si>
  <si>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</si>
  <si>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</si>
  <si>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</si>
  <si>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</si>
  <si>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</si>
  <si>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</si>
  <si>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</si>
  <si>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</si>
  <si>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</si>
  <si>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</si>
  <si>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</si>
  <si>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</si>
  <si>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</si>
  <si>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</si>
  <si>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</si>
  <si>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</si>
  <si>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</si>
  <si>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</si>
  <si>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</si>
  <si>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</si>
  <si>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</si>
  <si>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</si>
  <si>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</si>
  <si>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</si>
  <si>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</si>
  <si>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</si>
  <si>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</si>
  <si>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</si>
  <si>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</si>
  <si>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</si>
  <si>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</si>
  <si>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</si>
  <si>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</si>
  <si>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</si>
  <si>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</si>
  <si>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</si>
  <si>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</si>
  <si>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</si>
  <si>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</si>
  <si>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</si>
  <si>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</si>
  <si>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</si>
  <si>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</si>
  <si>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</si>
  <si>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</si>
  <si>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</si>
  <si>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</si>
  <si>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</si>
  <si>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</si>
  <si>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</si>
  <si>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</si>
  <si>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</si>
  <si>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</si>
  <si>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</si>
  <si>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</si>
  <si>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</si>
  <si>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</si>
  <si>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</si>
  <si>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</si>
  <si>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</si>
  <si>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</si>
  <si>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</si>
  <si>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</si>
  <si>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</si>
  <si>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</si>
  <si>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</si>
  <si>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</si>
  <si>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</si>
  <si>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</si>
  <si>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</si>
  <si>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</si>
  <si>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</si>
  <si>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</si>
  <si>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</si>
  <si>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</si>
  <si>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</si>
  <si>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</si>
  <si>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</si>
  <si>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</si>
  <si>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</si>
  <si>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</si>
  <si>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</si>
  <si>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</si>
  <si>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</si>
  <si>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</si>
  <si>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</si>
  <si>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</si>
  <si>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</si>
  <si>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</si>
  <si>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</si>
  <si>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</si>
  <si>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</si>
  <si>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</si>
  <si>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</si>
  <si>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</si>
  <si>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</si>
  <si>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</si>
  <si>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</si>
  <si>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</si>
  <si>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</si>
  <si>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</si>
  <si>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</si>
  <si>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</si>
  <si>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</si>
  <si>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</si>
  <si>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</si>
  <si>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</si>
  <si>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</si>
  <si>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</si>
  <si>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</si>
  <si>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</si>
  <si>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</si>
  <si>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</si>
  <si>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</si>
  <si>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</si>
  <si>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</si>
  <si>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</si>
  <si>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</si>
  <si>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</si>
  <si>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</si>
  <si>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</si>
  <si>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</si>
  <si>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</si>
  <si>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</si>
  <si>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</si>
  <si>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</si>
  <si>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</si>
  <si>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</si>
  <si>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</si>
  <si>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</si>
  <si>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</si>
  <si>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</si>
  <si>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</si>
  <si>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</si>
  <si>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</si>
  <si>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</si>
  <si>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</si>
  <si>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</si>
  <si>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</si>
  <si>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</si>
  <si>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</si>
  <si>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</si>
  <si>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</si>
  <si>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</si>
  <si>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</si>
  <si>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</si>
  <si>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</si>
  <si>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</si>
  <si>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</si>
  <si>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</si>
  <si>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</si>
  <si>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</si>
  <si>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</si>
  <si>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</si>
  <si>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</si>
  <si>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</si>
  <si>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</si>
  <si>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</si>
  <si>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</si>
  <si>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</si>
  <si>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</si>
  <si>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</si>
  <si>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</si>
  <si>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</si>
  <si>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</si>
  <si>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</si>
  <si>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</si>
  <si>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</si>
  <si>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</si>
  <si>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</si>
  <si>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</si>
  <si>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</si>
  <si>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</si>
  <si>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</si>
  <si>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</si>
  <si>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</si>
  <si>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</si>
  <si>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</si>
  <si>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</si>
  <si>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</si>
  <si>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</si>
  <si>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</si>
  <si>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</si>
  <si>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</si>
  <si>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</si>
  <si>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</si>
  <si>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</si>
  <si>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</si>
  <si>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</si>
  <si>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</si>
  <si>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</si>
  <si>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</si>
  <si>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</si>
  <si>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</si>
  <si>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</si>
  <si>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</si>
  <si>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</si>
  <si>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</si>
  <si>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</si>
  <si>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</si>
  <si>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</si>
  <si>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</si>
  <si>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</si>
  <si>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</si>
  <si>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</si>
  <si>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</si>
  <si>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</si>
  <si>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</si>
  <si>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</si>
  <si>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</si>
  <si>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</si>
  <si>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</si>
  <si>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</si>
  <si>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</si>
  <si>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</si>
  <si>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</si>
  <si>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</si>
  <si>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</si>
  <si>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</si>
  <si>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</si>
  <si>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</si>
  <si>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</si>
  <si>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</si>
  <si>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</si>
  <si>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</si>
  <si>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</si>
  <si>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</si>
  <si>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</si>
  <si>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</si>
  <si>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</si>
  <si>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</si>
  <si>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</si>
  <si>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</si>
  <si>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</si>
  <si>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</si>
  <si>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</si>
  <si>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</si>
  <si>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</si>
  <si>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</si>
  <si>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</si>
  <si>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</si>
  <si>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</si>
  <si>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</si>
  <si>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</si>
  <si>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</si>
  <si>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</si>
  <si>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</si>
  <si>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</si>
  <si>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</si>
  <si>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</si>
  <si>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</si>
  <si>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</si>
  <si>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</si>
  <si>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</si>
  <si>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</si>
  <si>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</si>
  <si>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</si>
  <si>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</si>
  <si>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</si>
  <si>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</si>
  <si>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</si>
  <si>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</si>
  <si>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</si>
  <si>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</si>
  <si>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</si>
  <si>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</si>
  <si>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</si>
  <si>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</si>
  <si>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</si>
  <si>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</si>
  <si>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</si>
  <si>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</si>
  <si>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</si>
  <si>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</si>
  <si>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</si>
  <si>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</si>
  <si>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</si>
  <si>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</si>
  <si>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</si>
  <si>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</si>
  <si>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</si>
  <si>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</si>
  <si>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</si>
  <si>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</si>
  <si>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</si>
  <si>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</si>
  <si>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</si>
  <si>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</si>
  <si>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</si>
  <si>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</si>
  <si>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</si>
  <si>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</si>
  <si>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</si>
  <si>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</si>
  <si>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</si>
  <si>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</si>
  <si>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</si>
  <si>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</si>
  <si>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</si>
  <si>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</si>
  <si>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</si>
  <si>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</si>
  <si>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</si>
  <si>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</si>
  <si>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</si>
  <si>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</si>
  <si>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</si>
  <si>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</si>
  <si>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</si>
  <si>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</si>
  <si>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</si>
  <si>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</si>
  <si>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</si>
  <si>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</si>
  <si>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</si>
  <si>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</si>
  <si>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</si>
  <si>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</si>
  <si>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</si>
  <si>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</si>
  <si>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</si>
  <si>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</si>
  <si>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</si>
  <si>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</si>
  <si>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</si>
  <si>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</si>
  <si>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</si>
  <si>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</si>
  <si>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</si>
  <si>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</si>
  <si>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</si>
  <si>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</si>
  <si>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</si>
  <si>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</si>
  <si>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</si>
  <si>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</si>
  <si>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</si>
  <si>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</si>
  <si>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</si>
  <si>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</si>
  <si>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</si>
  <si>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</si>
  <si>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</si>
  <si>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</si>
  <si>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</si>
  <si>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</si>
  <si>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</si>
  <si>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</si>
  <si>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</si>
  <si>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</si>
  <si>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</si>
  <si>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</si>
  <si>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</si>
  <si>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</si>
  <si>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</si>
  <si>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</si>
  <si>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</si>
  <si>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</si>
  <si>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</si>
  <si>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</si>
  <si>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</si>
  <si>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</si>
  <si>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</si>
  <si>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</si>
  <si>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</si>
  <si>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</si>
  <si>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</si>
  <si>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</si>
  <si>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</si>
  <si>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</si>
  <si>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</si>
  <si>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</si>
  <si>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</si>
  <si>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</si>
  <si>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</si>
  <si>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</si>
  <si>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</si>
  <si>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</si>
  <si>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</si>
  <si>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</si>
  <si>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</si>
  <si>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</si>
  <si>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</si>
  <si>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</si>
  <si>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</si>
  <si>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</si>
  <si>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</si>
  <si>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</si>
  <si>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</si>
  <si>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</si>
  <si>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</si>
  <si>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</si>
  <si>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</si>
  <si>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</si>
  <si>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</si>
  <si>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</si>
  <si>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</si>
  <si>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</si>
  <si>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</si>
  <si>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</si>
  <si>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</si>
  <si>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</si>
  <si>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</si>
  <si>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</si>
  <si>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</si>
  <si>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</si>
  <si>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</si>
  <si>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</si>
  <si>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</si>
  <si>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</si>
  <si>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</si>
  <si>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</si>
  <si>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</si>
  <si>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</si>
  <si>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</si>
  <si>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</si>
  <si>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</si>
  <si>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</si>
  <si>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</si>
  <si>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</si>
  <si>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</si>
  <si>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</si>
  <si>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</si>
  <si>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</si>
  <si>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</si>
  <si>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</si>
  <si>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</si>
  <si>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</si>
  <si>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</si>
  <si>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</si>
  <si>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</si>
  <si>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</si>
  <si>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</si>
  <si>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</si>
  <si>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</si>
  <si>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</si>
  <si>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</si>
  <si>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</si>
  <si>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</si>
  <si>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</si>
  <si>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</si>
  <si>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</si>
  <si>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</si>
  <si>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</si>
  <si>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</si>
  <si>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</si>
  <si>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</si>
  <si>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</si>
  <si>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</si>
  <si>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</si>
  <si>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</si>
  <si>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</si>
  <si>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</si>
  <si>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</si>
  <si>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</si>
  <si>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</si>
  <si>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</si>
  <si>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</si>
  <si>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</si>
  <si>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</si>
  <si>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</si>
  <si>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</si>
  <si>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</si>
  <si>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</si>
  <si>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</si>
  <si>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</si>
  <si>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</si>
  <si>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</si>
  <si>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</si>
  <si>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</si>
  <si>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</si>
  <si>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</si>
  <si>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</si>
  <si>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</si>
  <si>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</si>
  <si>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</si>
  <si>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</si>
  <si>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</si>
  <si>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</si>
  <si>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</si>
  <si>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</si>
  <si>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</si>
  <si>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</si>
  <si>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</si>
  <si>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</si>
  <si>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</si>
  <si>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</si>
  <si>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</si>
  <si>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</si>
  <si>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</si>
  <si>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</si>
  <si>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</si>
  <si>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</si>
  <si>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</si>
  <si>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</si>
  <si>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</si>
  <si>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</si>
  <si>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</si>
  <si>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</si>
  <si>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</si>
  <si>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</si>
  <si>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</si>
  <si>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</si>
  <si>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</si>
  <si>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</si>
  <si>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</si>
  <si>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</si>
  <si>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</si>
  <si>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</si>
  <si>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</si>
  <si>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</si>
  <si>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</si>
  <si>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</si>
  <si>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</si>
  <si>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</si>
  <si>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</si>
  <si>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</si>
  <si>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</si>
  <si>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</si>
  <si>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</si>
  <si>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</si>
  <si>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</si>
  <si>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</si>
  <si>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</si>
  <si>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</si>
  <si>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</si>
  <si>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</si>
  <si>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</si>
  <si>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</si>
  <si>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</si>
  <si>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</si>
  <si>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</si>
  <si>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</si>
  <si>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</si>
  <si>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</si>
  <si>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</si>
  <si>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</si>
  <si>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</si>
  <si>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</si>
  <si>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</si>
  <si>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</si>
  <si>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</si>
  <si>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</si>
  <si>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</si>
  <si>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</si>
  <si>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</si>
  <si>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</si>
  <si>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</si>
  <si>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</si>
  <si>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</si>
  <si>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</si>
  <si>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</si>
  <si>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</si>
  <si>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</si>
  <si>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</si>
  <si>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</si>
  <si>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</si>
  <si>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</si>
  <si>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</si>
  <si>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</si>
  <si>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</si>
  <si>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</si>
  <si>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</si>
  <si>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</si>
  <si>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</si>
  <si>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</si>
  <si>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</si>
  <si>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</si>
  <si>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</si>
  <si>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</si>
  <si>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</si>
  <si>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</si>
  <si>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</si>
  <si>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</si>
  <si>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</si>
  <si>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</si>
  <si>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</si>
  <si>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</si>
  <si>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</si>
  <si>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</si>
  <si>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</si>
  <si>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</si>
  <si>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</si>
  <si>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</si>
  <si>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</si>
  <si>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</si>
  <si>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</si>
  <si>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</si>
  <si>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</si>
  <si>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</si>
  <si>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</si>
  <si>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</si>
  <si>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</si>
  <si>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</si>
  <si>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</si>
  <si>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</si>
  <si>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</si>
  <si>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30,5m2,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</si>
  <si>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</si>
  <si>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</si>
  <si>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</si>
  <si>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</si>
  <si>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</si>
  <si>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</si>
  <si>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</si>
  <si>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</si>
  <si>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</si>
  <si>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</si>
  <si>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</si>
  <si>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</si>
  <si>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</si>
  <si>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</si>
  <si>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</si>
  <si>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</si>
  <si>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</si>
  <si>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</si>
  <si>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</si>
  <si>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</si>
  <si>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</si>
  <si>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</si>
  <si>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</si>
  <si>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</si>
  <si>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</si>
  <si>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</si>
  <si>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</si>
  <si>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</si>
  <si>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</si>
  <si>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</si>
  <si>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</si>
  <si>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</si>
  <si>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</si>
  <si>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</si>
  <si>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</si>
  <si>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</si>
  <si>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</si>
  <si>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</si>
  <si>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</si>
  <si>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</si>
  <si>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</si>
  <si>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</si>
  <si>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</si>
  <si>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</si>
  <si>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</si>
  <si>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</si>
  <si>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</si>
  <si>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</si>
  <si>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</si>
  <si>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</si>
  <si>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</si>
  <si>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</si>
  <si>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</si>
  <si>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</si>
  <si>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</si>
  <si>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</si>
  <si>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</si>
  <si>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</si>
  <si>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</si>
  <si>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</si>
  <si>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</si>
  <si>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</si>
  <si>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</si>
  <si>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</si>
  <si>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</si>
  <si>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</si>
  <si>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</si>
  <si>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</si>
  <si>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</si>
  <si>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</si>
  <si>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</si>
  <si>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</si>
  <si>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</si>
  <si>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</si>
  <si>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</si>
  <si>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</si>
  <si>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</si>
  <si>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</si>
  <si>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</si>
  <si>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</si>
  <si>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</si>
  <si>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</si>
  <si>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</si>
  <si>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</si>
  <si>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</si>
  <si>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</si>
  <si>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</si>
  <si>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</si>
  <si>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</si>
  <si>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</si>
  <si>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</si>
  <si>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</si>
  <si>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</si>
  <si>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</si>
  <si>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</si>
  <si>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</si>
  <si>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</si>
  <si>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</si>
  <si>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</si>
  <si>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</si>
  <si>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</si>
  <si>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</si>
  <si>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</si>
  <si>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</si>
  <si>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</si>
  <si>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</si>
  <si>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</si>
  <si>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</si>
  <si>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</si>
  <si>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</si>
  <si>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</si>
  <si>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</si>
  <si>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</si>
  <si>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</si>
  <si>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</si>
  <si>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</si>
  <si>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</si>
  <si>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</si>
  <si>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</si>
  <si>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</si>
  <si>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</si>
  <si>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</si>
  <si>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</si>
  <si>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</si>
  <si>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</si>
  <si>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</si>
  <si>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</si>
  <si>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</si>
  <si>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</si>
  <si>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</si>
  <si>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</si>
  <si>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</si>
  <si>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</si>
  <si>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</si>
  <si>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</si>
  <si>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</si>
  <si>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</si>
  <si>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</si>
  <si>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</si>
  <si>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</si>
  <si>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</si>
  <si>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</si>
  <si>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</si>
  <si>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</si>
  <si>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</si>
  <si>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</si>
  <si>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</si>
  <si>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</si>
  <si>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</si>
  <si>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</si>
  <si>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</si>
  <si>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</si>
  <si>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</si>
  <si>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</si>
  <si>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</si>
  <si>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</si>
  <si>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</si>
  <si>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</si>
  <si>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</si>
  <si>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</si>
  <si>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</si>
  <si>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</si>
  <si>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</si>
  <si>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</si>
  <si>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</si>
  <si>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</si>
  <si>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</si>
  <si>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</si>
  <si>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</si>
  <si>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</si>
  <si>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</si>
  <si>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</si>
  <si>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</si>
  <si>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</si>
  <si>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</si>
  <si>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</si>
  <si>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</si>
  <si>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</si>
  <si>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</si>
  <si>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</si>
  <si>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</si>
  <si>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</si>
  <si>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</si>
  <si>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</si>
  <si>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</si>
  <si>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</si>
  <si>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</si>
  <si>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</si>
  <si>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</si>
  <si>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</si>
  <si>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</si>
  <si>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</si>
  <si>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</si>
  <si>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</si>
  <si>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</si>
  <si>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</si>
  <si>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</si>
  <si>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</si>
  <si>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</si>
  <si>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</si>
  <si>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</si>
  <si>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</si>
  <si>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</si>
  <si>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</si>
  <si>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</si>
  <si>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</si>
  <si>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</si>
  <si>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</si>
  <si>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</si>
  <si>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</si>
  <si>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</si>
  <si>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</si>
  <si>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</si>
  <si>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</si>
  <si>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</si>
  <si>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</si>
  <si>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</si>
  <si>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</si>
  <si>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</si>
  <si>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</si>
  <si>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</si>
  <si>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</si>
  <si>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</si>
  <si>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</si>
  <si>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</si>
  <si>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</si>
  <si>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</si>
  <si>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</si>
  <si>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</si>
  <si>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</si>
  <si>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</si>
  <si>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</si>
  <si>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</si>
  <si>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</si>
  <si>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</si>
  <si>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</si>
  <si>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</si>
  <si>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</si>
  <si>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</si>
  <si>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</si>
  <si>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</si>
  <si>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</si>
  <si>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</si>
  <si>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</si>
  <si>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</si>
  <si>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</si>
  <si>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</si>
  <si>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</si>
  <si>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</si>
  <si>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</si>
  <si>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</si>
  <si>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</si>
  <si>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</si>
  <si>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</si>
  <si>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</si>
  <si>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</si>
  <si>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</si>
  <si>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</si>
  <si>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</si>
  <si>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</si>
  <si>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</si>
  <si>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</si>
  <si>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</si>
  <si>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</si>
  <si>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</si>
  <si>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</si>
  <si>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</si>
  <si>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</si>
  <si>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</si>
  <si>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</si>
  <si>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</si>
  <si>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</si>
  <si>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</si>
  <si>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</si>
  <si>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</si>
  <si>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</si>
  <si>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</si>
  <si>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</si>
  <si>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</si>
  <si>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</si>
  <si>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</si>
  <si>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</si>
  <si>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</si>
  <si>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</si>
  <si>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</si>
  <si>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</si>
  <si>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</si>
  <si>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</si>
  <si>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</si>
  <si>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</si>
  <si>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</si>
  <si>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</si>
  <si>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</si>
  <si>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</si>
  <si>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</si>
  <si>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</si>
  <si>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</si>
  <si>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</si>
  <si>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</si>
  <si>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</si>
  <si>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</si>
  <si>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</si>
  <si>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</si>
  <si>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</si>
  <si>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</si>
  <si>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</si>
  <si>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</si>
  <si>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</si>
  <si>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</si>
  <si>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</si>
  <si>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</si>
  <si>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</si>
  <si>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</si>
  <si>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</si>
  <si>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</si>
  <si>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</si>
  <si>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</si>
  <si>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</si>
  <si>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</si>
  <si>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</si>
  <si>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</si>
  <si>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</si>
  <si>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</si>
  <si>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</si>
  <si>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</si>
  <si>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</si>
  <si>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</si>
  <si>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</si>
  <si>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</si>
  <si>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</si>
  <si>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</si>
  <si>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</si>
  <si>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</si>
  <si>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</si>
  <si>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</si>
  <si>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</si>
  <si>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</si>
  <si>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</si>
  <si>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</si>
  <si>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</si>
  <si>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</si>
  <si>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</si>
  <si>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</si>
  <si>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</si>
  <si>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</si>
  <si>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</si>
  <si>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</si>
  <si>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</si>
  <si>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</si>
  <si>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</si>
  <si>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</si>
  <si>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</si>
  <si>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</si>
  <si>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</si>
  <si>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</si>
  <si>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</si>
  <si>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</si>
  <si>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</si>
  <si>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</si>
  <si>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</si>
  <si>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</si>
  <si>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</si>
  <si>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</si>
  <si>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</si>
  <si>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</si>
  <si>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</si>
  <si>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</si>
  <si>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</si>
  <si>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</si>
  <si>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</si>
  <si>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</si>
  <si>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</si>
  <si>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</si>
  <si>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</si>
  <si>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</si>
  <si>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</si>
  <si>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</si>
  <si>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</si>
  <si>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</si>
  <si>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</si>
  <si>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</si>
  <si>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</si>
  <si>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</si>
  <si>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</si>
  <si>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</si>
  <si>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</si>
  <si>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</si>
  <si>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</si>
  <si>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</si>
  <si>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</si>
  <si>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</si>
  <si>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</si>
  <si>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</si>
  <si>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</si>
  <si>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</si>
  <si>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</si>
  <si>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</si>
  <si>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</si>
  <si>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</si>
  <si>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</si>
  <si>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</si>
  <si>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</si>
  <si>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</si>
  <si>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</si>
  <si>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</si>
  <si>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</si>
  <si>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</si>
  <si>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</si>
  <si>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</si>
  <si>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</si>
  <si>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</si>
  <si>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</si>
  <si>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</si>
  <si>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</si>
  <si>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</si>
  <si>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</si>
  <si>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</si>
  <si>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</si>
  <si>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</si>
  <si>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</si>
  <si>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</si>
  <si>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</si>
  <si>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</si>
  <si>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</si>
  <si>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</si>
  <si>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</si>
  <si>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</si>
  <si>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</si>
  <si>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</si>
  <si>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</si>
  <si>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</si>
  <si>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</si>
  <si>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</si>
  <si>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</si>
  <si>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</si>
  <si>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</si>
  <si>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</si>
  <si>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</si>
  <si>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</si>
  <si>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</si>
  <si>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</si>
  <si>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</si>
  <si>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</si>
  <si>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</si>
  <si>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</si>
  <si>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</si>
  <si>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</si>
  <si>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</si>
  <si>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</si>
  <si>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</si>
  <si>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</si>
  <si>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</si>
  <si>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</si>
  <si>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</si>
  <si>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</si>
  <si>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</si>
  <si>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</si>
  <si>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</si>
  <si>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</si>
  <si>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</si>
  <si>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</si>
  <si>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</si>
  <si>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</si>
  <si>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</si>
  <si>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</si>
  <si>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</si>
  <si>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</si>
  <si>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</si>
  <si>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</si>
  <si>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</si>
  <si>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</si>
  <si>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</si>
  <si>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</si>
  <si>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</si>
  <si>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</si>
  <si>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</si>
  <si>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</si>
  <si>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</si>
  <si>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</si>
  <si>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</si>
  <si>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</si>
  <si>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</si>
  <si>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</si>
  <si>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</si>
  <si>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</si>
  <si>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</si>
  <si>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</si>
  <si>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</si>
  <si>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</si>
  <si>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</si>
  <si>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</si>
  <si>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</si>
  <si>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</si>
  <si>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</si>
  <si>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</si>
  <si>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</si>
  <si>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</si>
  <si>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</si>
  <si>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</si>
  <si>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</si>
  <si>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</si>
  <si>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</si>
  <si>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</si>
  <si>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</si>
  <si>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</si>
  <si>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</si>
  <si>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</si>
  <si>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</si>
  <si>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</si>
  <si>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</si>
  <si>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</si>
  <si>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</si>
  <si>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</si>
  <si>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</si>
  <si>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</si>
  <si>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</si>
  <si>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</si>
  <si>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</si>
  <si>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</si>
  <si>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</si>
  <si>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</si>
  <si>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</si>
  <si>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</si>
  <si>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</si>
  <si>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</si>
  <si>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</si>
  <si>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</si>
  <si>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</si>
  <si>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</si>
  <si>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</si>
  <si>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</si>
  <si>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</si>
  <si>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</si>
  <si>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</si>
  <si>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</si>
  <si>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</si>
  <si>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</si>
  <si>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</si>
  <si>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</si>
  <si>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</si>
  <si>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</si>
  <si>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</si>
  <si>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</si>
  <si>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</si>
  <si>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</si>
  <si>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</si>
  <si>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</si>
  <si>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</si>
  <si>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</si>
  <si>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</si>
  <si>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</si>
  <si>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</si>
  <si>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</si>
  <si>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</si>
  <si>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</si>
  <si>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</si>
  <si>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</si>
  <si>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</si>
  <si>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</si>
  <si>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</si>
  <si>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</si>
  <si>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</si>
  <si>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</si>
  <si>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</si>
  <si>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</si>
  <si>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</si>
  <si>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</si>
  <si>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</si>
  <si>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</si>
  <si>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</si>
  <si>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</si>
  <si>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</si>
  <si>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</si>
  <si>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</si>
  <si>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</si>
  <si>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</si>
  <si>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</si>
  <si>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</si>
  <si>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</si>
  <si>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</si>
  <si>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</si>
  <si>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</si>
  <si>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</si>
  <si>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</si>
  <si>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</si>
  <si>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</si>
  <si>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</si>
  <si>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</si>
  <si>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</si>
  <si>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</si>
  <si>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</si>
  <si>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</si>
  <si>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</si>
  <si>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</si>
  <si>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</si>
  <si>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</si>
  <si>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</si>
  <si>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</si>
  <si>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</si>
  <si>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</si>
  <si>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</si>
  <si>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</si>
  <si>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</si>
  <si>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</si>
  <si>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</si>
  <si>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</si>
  <si>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</si>
  <si>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</si>
  <si>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</si>
  <si>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</si>
  <si>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</si>
  <si>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</si>
  <si>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</si>
  <si>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</si>
  <si>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</si>
  <si>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</si>
  <si>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</si>
  <si>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</si>
  <si>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</si>
  <si>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</si>
  <si>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</si>
  <si>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</si>
  <si>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</si>
  <si>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</si>
  <si>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</si>
  <si>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</si>
  <si>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</si>
  <si>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</si>
  <si>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</si>
  <si>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</si>
  <si>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</si>
  <si>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</si>
  <si>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</si>
  <si>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</si>
  <si>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</si>
  <si>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</si>
  <si>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</si>
  <si>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</si>
  <si>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</si>
  <si>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</si>
  <si>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</si>
  <si>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</si>
  <si>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</si>
  <si>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</si>
  <si>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</si>
  <si>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</si>
  <si>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</si>
  <si>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</si>
  <si>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</si>
  <si>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</si>
  <si>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</si>
  <si>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</si>
  <si>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</si>
  <si>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</si>
  <si>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</si>
  <si>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</si>
  <si>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</si>
  <si>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</si>
  <si>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</si>
  <si>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</si>
  <si>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</si>
  <si>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</si>
  <si>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</si>
  <si>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</si>
  <si>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</si>
  <si>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</si>
  <si>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</si>
  <si>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</si>
  <si>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</si>
  <si>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</si>
  <si>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</si>
  <si>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</si>
  <si>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</si>
  <si>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</si>
  <si>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</si>
  <si>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</si>
  <si>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</si>
  <si>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</si>
  <si>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</si>
  <si>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</si>
  <si>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</si>
  <si>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</si>
  <si>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</si>
  <si>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</si>
  <si>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</si>
  <si>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</si>
  <si>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</si>
  <si>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</si>
  <si>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</si>
  <si>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</si>
  <si>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</si>
  <si>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</si>
  <si>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</si>
  <si>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</si>
  <si>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</si>
  <si>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</si>
  <si>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</si>
  <si>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</si>
  <si>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</si>
  <si>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</si>
  <si>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</si>
  <si>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</si>
  <si>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</si>
  <si>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</si>
  <si>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</si>
  <si>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</si>
  <si>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</si>
  <si>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</si>
  <si>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</si>
  <si>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</si>
  <si>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</si>
  <si>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</si>
  <si>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</si>
  <si>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</si>
  <si>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</si>
  <si>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</si>
  <si>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</si>
  <si>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</si>
  <si>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</si>
  <si>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</si>
  <si>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</si>
  <si>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</si>
  <si>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</si>
  <si>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</si>
  <si>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</si>
  <si>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</si>
  <si>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</si>
  <si>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</si>
  <si>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</si>
  <si>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</si>
  <si>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</si>
  <si>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</si>
  <si>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</si>
  <si>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</si>
  <si>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</si>
  <si>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</si>
  <si>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</si>
  <si>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</si>
  <si>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</si>
  <si>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</si>
  <si>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</si>
  <si>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</si>
  <si>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</si>
  <si>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</si>
  <si>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</si>
  <si>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</si>
  <si>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</si>
  <si>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</si>
  <si>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</si>
  <si>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</si>
  <si>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</si>
  <si>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</si>
  <si>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</si>
  <si>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</si>
  <si>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</si>
  <si>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</si>
  <si>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</si>
  <si>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</si>
  <si>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</si>
  <si>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</si>
  <si>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</si>
  <si>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</si>
  <si>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</si>
  <si>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</si>
  <si>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</si>
  <si>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</si>
  <si>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</si>
  <si>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</si>
  <si>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</si>
  <si>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</si>
  <si>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</si>
  <si>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</si>
  <si>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</si>
  <si>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</si>
  <si>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</si>
  <si>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</si>
  <si>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</si>
  <si>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</si>
  <si>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</si>
  <si>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</si>
  <si>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</si>
  <si>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</si>
  <si>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</si>
  <si>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</si>
  <si>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</si>
  <si>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</si>
  <si>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</si>
  <si>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</si>
  <si>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</si>
  <si>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</si>
  <si>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</si>
  <si>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</si>
  <si>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</si>
  <si>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</si>
  <si>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</si>
  <si>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</si>
  <si>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</si>
  <si>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</si>
  <si>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</si>
  <si>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</si>
  <si>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</si>
  <si>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</si>
  <si>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</si>
  <si>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</si>
  <si>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</si>
  <si>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</si>
  <si>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</si>
  <si>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</si>
  <si>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</si>
  <si>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</si>
  <si>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</si>
  <si>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</si>
  <si>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</si>
  <si>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</si>
  <si>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</si>
  <si>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</si>
  <si>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</si>
  <si>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</si>
  <si>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</si>
  <si>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</si>
  <si>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</si>
  <si>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</si>
  <si>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</si>
  <si>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</si>
  <si>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</si>
  <si>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</si>
  <si>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</si>
  <si>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</si>
  <si>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</si>
  <si>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</si>
  <si>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</si>
  <si>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</si>
  <si>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</si>
  <si>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</si>
  <si>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</si>
  <si>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</si>
  <si>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</si>
  <si>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</si>
  <si>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</si>
  <si>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</si>
  <si>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</si>
  <si>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</si>
  <si>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</si>
  <si>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</si>
  <si>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</si>
  <si>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</si>
  <si>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</si>
  <si>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</si>
  <si>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</si>
  <si>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</si>
  <si>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</si>
  <si>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</si>
  <si>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</si>
  <si>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</si>
  <si>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</si>
  <si>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</si>
  <si>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</si>
  <si>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</si>
  <si>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</si>
  <si>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</si>
  <si>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</si>
  <si>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</si>
  <si>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</si>
  <si>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</si>
  <si>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</si>
  <si>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</si>
  <si>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</si>
  <si>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</si>
  <si>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</si>
  <si>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</si>
  <si>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</si>
  <si>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</si>
  <si>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</si>
  <si>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</si>
  <si>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</si>
  <si>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</si>
  <si>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</si>
  <si>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</si>
  <si>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</si>
  <si>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</si>
  <si>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</si>
  <si>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</si>
  <si>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</si>
  <si>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</si>
  <si>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</si>
  <si>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</si>
  <si>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</si>
  <si>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</si>
  <si>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</si>
  <si>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</si>
  <si>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</si>
  <si>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</si>
  <si>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</si>
  <si>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</si>
  <si>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</si>
  <si>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</si>
  <si>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</si>
  <si>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</si>
  <si>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</si>
  <si>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</si>
  <si>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</si>
  <si>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</si>
  <si>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</si>
  <si>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</si>
  <si>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</si>
  <si>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</si>
  <si>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</si>
  <si>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</si>
  <si>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</si>
  <si>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</si>
  <si>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</si>
  <si>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</si>
  <si>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</si>
  <si>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</si>
  <si>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</si>
  <si>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</si>
  <si>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</si>
  <si>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</si>
  <si>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</si>
  <si>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</si>
  <si>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</si>
  <si>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</si>
  <si>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</si>
  <si>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</si>
  <si>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</si>
  <si>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</si>
  <si>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</si>
  <si>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</si>
  <si>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</si>
  <si>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</si>
  <si>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</si>
  <si>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</si>
  <si>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</si>
  <si>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</si>
  <si>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</si>
  <si>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</si>
  <si>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</si>
  <si>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</si>
  <si>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</si>
  <si>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</si>
  <si>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</si>
  <si>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</si>
  <si>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</si>
  <si>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</si>
  <si>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</si>
  <si>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</si>
  <si>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</si>
  <si>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</si>
  <si>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</si>
  <si>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</si>
  <si>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</si>
  <si>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</si>
  <si>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</si>
  <si>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</si>
  <si>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</si>
  <si>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</si>
  <si>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</si>
  <si>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</si>
  <si>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</si>
  <si>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</si>
  <si>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</si>
  <si>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</si>
  <si>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</si>
  <si>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</si>
  <si>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</si>
  <si>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</si>
  <si>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</si>
  <si>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</si>
  <si>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</si>
  <si>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</si>
  <si>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</si>
  <si>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</si>
  <si>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</si>
  <si>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</si>
  <si>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</si>
  <si>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</si>
  <si>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</si>
  <si>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</si>
  <si>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</si>
  <si>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</si>
  <si>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</si>
  <si>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</si>
  <si>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</si>
  <si>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</si>
  <si>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</si>
  <si>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</si>
  <si>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</si>
  <si>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</si>
  <si>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</si>
  <si>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</si>
  <si>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</si>
  <si>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</si>
  <si>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</si>
  <si>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</si>
  <si>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</si>
  <si>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</si>
  <si>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</si>
  <si>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</si>
  <si>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</si>
  <si>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</si>
  <si>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</si>
  <si>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</si>
  <si>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</si>
  <si>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</si>
  <si>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</si>
  <si>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</si>
  <si>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</si>
  <si>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</si>
  <si>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</si>
  <si>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</si>
  <si>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</si>
  <si>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</si>
  <si>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</si>
  <si>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</si>
  <si>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</si>
  <si>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</si>
  <si>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</si>
  <si>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</si>
  <si>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</si>
  <si>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</si>
  <si>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</si>
  <si>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</si>
  <si>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</si>
  <si>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</si>
  <si>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</si>
  <si>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</si>
  <si>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</si>
  <si>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</si>
  <si>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</si>
  <si>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</si>
  <si>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</si>
  <si>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</si>
  <si>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</si>
  <si>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</si>
  <si>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</si>
  <si>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</si>
  <si>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</si>
  <si>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</si>
  <si>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</si>
  <si>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</si>
  <si>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</si>
  <si>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</si>
  <si>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</si>
  <si>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</si>
  <si>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</si>
  <si>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</si>
  <si>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</si>
  <si>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</si>
  <si>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</si>
  <si>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</si>
  <si>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</si>
  <si>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</si>
  <si>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</si>
  <si>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</si>
  <si>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</si>
  <si>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</si>
  <si>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</si>
  <si>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</si>
  <si>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</si>
  <si>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</si>
  <si>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</si>
  <si>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</si>
  <si>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</si>
  <si>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</si>
  <si>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</si>
  <si>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</si>
  <si>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</si>
  <si>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</si>
  <si>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</si>
  <si>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</si>
  <si>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</si>
  <si>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</si>
  <si>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</si>
  <si>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</si>
  <si>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</si>
  <si>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</si>
  <si>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</si>
  <si>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</si>
  <si>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</si>
  <si>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</si>
  <si>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</si>
  <si>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</si>
  <si>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</si>
  <si>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</si>
  <si>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</si>
  <si>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</si>
  <si>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</si>
  <si>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</si>
  <si>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</si>
  <si>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</si>
  <si>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</si>
  <si>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</si>
  <si>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</si>
  <si>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</si>
  <si>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</si>
  <si>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</si>
  <si>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</si>
  <si>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</si>
  <si>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</si>
  <si>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</si>
  <si>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</si>
  <si>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</si>
  <si>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</si>
  <si>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</si>
  <si>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</si>
  <si>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</si>
  <si>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</si>
  <si>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</si>
  <si>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</si>
  <si>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</si>
  <si>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</si>
  <si>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</si>
  <si>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</si>
  <si>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</si>
  <si>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</si>
  <si>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</si>
  <si>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</si>
  <si>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</si>
  <si>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</si>
  <si>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</si>
  <si>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</si>
  <si>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</si>
  <si>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</si>
  <si>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</si>
  <si>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</si>
  <si>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</si>
  <si>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</si>
  <si>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</si>
  <si>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</si>
  <si>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</si>
  <si>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</si>
  <si>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</si>
  <si>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</si>
  <si>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</si>
  <si>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</si>
  <si>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</si>
  <si>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</si>
  <si>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</si>
  <si>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</si>
  <si>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</si>
  <si>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</si>
  <si>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</si>
  <si>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</si>
  <si>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</si>
  <si>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</si>
  <si>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</si>
  <si>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</si>
  <si>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</si>
  <si>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</si>
  <si>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</si>
  <si>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</si>
  <si>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</si>
  <si>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</si>
  <si>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</si>
  <si>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</si>
  <si>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</si>
  <si>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</si>
  <si>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</si>
  <si>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</si>
  <si>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</si>
  <si>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</si>
  <si>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</si>
  <si>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</si>
  <si>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</si>
  <si>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</si>
  <si>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</si>
  <si>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</si>
  <si>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</si>
  <si>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</si>
  <si>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</si>
  <si>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</si>
  <si>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</si>
  <si>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</si>
  <si>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</si>
  <si>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</si>
  <si>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</si>
  <si>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</si>
  <si>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</si>
  <si>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</si>
  <si>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</si>
  <si>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</si>
  <si>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</si>
  <si>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</si>
  <si>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</si>
  <si>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</si>
  <si>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</si>
  <si>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</si>
  <si>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</si>
  <si>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</si>
  <si>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</si>
  <si>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</si>
  <si>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</si>
  <si>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</si>
  <si>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</si>
  <si>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</si>
  <si>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</si>
  <si>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</si>
  <si>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</si>
  <si>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</si>
  <si>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</si>
  <si>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</si>
  <si>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</si>
  <si>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</si>
  <si>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</si>
  <si>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</si>
  <si>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</si>
  <si>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</si>
  <si>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</si>
  <si>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</si>
  <si>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</si>
  <si>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</si>
  <si>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</si>
  <si>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</si>
  <si>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</si>
  <si>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</si>
  <si>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</si>
  <si>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</si>
  <si>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</si>
  <si>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</si>
  <si>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</si>
  <si>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</si>
  <si>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</si>
  <si>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</si>
  <si>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</si>
  <si>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</si>
  <si>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</si>
  <si>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</si>
  <si>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</si>
  <si>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</si>
  <si>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</si>
  <si>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</si>
  <si>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</si>
  <si>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</si>
  <si>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</si>
  <si>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</si>
  <si>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</si>
  <si>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</si>
  <si>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</si>
  <si>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</si>
  <si>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</si>
  <si>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</si>
  <si>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</si>
  <si>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</si>
  <si>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</si>
  <si>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</si>
  <si>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</si>
  <si>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</si>
  <si>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</si>
  <si>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</si>
  <si>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</si>
  <si>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</si>
  <si>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</si>
  <si>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</si>
  <si>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</si>
  <si>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</si>
  <si>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</si>
  <si>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</si>
  <si>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</si>
  <si>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</si>
  <si>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</si>
  <si>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</si>
  <si>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</si>
  <si>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</si>
  <si>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</si>
  <si>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</si>
  <si>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</si>
  <si>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</si>
  <si>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</si>
  <si>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</si>
  <si>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</si>
  <si>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</si>
  <si>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</si>
  <si>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</si>
  <si>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</si>
  <si>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</si>
  <si>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</si>
  <si>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</si>
  <si>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</si>
  <si>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</si>
  <si>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</si>
  <si>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</si>
  <si>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</si>
  <si>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</si>
  <si>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</si>
  <si>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</si>
  <si>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</si>
  <si>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</si>
  <si>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</si>
  <si>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</si>
  <si>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</si>
  <si>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</si>
  <si>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</si>
  <si>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</si>
  <si>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</si>
  <si>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</si>
  <si>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</si>
  <si>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</si>
  <si>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</si>
  <si>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</si>
  <si>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</si>
  <si>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</si>
  <si>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</si>
  <si>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</si>
  <si>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</si>
  <si>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</si>
  <si>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</si>
  <si>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</si>
  <si>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</si>
  <si>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</si>
  <si>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</si>
  <si>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</si>
  <si>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</si>
  <si>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</si>
  <si>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</si>
  <si>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</si>
  <si>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</si>
  <si>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</si>
  <si>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</si>
  <si>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</si>
  <si>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</si>
  <si>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</si>
  <si>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</si>
  <si>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</si>
  <si>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</si>
  <si>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</si>
  <si>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</si>
  <si>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</si>
  <si>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</si>
  <si>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</si>
  <si>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</si>
  <si>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</si>
  <si>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</si>
  <si>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</si>
  <si>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</si>
  <si>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</si>
  <si>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</si>
  <si>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</si>
  <si>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</si>
  <si>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</si>
  <si>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</si>
  <si>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</si>
  <si>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</si>
  <si>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</si>
  <si>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</si>
  <si>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</si>
  <si>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</si>
  <si>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</si>
  <si>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</si>
  <si>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</si>
  <si>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</si>
  <si>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</si>
  <si>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</si>
  <si>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</si>
  <si>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</si>
  <si>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</si>
  <si>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</si>
  <si>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</si>
  <si>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</si>
  <si>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</si>
  <si>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</si>
  <si>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</si>
  <si>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</si>
  <si>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</si>
  <si>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</si>
  <si>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</si>
  <si>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</si>
  <si>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</si>
  <si>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</si>
  <si>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</si>
  <si>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</si>
  <si>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</si>
  <si>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</si>
  <si>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</si>
  <si>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</si>
  <si>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</si>
  <si>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</si>
  <si>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</si>
  <si>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</si>
  <si>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</si>
  <si>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</si>
  <si>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</si>
  <si>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</si>
  <si>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</si>
  <si>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</si>
  <si>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</si>
  <si>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</si>
  <si>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</si>
  <si>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</si>
  <si>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</si>
  <si>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</si>
  <si>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</si>
  <si>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</si>
  <si>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</si>
  <si>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</si>
  <si>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</si>
  <si>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</si>
  <si>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</si>
  <si>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</si>
  <si>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</si>
  <si>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</si>
  <si>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</si>
  <si>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</si>
  <si>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</si>
  <si>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</si>
  <si>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</si>
  <si>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</si>
  <si>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</si>
  <si>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</si>
  <si>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</si>
  <si>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</si>
  <si>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</si>
  <si>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</si>
  <si>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</si>
  <si>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</si>
  <si>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</si>
  <si>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</si>
  <si>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</si>
  <si>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</si>
  <si>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</si>
  <si>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</si>
  <si>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</si>
  <si>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</si>
  <si>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</si>
  <si>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</si>
  <si>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</si>
  <si>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</si>
  <si>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</si>
  <si>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</si>
  <si>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</si>
  <si>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</si>
  <si>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</si>
  <si>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</si>
  <si>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</si>
  <si>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</si>
  <si>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</si>
  <si>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</si>
  <si>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</si>
  <si>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</si>
  <si>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</si>
  <si>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</si>
  <si>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</si>
  <si>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</si>
  <si>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</si>
  <si>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</si>
  <si>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</si>
  <si>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</si>
  <si>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</si>
  <si>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</si>
  <si>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</si>
  <si>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</si>
  <si>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</si>
  <si>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</si>
  <si>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</si>
  <si>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</si>
  <si>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</si>
  <si>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</si>
  <si>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</si>
  <si>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</si>
  <si>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</si>
  <si>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</si>
  <si>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</si>
  <si>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</si>
  <si>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</si>
  <si>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</si>
  <si>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</si>
  <si>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</si>
  <si>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</si>
  <si>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</si>
  <si>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</si>
  <si>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</si>
  <si>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</si>
  <si>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</si>
  <si>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</si>
  <si>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</si>
  <si>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</si>
  <si>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</si>
  <si>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</si>
  <si>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</si>
  <si>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</si>
  <si>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</si>
  <si>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</si>
  <si>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</si>
  <si>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</si>
  <si>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</si>
  <si>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</si>
  <si>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</si>
  <si>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</si>
  <si>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</si>
  <si>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</si>
  <si>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</si>
  <si>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</si>
  <si>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</si>
  <si>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</si>
  <si>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</si>
  <si>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</si>
  <si>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</si>
  <si>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</si>
  <si>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</si>
  <si>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</si>
  <si>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</si>
  <si>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</si>
  <si>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</si>
  <si>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</si>
  <si>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</si>
  <si>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</si>
  <si>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</si>
  <si>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</si>
  <si>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</si>
  <si>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</si>
  <si>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</si>
  <si>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</si>
  <si>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</si>
  <si>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</si>
  <si>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</si>
  <si>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</si>
  <si>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</si>
  <si>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</si>
  <si>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</si>
  <si>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</si>
  <si>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</si>
  <si>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</si>
  <si>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</si>
  <si>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</si>
  <si>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</si>
  <si>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</si>
  <si>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</si>
  <si>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</si>
  <si>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</si>
  <si>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</si>
  <si>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</si>
  <si>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</si>
  <si>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</si>
  <si>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</si>
  <si>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</si>
  <si>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</si>
  <si>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</si>
  <si>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</si>
  <si>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</si>
  <si>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</si>
  <si>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</si>
  <si>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</si>
  <si>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</si>
  <si>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</si>
  <si>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</si>
  <si>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</si>
  <si>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</si>
  <si>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</si>
  <si>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</si>
  <si>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</si>
  <si>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</si>
  <si>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</si>
  <si>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</si>
  <si>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</si>
  <si>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</si>
  <si>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</si>
  <si>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</si>
  <si>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</si>
  <si>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</si>
  <si>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</si>
  <si>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</si>
  <si>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</si>
  <si>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</si>
  <si>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</si>
  <si>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</si>
  <si>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</si>
  <si>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</si>
  <si>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</si>
  <si>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</si>
  <si>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</si>
  <si>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</si>
  <si>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</si>
  <si>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</si>
  <si>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</si>
  <si>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</si>
  <si>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</si>
  <si>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</si>
  <si>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</si>
  <si>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</si>
  <si>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</si>
  <si>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</si>
  <si>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</si>
  <si>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</si>
  <si>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</si>
  <si>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</si>
  <si>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</si>
  <si>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</si>
  <si>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</si>
  <si>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</si>
  <si>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</si>
  <si>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</si>
  <si>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</si>
  <si>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</si>
  <si>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</si>
  <si>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</si>
  <si>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</si>
  <si>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</si>
  <si>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</si>
  <si>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</si>
  <si>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</si>
  <si>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</si>
  <si>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</si>
  <si>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</si>
  <si>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</si>
  <si>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</si>
  <si>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</si>
  <si>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</si>
  <si>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</si>
  <si>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</si>
  <si>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</si>
  <si>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</si>
  <si>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</si>
  <si>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</si>
  <si>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</si>
  <si>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</si>
  <si>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</si>
  <si>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</si>
  <si>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</si>
  <si>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</si>
  <si>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</si>
  <si>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</si>
  <si>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</si>
  <si>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</si>
  <si>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</si>
  <si>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</si>
  <si>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</si>
  <si>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</si>
  <si>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</si>
  <si>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</si>
  <si>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</si>
  <si>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</si>
  <si>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</si>
  <si>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</si>
  <si>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</si>
  <si>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</si>
  <si>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</si>
  <si>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</si>
  <si>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</si>
  <si>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</si>
  <si>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</si>
  <si>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</si>
  <si>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</si>
  <si>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</si>
  <si>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</si>
  <si>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</si>
  <si>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</si>
  <si>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</si>
  <si>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</si>
  <si>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</si>
  <si>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</si>
  <si>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</si>
  <si>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</si>
  <si>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</si>
  <si>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</si>
  <si>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t>
  </si>
  <si>
    <t>210C-06</t>
  </si>
  <si>
    <t>Kompenzace jalové energie obejktu univerzity (rezerva pro kompenzační rozvaděč) včetně měření (Orientačně: Kompenzace RKV-h50, 53,1 kvar, 1. stupeň 3,15 kvar, váha stupňů:
   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</si>
  <si>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</si>
  <si>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</si>
  <si>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</si>
  <si>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</si>
  <si>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</si>
  <si>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</si>
  <si>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</si>
  <si>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</si>
  <si>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</si>
  <si>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</si>
  <si>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</si>
  <si>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</si>
  <si>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</si>
  <si>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</si>
  <si>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</si>
  <si>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</si>
  <si>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</si>
  <si>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</si>
  <si>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</si>
  <si>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</si>
  <si>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</si>
  <si>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</si>
  <si>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</si>
  <si>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</si>
  <si>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</si>
  <si>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</si>
  <si>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</si>
  <si>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</si>
  <si>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</si>
  <si>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</si>
  <si>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</si>
  <si>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</si>
  <si>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</si>
  <si>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</si>
  <si>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</si>
  <si>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</si>
  <si>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</si>
  <si>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</si>
  <si>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</si>
  <si>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</si>
  <si>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</si>
  <si>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</si>
  <si>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</si>
  <si>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</si>
  <si>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</si>
  <si>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</si>
  <si>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</si>
  <si>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</si>
  <si>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</si>
  <si>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</si>
  <si>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</si>
  <si>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</si>
  <si>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</si>
  <si>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</si>
  <si>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</si>
  <si>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</si>
  <si>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</si>
  <si>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</si>
  <si>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</si>
  <si>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</si>
  <si>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</si>
  <si>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</si>
  <si>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</si>
  <si>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</si>
  <si>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</si>
  <si>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</si>
  <si>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</si>
  <si>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</si>
  <si>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</si>
  <si>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</si>
  <si>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</si>
  <si>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</si>
  <si>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</si>
  <si>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</si>
  <si>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</si>
  <si>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</si>
  <si>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</si>
  <si>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</si>
  <si>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</si>
  <si>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</si>
  <si>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</si>
  <si>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</si>
  <si>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</si>
  <si>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</si>
  <si>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</si>
  <si>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</si>
  <si>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</si>
  <si>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</si>
  <si>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</si>
  <si>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</si>
  <si>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</si>
  <si>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</si>
  <si>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</si>
  <si>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</si>
  <si>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</si>
  <si>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</si>
  <si>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</si>
  <si>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</si>
  <si>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</si>
  <si>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</si>
  <si>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</si>
  <si>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</si>
  <si>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</si>
  <si>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</si>
  <si>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</si>
  <si>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</si>
  <si>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</si>
  <si>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</si>
  <si>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</si>
  <si>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</si>
  <si>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</si>
  <si>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</si>
  <si>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</si>
  <si>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</si>
  <si>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</si>
  <si>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</si>
  <si>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</si>
  <si>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</si>
  <si>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</si>
  <si>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</si>
  <si>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</si>
  <si>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</si>
  <si>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</si>
  <si>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</si>
  <si>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</si>
  <si>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</si>
  <si>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</si>
  <si>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</si>
  <si>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</si>
  <si>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</si>
  <si>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</si>
  <si>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</si>
  <si>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</si>
  <si>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</si>
  <si>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</si>
  <si>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</si>
  <si>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</si>
  <si>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</si>
  <si>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</si>
  <si>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</si>
  <si>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</si>
  <si>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</si>
  <si>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</si>
  <si>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</si>
  <si>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</si>
  <si>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</si>
  <si>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</si>
  <si>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</si>
  <si>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</si>
  <si>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</si>
  <si>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</si>
  <si>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</si>
  <si>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</si>
  <si>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</si>
  <si>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</si>
  <si>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</si>
  <si>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</si>
  <si>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</si>
  <si>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</si>
  <si>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</si>
  <si>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</si>
  <si>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</si>
  <si>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</si>
  <si>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</si>
  <si>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</si>
  <si>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</si>
  <si>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</si>
  <si>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</si>
  <si>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</si>
  <si>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</si>
  <si>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</si>
  <si>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</si>
  <si>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</si>
  <si>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</si>
  <si>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</si>
  <si>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</si>
  <si>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</si>
  <si>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</si>
  <si>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</si>
  <si>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</si>
  <si>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</si>
  <si>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</si>
  <si>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</si>
  <si>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</si>
  <si>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</si>
  <si>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</si>
  <si>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</si>
  <si>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</si>
  <si>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</si>
  <si>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</si>
  <si>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</si>
  <si>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</si>
  <si>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</si>
  <si>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</si>
  <si>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</si>
  <si>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</si>
  <si>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</si>
  <si>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</si>
  <si>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</si>
  <si>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</si>
  <si>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</si>
  <si>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</si>
  <si>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</si>
  <si>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</si>
  <si>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</si>
  <si>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</si>
  <si>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</si>
  <si>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</si>
  <si>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</si>
  <si>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</si>
  <si>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</si>
  <si>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</si>
  <si>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</si>
  <si>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</si>
  <si>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</si>
  <si>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</si>
  <si>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</si>
  <si>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</si>
  <si>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</si>
  <si>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</si>
  <si>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</si>
  <si>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</si>
  <si>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</si>
  <si>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</si>
  <si>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</si>
  <si>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</si>
  <si>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</si>
  <si>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</si>
  <si>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</si>
  <si>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</si>
  <si>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</si>
  <si>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</si>
  <si>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</si>
  <si>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</si>
  <si>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</si>
  <si>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</si>
  <si>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</si>
  <si>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</si>
  <si>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</si>
  <si>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</si>
  <si>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</si>
  <si>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</si>
  <si>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</si>
  <si>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</si>
  <si>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</si>
  <si>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</si>
  <si>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</si>
  <si>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</si>
  <si>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</si>
  <si>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</si>
  <si>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</si>
  <si>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</si>
  <si>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</si>
  <si>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</si>
  <si>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</si>
  <si>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</si>
  <si>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</si>
  <si>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</si>
  <si>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</si>
  <si>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</si>
  <si>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</si>
  <si>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</si>
  <si>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</si>
  <si>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</si>
  <si>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</si>
  <si>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</si>
  <si>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</si>
  <si>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</si>
  <si>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</si>
  <si>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</si>
  <si>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</si>
  <si>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</si>
  <si>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</si>
  <si>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</si>
  <si>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</si>
  <si>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</si>
  <si>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</si>
  <si>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</si>
  <si>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</si>
  <si>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</si>
  <si>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</si>
  <si>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</si>
  <si>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</si>
  <si>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</si>
  <si>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</si>
  <si>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</si>
  <si>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</si>
  <si>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</si>
  <si>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</si>
  <si>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</si>
  <si>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</si>
  <si>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</si>
  <si>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</si>
  <si>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</si>
  <si>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</si>
  <si>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</si>
  <si>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</si>
  <si>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</si>
  <si>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</si>
  <si>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</si>
  <si>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</si>
  <si>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</si>
  <si>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</si>
  <si>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</si>
  <si>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</si>
  <si>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</si>
  <si>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</si>
  <si>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</si>
  <si>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</si>
  <si>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</si>
  <si>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</si>
  <si>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</si>
  <si>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</si>
  <si>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</si>
  <si>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</si>
  <si>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</si>
  <si>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</si>
  <si>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</si>
  <si>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</si>
  <si>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</si>
  <si>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</si>
  <si>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</si>
  <si>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</si>
  <si>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</si>
  <si>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</si>
  <si>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</si>
  <si>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</si>
  <si>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</si>
  <si>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</si>
  <si>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</si>
  <si>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</si>
  <si>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</si>
  <si>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</si>
  <si>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</si>
  <si>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</si>
  <si>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</si>
  <si>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</si>
  <si>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</si>
  <si>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</si>
  <si>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</si>
  <si>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</si>
  <si>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</si>
  <si>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</si>
  <si>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</si>
  <si>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</si>
  <si>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</si>
  <si>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</si>
  <si>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</si>
  <si>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</si>
  <si>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</si>
  <si>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</si>
  <si>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</si>
  <si>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</si>
  <si>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</si>
  <si>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</si>
  <si>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</si>
  <si>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</si>
  <si>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</si>
  <si>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</si>
  <si>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</si>
  <si>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</si>
  <si>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</si>
  <si>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</si>
  <si>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</si>
  <si>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</si>
  <si>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</si>
  <si>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</si>
  <si>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</si>
  <si>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</si>
  <si>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</si>
  <si>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</si>
  <si>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</si>
  <si>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</si>
  <si>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</si>
  <si>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</si>
  <si>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</si>
  <si>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</si>
  <si>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</si>
  <si>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</si>
  <si>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</si>
  <si>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</si>
  <si>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</si>
  <si>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</si>
  <si>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</si>
  <si>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</si>
  <si>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</si>
  <si>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</si>
  <si>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</si>
  <si>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</si>
  <si>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</si>
  <si>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</si>
  <si>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</si>
  <si>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</si>
  <si>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</si>
  <si>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</si>
  <si>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</si>
  <si>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</si>
  <si>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</si>
  <si>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</si>
  <si>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</si>
  <si>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</si>
  <si>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</si>
  <si>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</si>
  <si>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</si>
  <si>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</si>
  <si>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</si>
  <si>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</si>
  <si>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</si>
  <si>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</si>
  <si>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</si>
  <si>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</si>
  <si>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</si>
  <si>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</si>
  <si>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</si>
  <si>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</si>
  <si>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</si>
  <si>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</si>
  <si>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</si>
  <si>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</si>
  <si>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</si>
  <si>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</si>
  <si>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</si>
  <si>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</si>
  <si>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</si>
  <si>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</si>
  <si>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</si>
  <si>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</si>
  <si>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</si>
  <si>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</si>
  <si>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</si>
  <si>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</si>
  <si>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</si>
  <si>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</si>
  <si>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</si>
  <si>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</si>
  <si>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</si>
  <si>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</si>
  <si>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</si>
  <si>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</si>
  <si>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</si>
  <si>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</si>
  <si>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</si>
  <si>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</si>
  <si>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</si>
  <si>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</si>
  <si>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</si>
  <si>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</si>
  <si>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</si>
  <si>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</si>
  <si>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</si>
  <si>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</si>
  <si>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</si>
  <si>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</si>
  <si>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</si>
  <si>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</si>
  <si>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</si>
  <si>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</si>
  <si>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</si>
  <si>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</si>
  <si>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</si>
  <si>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</si>
  <si>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</si>
  <si>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</si>
  <si>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</si>
  <si>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</si>
  <si>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</si>
  <si>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</si>
  <si>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</si>
  <si>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</si>
  <si>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</si>
  <si>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</si>
  <si>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</si>
  <si>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</si>
  <si>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</si>
  <si>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</si>
  <si>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</si>
  <si>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</si>
  <si>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</si>
  <si>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</si>
  <si>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Cat. 6A UTP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</si>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</sst>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color theme="1"/>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6">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53">
    <xf numFmtId="0" fontId="0" fillId="0" borderId="0" xfId="0" applyFont="1" applyAlignment="1"/>
    <xf numFmtId="0" fontId="1" fillId="0" borderId="0" xfId="0" applyFont="1"/>
    <xf numFmtId="0" fontId="4" fillId="0" borderId="3" xfId="0" applyFont="1" applyBorder="1"/>
    <xf numFmtId="0" fontId="4" fillId="0" borderId="7" xfId="0" applyFont="1" applyBorder="1"/>
    <xf numFmtId="0" fontId="6" fillId="3" borderId="8" xfId="0" applyFont="1" applyFill="1" applyBorder="1" applyAlignment="1">
      <alignment horizontal="left" vertical="center"/>
    </xf>
    <xf numFmtId="0" fontId="4" fillId="3" borderId="9" xfId="0" applyFont="1" applyFill="1" applyBorder="1" applyAlignment="1">
      <alignment wrapText="1"/>
    </xf>
    <xf numFmtId="49" fontId="7" fillId="3" borderId="9"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4" fillId="3" borderId="14" xfId="0" applyFont="1" applyFill="1" applyBorder="1" applyAlignment="1">
      <alignment horizontal="left" vertical="center"/>
    </xf>
    <xf numFmtId="0" fontId="4" fillId="3" borderId="15" xfId="0" applyFont="1" applyFill="1" applyBorder="1" applyAlignment="1">
      <alignment wrapText="1"/>
    </xf>
    <xf numFmtId="0" fontId="1" fillId="3" borderId="15" xfId="0" applyFont="1" applyFill="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0" xfId="0" applyFont="1" applyBorder="1"/>
    <xf numFmtId="0" fontId="1" fillId="0" borderId="7"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right" vertical="center" wrapText="1"/>
    </xf>
    <xf numFmtId="49" fontId="1" fillId="0" borderId="22" xfId="0" applyNumberFormat="1" applyFont="1" applyBorder="1" applyAlignment="1">
      <alignment horizontal="left" vertical="center" wrapText="1"/>
    </xf>
    <xf numFmtId="0" fontId="4" fillId="0" borderId="22" xfId="0" applyFont="1" applyBorder="1" applyAlignment="1">
      <alignment vertical="center"/>
    </xf>
    <xf numFmtId="0" fontId="1" fillId="0" borderId="22" xfId="0" applyFont="1" applyBorder="1" applyAlignment="1">
      <alignment vertical="center"/>
    </xf>
    <xf numFmtId="0" fontId="4" fillId="0" borderId="23" xfId="0" applyFont="1" applyBorder="1"/>
    <xf numFmtId="0" fontId="4" fillId="0" borderId="21" xfId="0" applyFont="1" applyBorder="1" applyAlignment="1">
      <alignment horizontal="left"/>
    </xf>
    <xf numFmtId="49" fontId="4" fillId="0" borderId="22" xfId="0" applyNumberFormat="1" applyFont="1" applyBorder="1" applyAlignment="1">
      <alignment vertical="center" wrapText="1"/>
    </xf>
    <xf numFmtId="0" fontId="4" fillId="0" borderId="22" xfId="0" applyFont="1" applyBorder="1"/>
    <xf numFmtId="0" fontId="4" fillId="0" borderId="22" xfId="0" applyFont="1" applyBorder="1" applyAlignment="1">
      <alignment horizontal="right"/>
    </xf>
    <xf numFmtId="0" fontId="1" fillId="4" borderId="9" xfId="0" applyFont="1" applyFill="1" applyBorder="1" applyAlignment="1">
      <alignment horizontal="left" vertical="center"/>
    </xf>
    <xf numFmtId="0" fontId="1" fillId="4" borderId="15" xfId="0" applyFont="1" applyFill="1" applyBorder="1" applyAlignment="1">
      <alignment horizontal="left" vertical="center" wrapText="1"/>
    </xf>
    <xf numFmtId="0" fontId="4" fillId="0" borderId="22" xfId="0" applyFont="1" applyBorder="1" applyAlignment="1">
      <alignment horizontal="right" vertical="center"/>
    </xf>
    <xf numFmtId="0" fontId="4" fillId="0" borderId="24" xfId="0" applyFont="1" applyBorder="1" applyAlignment="1">
      <alignment horizontal="left" vertical="top"/>
    </xf>
    <xf numFmtId="0" fontId="4" fillId="0" borderId="19" xfId="0" applyFont="1" applyBorder="1" applyAlignment="1">
      <alignment vertical="top" wrapText="1"/>
    </xf>
    <xf numFmtId="0" fontId="1" fillId="0" borderId="19" xfId="0" applyFont="1" applyBorder="1" applyAlignment="1">
      <alignment horizontal="left" vertical="top" wrapText="1"/>
    </xf>
    <xf numFmtId="0" fontId="1" fillId="0" borderId="19" xfId="0" applyFont="1" applyBorder="1" applyAlignment="1">
      <alignment vertical="center" wrapText="1"/>
    </xf>
    <xf numFmtId="0" fontId="1" fillId="0" borderId="19" xfId="0" applyFont="1" applyBorder="1" applyAlignment="1">
      <alignment vertical="center"/>
    </xf>
    <xf numFmtId="0" fontId="4" fillId="0" borderId="19" xfId="0" applyFont="1" applyBorder="1" applyAlignment="1">
      <alignment horizontal="right" vertical="center"/>
    </xf>
    <xf numFmtId="0" fontId="4" fillId="0" borderId="25" xfId="0" applyFont="1" applyBorder="1"/>
    <xf numFmtId="0" fontId="4" fillId="0" borderId="22" xfId="0" applyFont="1" applyBorder="1" applyAlignment="1">
      <alignment horizontal="left" wrapText="1"/>
    </xf>
    <xf numFmtId="0" fontId="4" fillId="0" borderId="22" xfId="0" applyFont="1" applyBorder="1" applyAlignment="1">
      <alignment wrapText="1"/>
    </xf>
    <xf numFmtId="49" fontId="4" fillId="0" borderId="7" xfId="0" applyNumberFormat="1" applyFont="1" applyBorder="1"/>
    <xf numFmtId="0" fontId="4" fillId="0" borderId="26" xfId="0" applyFont="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wrapText="1"/>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27" xfId="0" applyFont="1" applyBorder="1" applyAlignment="1">
      <alignment wrapText="1"/>
    </xf>
    <xf numFmtId="0" fontId="4" fillId="0" borderId="26" xfId="0" applyFont="1" applyBorder="1" applyAlignment="1">
      <alignment horizontal="left"/>
    </xf>
    <xf numFmtId="1" fontId="1" fillId="0" borderId="27" xfId="0" applyNumberFormat="1" applyFont="1" applyBorder="1" applyAlignment="1">
      <alignment horizontal="right" vertical="center" wrapText="1"/>
    </xf>
    <xf numFmtId="0" fontId="4" fillId="0" borderId="27" xfId="0" applyFont="1" applyBorder="1" applyAlignment="1">
      <alignment horizontal="left" vertical="center"/>
    </xf>
    <xf numFmtId="0" fontId="1" fillId="0" borderId="27" xfId="0" applyFont="1" applyBorder="1" applyAlignment="1">
      <alignment vertical="center"/>
    </xf>
    <xf numFmtId="49" fontId="4" fillId="0" borderId="30" xfId="0" applyNumberFormat="1" applyFont="1" applyBorder="1" applyAlignment="1">
      <alignment horizontal="left" vertical="center"/>
    </xf>
    <xf numFmtId="1" fontId="1" fillId="0" borderId="28" xfId="0" applyNumberFormat="1" applyFont="1" applyBorder="1" applyAlignment="1">
      <alignment horizontal="righ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49" fontId="4" fillId="0" borderId="23" xfId="0" applyNumberFormat="1" applyFont="1" applyBorder="1" applyAlignment="1">
      <alignment horizontal="left" vertical="center"/>
    </xf>
    <xf numFmtId="4" fontId="4" fillId="0" borderId="7"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0" xfId="0" applyNumberFormat="1" applyFont="1" applyBorder="1" applyAlignment="1">
      <alignment horizontal="left" vertical="center"/>
    </xf>
    <xf numFmtId="0" fontId="7" fillId="3" borderId="32" xfId="0" applyFont="1" applyFill="1" applyBorder="1" applyAlignment="1">
      <alignment horizontal="left" vertical="center"/>
    </xf>
    <xf numFmtId="0" fontId="1" fillId="3" borderId="33" xfId="0" applyFont="1" applyFill="1" applyBorder="1" applyAlignment="1">
      <alignment horizontal="left" vertical="center" wrapText="1"/>
    </xf>
    <xf numFmtId="0" fontId="4" fillId="3" borderId="33" xfId="0" applyFont="1" applyFill="1" applyBorder="1" applyAlignment="1">
      <alignment horizontal="left" vertical="center" wrapText="1"/>
    </xf>
    <xf numFmtId="4" fontId="7" fillId="3" borderId="33"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0" fontId="4" fillId="3" borderId="33" xfId="0" applyFont="1" applyFill="1" applyBorder="1" applyAlignment="1">
      <alignment wrapText="1"/>
    </xf>
    <xf numFmtId="0" fontId="4" fillId="3" borderId="33" xfId="0" applyFont="1" applyFill="1" applyBorder="1"/>
    <xf numFmtId="49" fontId="1" fillId="3" borderId="36" xfId="0" applyNumberFormat="1" applyFont="1" applyFill="1" applyBorder="1" applyAlignment="1">
      <alignment horizontal="left" vertical="center"/>
    </xf>
    <xf numFmtId="0" fontId="4" fillId="0" borderId="20"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1" fillId="0" borderId="22" xfId="0" applyFont="1" applyBorder="1" applyAlignment="1">
      <alignment vertical="top" wrapText="1"/>
    </xf>
    <xf numFmtId="0" fontId="4" fillId="0" borderId="0" xfId="0" applyFont="1" applyAlignment="1">
      <alignment horizontal="center" vertical="center"/>
    </xf>
    <xf numFmtId="0" fontId="1" fillId="0" borderId="22" xfId="0" applyFont="1" applyBorder="1" applyAlignment="1">
      <alignment vertical="top"/>
    </xf>
    <xf numFmtId="14" fontId="1" fillId="0" borderId="22" xfId="0" applyNumberFormat="1" applyFont="1" applyBorder="1" applyAlignment="1">
      <alignment horizontal="center" vertical="top"/>
    </xf>
    <xf numFmtId="0" fontId="1" fillId="0" borderId="7" xfId="0" applyFont="1" applyBorder="1"/>
    <xf numFmtId="0" fontId="1" fillId="0" borderId="0" xfId="0" applyFont="1" applyAlignment="1">
      <alignment wrapText="1"/>
    </xf>
    <xf numFmtId="0" fontId="1" fillId="0" borderId="20" xfId="0" applyFont="1" applyBorder="1" applyAlignment="1">
      <alignment horizontal="right"/>
    </xf>
    <xf numFmtId="0" fontId="4" fillId="0" borderId="0" xfId="0" applyFont="1" applyAlignment="1">
      <alignment horizontal="center"/>
    </xf>
    <xf numFmtId="0" fontId="4" fillId="0" borderId="37" xfId="0" applyFont="1" applyBorder="1"/>
    <xf numFmtId="0" fontId="4" fillId="0" borderId="38" xfId="0" applyFont="1" applyBorder="1" applyAlignment="1">
      <alignment wrapText="1"/>
    </xf>
    <xf numFmtId="0" fontId="4" fillId="0" borderId="38" xfId="0" applyFont="1" applyBorder="1"/>
    <xf numFmtId="0" fontId="4" fillId="0" borderId="39"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0" xfId="0" applyNumberFormat="1" applyFont="1" applyBorder="1"/>
    <xf numFmtId="4" fontId="2" fillId="5" borderId="41" xfId="0" applyNumberFormat="1" applyFont="1" applyFill="1" applyBorder="1" applyAlignment="1">
      <alignment vertical="center"/>
    </xf>
    <xf numFmtId="4" fontId="2" fillId="5" borderId="42" xfId="0" applyNumberFormat="1" applyFont="1" applyFill="1" applyBorder="1" applyAlignment="1">
      <alignment vertical="center" wrapText="1"/>
    </xf>
    <xf numFmtId="4" fontId="11" fillId="5" borderId="43" xfId="0" applyNumberFormat="1" applyFont="1" applyFill="1" applyBorder="1" applyAlignment="1">
      <alignment horizontal="center" vertical="center" shrinkToFit="1"/>
    </xf>
    <xf numFmtId="4" fontId="2" fillId="5" borderId="43" xfId="0" applyNumberFormat="1" applyFont="1" applyFill="1" applyBorder="1" applyAlignment="1">
      <alignment horizontal="center" vertical="center" shrinkToFit="1"/>
    </xf>
    <xf numFmtId="3" fontId="2" fillId="5" borderId="43" xfId="0" applyNumberFormat="1" applyFont="1" applyFill="1" applyBorder="1" applyAlignment="1">
      <alignment horizontal="center" vertical="center" wrapText="1"/>
    </xf>
    <xf numFmtId="4" fontId="4" fillId="0" borderId="28" xfId="0" applyNumberFormat="1" applyFont="1" applyBorder="1" applyAlignment="1">
      <alignment vertical="center"/>
    </xf>
    <xf numFmtId="4" fontId="2" fillId="0" borderId="43" xfId="0" applyNumberFormat="1" applyFont="1" applyBorder="1" applyAlignment="1">
      <alignment horizontal="right" vertical="center" shrinkToFit="1"/>
    </xf>
    <xf numFmtId="4" fontId="4" fillId="0" borderId="43" xfId="0" applyNumberFormat="1" applyFont="1" applyBorder="1" applyAlignment="1">
      <alignment vertical="center" shrinkToFit="1"/>
    </xf>
    <xf numFmtId="3" fontId="4" fillId="0" borderId="43" xfId="0" applyNumberFormat="1" applyFont="1" applyBorder="1" applyAlignment="1">
      <alignment vertical="center"/>
    </xf>
    <xf numFmtId="4" fontId="1" fillId="0" borderId="28" xfId="0" applyNumberFormat="1" applyFont="1" applyBorder="1" applyAlignment="1">
      <alignment vertical="center"/>
    </xf>
    <xf numFmtId="4" fontId="1" fillId="0" borderId="43" xfId="0" applyNumberFormat="1" applyFont="1" applyBorder="1" applyAlignment="1">
      <alignment vertical="center" shrinkToFit="1"/>
    </xf>
    <xf numFmtId="3" fontId="1" fillId="0" borderId="43" xfId="0" applyNumberFormat="1" applyFont="1" applyBorder="1" applyAlignment="1">
      <alignment vertical="center"/>
    </xf>
    <xf numFmtId="4" fontId="4" fillId="0" borderId="28" xfId="0" applyNumberFormat="1" applyFont="1" applyBorder="1" applyAlignment="1">
      <alignment horizontal="left" vertical="center"/>
    </xf>
    <xf numFmtId="4" fontId="4" fillId="3" borderId="43" xfId="0" applyNumberFormat="1" applyFont="1" applyFill="1" applyBorder="1" applyAlignment="1">
      <alignment vertical="center" shrinkToFit="1"/>
    </xf>
    <xf numFmtId="3" fontId="4" fillId="3" borderId="43" xfId="0" applyNumberFormat="1" applyFont="1" applyFill="1" applyBorder="1" applyAlignment="1">
      <alignment vertical="center"/>
    </xf>
    <xf numFmtId="0" fontId="7" fillId="0" borderId="0" xfId="0" applyFont="1"/>
    <xf numFmtId="0" fontId="12" fillId="0" borderId="40" xfId="0" applyFont="1" applyBorder="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 fillId="0" borderId="40" xfId="0" applyFont="1" applyBorder="1" applyAlignment="1">
      <alignment vertical="center"/>
    </xf>
    <xf numFmtId="49" fontId="2" fillId="0" borderId="28" xfId="0" applyNumberFormat="1" applyFont="1" applyBorder="1" applyAlignment="1">
      <alignment vertical="center"/>
    </xf>
    <xf numFmtId="4" fontId="2" fillId="0" borderId="43" xfId="0" applyNumberFormat="1" applyFont="1" applyBorder="1" applyAlignment="1">
      <alignment horizontal="center" vertical="center"/>
    </xf>
    <xf numFmtId="4" fontId="2" fillId="0" borderId="43" xfId="0" applyNumberFormat="1" applyFont="1" applyBorder="1" applyAlignment="1">
      <alignment vertical="center"/>
    </xf>
    <xf numFmtId="3" fontId="2" fillId="0" borderId="43" xfId="0" applyNumberFormat="1" applyFont="1" applyBorder="1" applyAlignment="1">
      <alignment vertical="center"/>
    </xf>
    <xf numFmtId="0" fontId="2" fillId="0" borderId="40" xfId="0" applyFont="1" applyBorder="1"/>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4" fontId="2" fillId="3" borderId="43" xfId="0" applyNumberFormat="1" applyFont="1" applyFill="1" applyBorder="1" applyAlignment="1">
      <alignment horizontal="center" vertical="center"/>
    </xf>
    <xf numFmtId="4" fontId="2" fillId="3" borderId="43" xfId="0" applyNumberFormat="1" applyFont="1" applyFill="1" applyBorder="1" applyAlignment="1">
      <alignment vertical="center"/>
    </xf>
    <xf numFmtId="3" fontId="2" fillId="3" borderId="43"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3" xfId="0" applyFont="1" applyBorder="1" applyAlignment="1">
      <alignment vertical="center"/>
    </xf>
    <xf numFmtId="49" fontId="4" fillId="0" borderId="27"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3" xfId="0" applyFont="1" applyFill="1" applyBorder="1" applyAlignment="1">
      <alignment vertical="center"/>
    </xf>
    <xf numFmtId="49" fontId="4" fillId="3" borderId="42" xfId="0" applyNumberFormat="1" applyFont="1" applyFill="1" applyBorder="1" applyAlignment="1">
      <alignment vertical="center"/>
    </xf>
    <xf numFmtId="0" fontId="4" fillId="5" borderId="43" xfId="0" applyFont="1" applyFill="1" applyBorder="1"/>
    <xf numFmtId="49" fontId="4" fillId="5" borderId="43" xfId="0" applyNumberFormat="1" applyFont="1" applyFill="1" applyBorder="1"/>
    <xf numFmtId="0" fontId="4" fillId="5" borderId="43" xfId="0" applyFont="1" applyFill="1" applyBorder="1" applyAlignment="1">
      <alignment horizontal="center"/>
    </xf>
    <xf numFmtId="0" fontId="4" fillId="5" borderId="41" xfId="0" applyFont="1" applyFill="1" applyBorder="1"/>
    <xf numFmtId="0" fontId="4" fillId="5" borderId="43"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shrinkToFit="1"/>
    </xf>
    <xf numFmtId="164" fontId="1" fillId="3" borderId="46" xfId="0" applyNumberFormat="1" applyFont="1" applyFill="1" applyBorder="1" applyAlignment="1">
      <alignment vertical="top" shrinkToFit="1"/>
    </xf>
    <xf numFmtId="4" fontId="1" fillId="3" borderId="46" xfId="0" applyNumberFormat="1" applyFont="1" applyFill="1" applyBorder="1" applyAlignment="1">
      <alignment vertical="top" shrinkToFit="1"/>
    </xf>
    <xf numFmtId="4" fontId="1" fillId="3" borderId="47" xfId="0" applyNumberFormat="1" applyFont="1" applyFill="1" applyBorder="1" applyAlignment="1">
      <alignment vertical="top" shrinkToFit="1"/>
    </xf>
    <xf numFmtId="4" fontId="1" fillId="3" borderId="9" xfId="0" applyNumberFormat="1" applyFont="1" applyFill="1" applyBorder="1" applyAlignment="1">
      <alignment vertical="top" shrinkToFit="1"/>
    </xf>
    <xf numFmtId="0" fontId="14" fillId="0" borderId="48" xfId="0" applyFont="1" applyBorder="1" applyAlignment="1">
      <alignment vertical="top"/>
    </xf>
    <xf numFmtId="49" fontId="14" fillId="0" borderId="49" xfId="0" applyNumberFormat="1" applyFont="1" applyBorder="1" applyAlignment="1">
      <alignment vertical="top"/>
    </xf>
    <xf numFmtId="49" fontId="14" fillId="0" borderId="49" xfId="0" applyNumberFormat="1" applyFont="1" applyBorder="1" applyAlignment="1">
      <alignment horizontal="left" vertical="top" wrapText="1"/>
    </xf>
    <xf numFmtId="0" fontId="14" fillId="0" borderId="49" xfId="0" applyFont="1" applyBorder="1" applyAlignment="1">
      <alignment horizontal="center" vertical="top" shrinkToFit="1"/>
    </xf>
    <xf numFmtId="164" fontId="14" fillId="0" borderId="49" xfId="0" applyNumberFormat="1" applyFont="1" applyBorder="1" applyAlignment="1">
      <alignment vertical="top" shrinkToFit="1"/>
    </xf>
    <xf numFmtId="4" fontId="14" fillId="4" borderId="49" xfId="0" applyNumberFormat="1" applyFont="1" applyFill="1" applyBorder="1" applyAlignment="1">
      <alignment vertical="top" shrinkToFit="1"/>
    </xf>
    <xf numFmtId="4" fontId="14" fillId="0" borderId="49" xfId="0" applyNumberFormat="1" applyFont="1" applyBorder="1" applyAlignment="1">
      <alignment vertical="top" shrinkToFit="1"/>
    </xf>
    <xf numFmtId="4" fontId="14" fillId="0" borderId="50"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1" xfId="0" applyFont="1" applyBorder="1" applyAlignment="1">
      <alignment vertical="top"/>
    </xf>
    <xf numFmtId="49" fontId="14" fillId="0" borderId="52" xfId="0" applyNumberFormat="1" applyFont="1" applyBorder="1" applyAlignment="1">
      <alignment vertical="top"/>
    </xf>
    <xf numFmtId="49" fontId="14" fillId="0" borderId="52" xfId="0" applyNumberFormat="1" applyFont="1" applyBorder="1" applyAlignment="1">
      <alignment horizontal="left" vertical="top" wrapText="1"/>
    </xf>
    <xf numFmtId="0" fontId="14" fillId="0" borderId="52" xfId="0" applyFont="1" applyBorder="1" applyAlignment="1">
      <alignment horizontal="center" vertical="top" shrinkToFit="1"/>
    </xf>
    <xf numFmtId="164" fontId="14" fillId="0" borderId="52"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2" xfId="0" applyNumberFormat="1" applyFont="1" applyBorder="1" applyAlignment="1">
      <alignment vertical="top" shrinkToFit="1"/>
    </xf>
    <xf numFmtId="4" fontId="14" fillId="0" borderId="54"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1" xfId="0" applyFont="1" applyFill="1" applyBorder="1" applyAlignment="1">
      <alignment vertical="top"/>
    </xf>
    <xf numFmtId="49" fontId="1" fillId="3" borderId="42" xfId="0" applyNumberFormat="1" applyFont="1" applyFill="1" applyBorder="1" applyAlignment="1">
      <alignment vertical="top"/>
    </xf>
    <xf numFmtId="49" fontId="1" fillId="3" borderId="42" xfId="0" applyNumberFormat="1" applyFont="1" applyFill="1" applyBorder="1" applyAlignment="1">
      <alignment horizontal="left" vertical="top" wrapText="1"/>
    </xf>
    <xf numFmtId="0" fontId="1" fillId="3" borderId="42" xfId="0" applyFont="1" applyFill="1" applyBorder="1" applyAlignment="1">
      <alignment horizontal="center" vertical="top"/>
    </xf>
    <xf numFmtId="0" fontId="1" fillId="3" borderId="42" xfId="0" applyFont="1" applyFill="1" applyBorder="1" applyAlignment="1">
      <alignment vertical="top"/>
    </xf>
    <xf numFmtId="4" fontId="1" fillId="3" borderId="55"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0" fontId="14" fillId="0" borderId="49" xfId="0" applyFont="1" applyBorder="1" applyAlignment="1">
      <alignment vertical="top" shrinkToFit="1"/>
    </xf>
    <xf numFmtId="0" fontId="1" fillId="3" borderId="46" xfId="0" applyFont="1" applyFill="1" applyBorder="1" applyAlignment="1">
      <alignment vertical="top" shrinkToFit="1"/>
    </xf>
    <xf numFmtId="0" fontId="14" fillId="0" borderId="52" xfId="0" applyFont="1" applyBorder="1" applyAlignment="1">
      <alignment vertical="top" shrinkToFit="1"/>
    </xf>
    <xf numFmtId="49" fontId="20" fillId="0" borderId="52"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0" fontId="21" fillId="0" borderId="51" xfId="0" applyFont="1" applyBorder="1" applyAlignment="1">
      <alignment vertical="top"/>
    </xf>
    <xf numFmtId="0" fontId="21" fillId="0" borderId="48" xfId="0" applyFont="1" applyBorder="1" applyAlignment="1">
      <alignment vertical="top"/>
    </xf>
    <xf numFmtId="49" fontId="21" fillId="0" borderId="49" xfId="0" applyNumberFormat="1" applyFont="1" applyBorder="1" applyAlignment="1">
      <alignment horizontal="left" vertical="top" wrapText="1"/>
    </xf>
    <xf numFmtId="0" fontId="2" fillId="2" borderId="1" xfId="0" applyFont="1" applyFill="1" applyBorder="1" applyAlignment="1">
      <alignment horizontal="left" wrapText="1"/>
    </xf>
    <xf numFmtId="0" fontId="3" fillId="0" borderId="2" xfId="0" applyFont="1" applyBorder="1"/>
    <xf numFmtId="0" fontId="5" fillId="0" borderId="4" xfId="0" applyFont="1" applyBorder="1" applyAlignment="1">
      <alignment horizontal="center" vertical="center"/>
    </xf>
    <xf numFmtId="0" fontId="3" fillId="0" borderId="5" xfId="0" applyFont="1" applyBorder="1"/>
    <xf numFmtId="0" fontId="3" fillId="0" borderId="6" xfId="0" applyFont="1" applyBorder="1"/>
    <xf numFmtId="49" fontId="7" fillId="3" borderId="10" xfId="0" applyNumberFormat="1" applyFont="1" applyFill="1" applyBorder="1" applyAlignment="1">
      <alignment horizontal="left" vertical="center" wrapText="1"/>
    </xf>
    <xf numFmtId="0" fontId="3" fillId="0" borderId="11" xfId="0" applyFont="1" applyBorder="1"/>
    <xf numFmtId="0" fontId="3" fillId="0" borderId="12" xfId="0" applyFont="1" applyBorder="1"/>
    <xf numFmtId="0" fontId="1" fillId="3" borderId="1" xfId="0" applyFont="1" applyFill="1" applyBorder="1" applyAlignment="1">
      <alignment horizontal="left" vertical="center" wrapText="1"/>
    </xf>
    <xf numFmtId="0" fontId="3" fillId="0" borderId="13" xfId="0" applyFont="1" applyBorder="1"/>
    <xf numFmtId="0" fontId="1" fillId="3" borderId="16" xfId="0" applyFont="1" applyFill="1" applyBorder="1" applyAlignment="1">
      <alignment horizontal="left" vertical="center" wrapText="1"/>
    </xf>
    <xf numFmtId="0" fontId="3" fillId="0" borderId="17" xfId="0" applyFont="1" applyBorder="1"/>
    <xf numFmtId="0" fontId="3" fillId="0" borderId="18" xfId="0" applyFont="1" applyBorder="1"/>
    <xf numFmtId="49" fontId="1" fillId="0" borderId="19" xfId="0" applyNumberFormat="1" applyFont="1" applyBorder="1" applyAlignment="1">
      <alignment horizontal="left" vertical="center" wrapText="1"/>
    </xf>
    <xf numFmtId="0" fontId="3" fillId="0" borderId="19"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2" xfId="0" applyNumberFormat="1" applyFont="1" applyBorder="1" applyAlignment="1">
      <alignment vertical="center" wrapText="1"/>
    </xf>
    <xf numFmtId="0" fontId="3" fillId="0" borderId="22" xfId="0" applyFont="1" applyBorder="1"/>
    <xf numFmtId="4" fontId="8" fillId="0" borderId="28" xfId="0" applyNumberFormat="1" applyFont="1" applyBorder="1" applyAlignment="1">
      <alignment horizontal="right" vertical="center"/>
    </xf>
    <xf numFmtId="0" fontId="3" fillId="0" borderId="29" xfId="0" applyFont="1" applyBorder="1"/>
    <xf numFmtId="0" fontId="3" fillId="0" borderId="30" xfId="0" applyFont="1" applyBorder="1"/>
    <xf numFmtId="0" fontId="1" fillId="4" borderId="10" xfId="0" applyFont="1" applyFill="1" applyBorder="1" applyAlignment="1">
      <alignment horizontal="left" vertical="center"/>
    </xf>
    <xf numFmtId="0" fontId="1" fillId="4" borderId="1" xfId="0" applyFont="1" applyFill="1" applyBorder="1" applyAlignment="1">
      <alignment horizontal="left" vertical="center"/>
    </xf>
    <xf numFmtId="0" fontId="1" fillId="4" borderId="16" xfId="0" applyFont="1" applyFill="1" applyBorder="1" applyAlignment="1">
      <alignment horizontal="left" vertical="center"/>
    </xf>
    <xf numFmtId="1" fontId="4" fillId="0" borderId="22" xfId="0" applyNumberFormat="1" applyFont="1" applyBorder="1" applyAlignment="1">
      <alignment horizontal="right"/>
    </xf>
    <xf numFmtId="0" fontId="4" fillId="0" borderId="22" xfId="0" applyFont="1" applyBorder="1" applyAlignment="1">
      <alignment horizontal="right"/>
    </xf>
    <xf numFmtId="0" fontId="3" fillId="0" borderId="23" xfId="0" applyFont="1" applyBorder="1"/>
    <xf numFmtId="4" fontId="9" fillId="0" borderId="28" xfId="0" applyNumberFormat="1" applyFont="1" applyBorder="1" applyAlignment="1">
      <alignment horizontal="right" vertical="center"/>
    </xf>
    <xf numFmtId="4" fontId="9" fillId="0" borderId="28" xfId="0" applyNumberFormat="1" applyFont="1" applyBorder="1" applyAlignment="1">
      <alignment vertical="center"/>
    </xf>
    <xf numFmtId="0" fontId="3" fillId="0" borderId="27" xfId="0" applyFont="1" applyBorder="1"/>
    <xf numFmtId="4" fontId="9" fillId="0" borderId="31" xfId="0" applyNumberFormat="1" applyFont="1" applyBorder="1" applyAlignment="1">
      <alignment horizontal="right" vertical="center"/>
    </xf>
    <xf numFmtId="4" fontId="9" fillId="0" borderId="19" xfId="0" applyNumberFormat="1" applyFont="1" applyBorder="1" applyAlignment="1">
      <alignment horizontal="right" vertical="center"/>
    </xf>
    <xf numFmtId="2" fontId="10" fillId="3" borderId="34" xfId="0" applyNumberFormat="1" applyFont="1" applyFill="1" applyBorder="1" applyAlignment="1">
      <alignment horizontal="right" vertical="center"/>
    </xf>
    <xf numFmtId="0" fontId="3" fillId="0" borderId="35" xfId="0" applyFont="1" applyBorder="1"/>
    <xf numFmtId="4" fontId="10" fillId="3" borderId="34" xfId="0" applyNumberFormat="1" applyFont="1" applyFill="1" applyBorder="1" applyAlignment="1">
      <alignment horizontal="right"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19" xfId="0" applyFont="1" applyBorder="1" applyAlignment="1">
      <alignment horizontal="center" wrapText="1"/>
    </xf>
    <xf numFmtId="4" fontId="4" fillId="0" borderId="27" xfId="0" applyNumberFormat="1" applyFont="1" applyBorder="1" applyAlignment="1">
      <alignment vertical="center" wrapText="1"/>
    </xf>
    <xf numFmtId="4" fontId="1" fillId="0" borderId="27" xfId="0" applyNumberFormat="1" applyFont="1" applyBorder="1" applyAlignment="1">
      <alignment vertical="center" wrapText="1"/>
    </xf>
    <xf numFmtId="4" fontId="4" fillId="3" borderId="28" xfId="0" applyNumberFormat="1" applyFont="1" applyFill="1" applyBorder="1" applyAlignment="1">
      <alignment vertical="center"/>
    </xf>
    <xf numFmtId="49" fontId="2" fillId="0" borderId="28" xfId="0" applyNumberFormat="1" applyFont="1" applyBorder="1" applyAlignment="1">
      <alignment vertical="center" wrapText="1"/>
    </xf>
    <xf numFmtId="0" fontId="7" fillId="0" borderId="0" xfId="0" applyFont="1" applyAlignment="1">
      <alignment horizontal="center" vertical="top"/>
    </xf>
    <xf numFmtId="49" fontId="4" fillId="0" borderId="27" xfId="0" applyNumberFormat="1" applyFont="1" applyBorder="1" applyAlignment="1">
      <alignment vertical="center" shrinkToFit="1"/>
    </xf>
    <xf numFmtId="0" fontId="7" fillId="0" borderId="0" xfId="0" applyFont="1" applyAlignment="1">
      <alignment horizontal="center"/>
    </xf>
    <xf numFmtId="49" fontId="4" fillId="0" borderId="27" xfId="0" applyNumberFormat="1" applyFont="1" applyBorder="1" applyAlignment="1">
      <alignment vertical="center"/>
    </xf>
    <xf numFmtId="49" fontId="4" fillId="3" borderId="44" xfId="0" applyNumberFormat="1" applyFont="1" applyFill="1" applyBorder="1" applyAlignment="1">
      <alignment vertical="center"/>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4" fillId="0" borderId="19"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tabSelected="1"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201" t="s">
        <v>1</v>
      </c>
      <c r="B2" s="202"/>
      <c r="C2" s="202"/>
      <c r="D2" s="202"/>
      <c r="E2" s="202"/>
      <c r="F2" s="202"/>
      <c r="G2" s="202"/>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03" t="s">
        <v>3</v>
      </c>
      <c r="C1" s="204"/>
      <c r="D1" s="204"/>
      <c r="E1" s="204"/>
      <c r="F1" s="204"/>
      <c r="G1" s="204"/>
      <c r="H1" s="204"/>
      <c r="I1" s="204"/>
      <c r="J1" s="205"/>
    </row>
    <row r="2" spans="1:15" ht="36" customHeight="1" x14ac:dyDescent="0.2">
      <c r="A2" s="3"/>
      <c r="B2" s="4" t="s">
        <v>4</v>
      </c>
      <c r="C2" s="5"/>
      <c r="D2" s="6" t="s">
        <v>5</v>
      </c>
      <c r="E2" s="206" t="s">
        <v>6</v>
      </c>
      <c r="F2" s="207"/>
      <c r="G2" s="207"/>
      <c r="H2" s="207"/>
      <c r="I2" s="207"/>
      <c r="J2" s="208"/>
      <c r="O2" s="7"/>
    </row>
    <row r="3" spans="1:15" ht="27" hidden="1" customHeight="1" x14ac:dyDescent="0.2">
      <c r="A3" s="3"/>
      <c r="B3" s="8"/>
      <c r="C3" s="5"/>
      <c r="D3" s="9"/>
      <c r="E3" s="209"/>
      <c r="F3" s="202"/>
      <c r="G3" s="202"/>
      <c r="H3" s="202"/>
      <c r="I3" s="202"/>
      <c r="J3" s="210"/>
    </row>
    <row r="4" spans="1:15" ht="23.25" customHeight="1" x14ac:dyDescent="0.2">
      <c r="A4" s="3"/>
      <c r="B4" s="10"/>
      <c r="C4" s="11"/>
      <c r="D4" s="12"/>
      <c r="E4" s="211"/>
      <c r="F4" s="212"/>
      <c r="G4" s="212"/>
      <c r="H4" s="212"/>
      <c r="I4" s="212"/>
      <c r="J4" s="213"/>
    </row>
    <row r="5" spans="1:15" ht="24" customHeight="1" x14ac:dyDescent="0.2">
      <c r="A5" s="3"/>
      <c r="B5" s="13" t="s">
        <v>7</v>
      </c>
      <c r="C5" s="14"/>
      <c r="D5" s="214" t="s">
        <v>6</v>
      </c>
      <c r="E5" s="215"/>
      <c r="F5" s="215"/>
      <c r="G5" s="215"/>
      <c r="H5" s="15" t="s">
        <v>8</v>
      </c>
      <c r="I5" s="16" t="s">
        <v>9</v>
      </c>
      <c r="J5" s="17"/>
    </row>
    <row r="6" spans="1:15" ht="15.75" customHeight="1" x14ac:dyDescent="0.2">
      <c r="A6" s="3"/>
      <c r="B6" s="18"/>
      <c r="C6" s="19"/>
      <c r="D6" s="216" t="s">
        <v>10</v>
      </c>
      <c r="E6" s="217"/>
      <c r="F6" s="217"/>
      <c r="G6" s="217"/>
      <c r="H6" s="15" t="s">
        <v>11</v>
      </c>
      <c r="I6" s="16" t="s">
        <v>12</v>
      </c>
      <c r="J6" s="17"/>
    </row>
    <row r="7" spans="1:15" ht="15.75" customHeight="1" x14ac:dyDescent="0.2">
      <c r="A7" s="3"/>
      <c r="B7" s="21"/>
      <c r="C7" s="22"/>
      <c r="D7" s="23" t="s">
        <v>13</v>
      </c>
      <c r="E7" s="218" t="s">
        <v>14</v>
      </c>
      <c r="F7" s="219"/>
      <c r="G7" s="219"/>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23"/>
      <c r="E11" s="207"/>
      <c r="F11" s="207"/>
      <c r="G11" s="207"/>
      <c r="H11" s="15" t="s">
        <v>8</v>
      </c>
      <c r="I11" s="31"/>
      <c r="J11" s="17"/>
    </row>
    <row r="12" spans="1:15" ht="15.75" customHeight="1" x14ac:dyDescent="0.2">
      <c r="A12" s="3"/>
      <c r="B12" s="18"/>
      <c r="C12" s="19"/>
      <c r="D12" s="224"/>
      <c r="E12" s="202"/>
      <c r="F12" s="202"/>
      <c r="G12" s="202"/>
      <c r="H12" s="15" t="s">
        <v>11</v>
      </c>
      <c r="I12" s="31"/>
      <c r="J12" s="17"/>
    </row>
    <row r="13" spans="1:15" ht="15.75" customHeight="1" x14ac:dyDescent="0.2">
      <c r="A13" s="3"/>
      <c r="B13" s="21"/>
      <c r="C13" s="22"/>
      <c r="D13" s="32"/>
      <c r="E13" s="225"/>
      <c r="F13" s="212"/>
      <c r="G13" s="212"/>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26"/>
      <c r="F15" s="219"/>
      <c r="G15" s="227"/>
      <c r="H15" s="219"/>
      <c r="I15" s="227" t="s">
        <v>25</v>
      </c>
      <c r="J15" s="228"/>
    </row>
    <row r="16" spans="1:15" ht="23.25" customHeight="1" x14ac:dyDescent="0.2">
      <c r="A16" s="43" t="s">
        <v>26</v>
      </c>
      <c r="B16" s="44" t="s">
        <v>26</v>
      </c>
      <c r="C16" s="45"/>
      <c r="D16" s="46"/>
      <c r="E16" s="220"/>
      <c r="F16" s="221"/>
      <c r="G16" s="220"/>
      <c r="H16" s="221"/>
      <c r="I16" s="220">
        <f>SUMIF(F64:F156,A16,I64:I156)+SUMIF(F64:F156,"PSU",I64:I156)</f>
        <v>0</v>
      </c>
      <c r="J16" s="222"/>
    </row>
    <row r="17" spans="1:10" ht="23.25" customHeight="1" x14ac:dyDescent="0.2">
      <c r="A17" s="43" t="s">
        <v>27</v>
      </c>
      <c r="B17" s="44" t="s">
        <v>27</v>
      </c>
      <c r="C17" s="45"/>
      <c r="D17" s="46"/>
      <c r="E17" s="220"/>
      <c r="F17" s="221"/>
      <c r="G17" s="220"/>
      <c r="H17" s="221"/>
      <c r="I17" s="220">
        <f>SUMIF(F64:F156,A17,I64:I156)</f>
        <v>0</v>
      </c>
      <c r="J17" s="222"/>
    </row>
    <row r="18" spans="1:10" ht="23.25" customHeight="1" x14ac:dyDescent="0.2">
      <c r="A18" s="43" t="s">
        <v>28</v>
      </c>
      <c r="B18" s="44" t="s">
        <v>28</v>
      </c>
      <c r="C18" s="45"/>
      <c r="D18" s="46"/>
      <c r="E18" s="220"/>
      <c r="F18" s="221"/>
      <c r="G18" s="220"/>
      <c r="H18" s="221"/>
      <c r="I18" s="220">
        <f>SUMIF(F64:F156,A18,I64:I156)</f>
        <v>0</v>
      </c>
      <c r="J18" s="222"/>
    </row>
    <row r="19" spans="1:10" ht="23.25" customHeight="1" x14ac:dyDescent="0.2">
      <c r="A19" s="43" t="s">
        <v>29</v>
      </c>
      <c r="B19" s="44" t="s">
        <v>30</v>
      </c>
      <c r="C19" s="45"/>
      <c r="D19" s="46"/>
      <c r="E19" s="220"/>
      <c r="F19" s="221"/>
      <c r="G19" s="220"/>
      <c r="H19" s="221"/>
      <c r="I19" s="220">
        <f>SUMIF(F64:F156,A19,I64:I156)</f>
        <v>0</v>
      </c>
      <c r="J19" s="222"/>
    </row>
    <row r="20" spans="1:10" ht="23.25" customHeight="1" x14ac:dyDescent="0.2">
      <c r="A20" s="43" t="s">
        <v>31</v>
      </c>
      <c r="B20" s="44" t="s">
        <v>32</v>
      </c>
      <c r="C20" s="45"/>
      <c r="D20" s="46"/>
      <c r="E20" s="220"/>
      <c r="F20" s="221"/>
      <c r="G20" s="220"/>
      <c r="H20" s="221"/>
      <c r="I20" s="220">
        <f>SUMIF(F64:F156,A20,I64:I156)</f>
        <v>0</v>
      </c>
      <c r="J20" s="222"/>
    </row>
    <row r="21" spans="1:10" ht="23.25" customHeight="1" x14ac:dyDescent="0.2">
      <c r="A21" s="3"/>
      <c r="B21" s="47" t="s">
        <v>25</v>
      </c>
      <c r="C21" s="48"/>
      <c r="D21" s="49"/>
      <c r="E21" s="229"/>
      <c r="F21" s="221"/>
      <c r="G21" s="229"/>
      <c r="H21" s="221"/>
      <c r="I21" s="229">
        <f>SUM(I16:J20)</f>
        <v>0</v>
      </c>
      <c r="J21" s="222"/>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30">
        <f>Stavba!ZakladDPHSniVypocet</f>
        <v>0</v>
      </c>
      <c r="H23" s="231"/>
      <c r="I23" s="231"/>
      <c r="J23" s="54" t="str">
        <f t="shared" ref="J23:J28" si="0">Mena</f>
        <v>CZK</v>
      </c>
    </row>
    <row r="24" spans="1:10" ht="23.25" customHeight="1" x14ac:dyDescent="0.2">
      <c r="A24" s="3">
        <f>(A23-INT(A23))*100</f>
        <v>0</v>
      </c>
      <c r="B24" s="44" t="s">
        <v>36</v>
      </c>
      <c r="C24" s="45"/>
      <c r="D24" s="46"/>
      <c r="E24" s="55">
        <f>Stavba!SazbaDPH1</f>
        <v>15</v>
      </c>
      <c r="F24" s="52" t="s">
        <v>35</v>
      </c>
      <c r="G24" s="229">
        <f>A23</f>
        <v>0</v>
      </c>
      <c r="H24" s="231"/>
      <c r="I24" s="231"/>
      <c r="J24" s="54" t="str">
        <f t="shared" si="0"/>
        <v>CZK</v>
      </c>
    </row>
    <row r="25" spans="1:10" ht="23.25" customHeight="1" x14ac:dyDescent="0.2">
      <c r="A25" s="3">
        <f>ZakladDPHZakl*Stavba!SazbaDPH2/100</f>
        <v>0</v>
      </c>
      <c r="B25" s="44" t="s">
        <v>37</v>
      </c>
      <c r="C25" s="45"/>
      <c r="D25" s="46"/>
      <c r="E25" s="55">
        <v>21</v>
      </c>
      <c r="F25" s="52" t="s">
        <v>35</v>
      </c>
      <c r="G25" s="230">
        <f>Stavba!ZakladDPHZaklVypocet</f>
        <v>0</v>
      </c>
      <c r="H25" s="231"/>
      <c r="I25" s="231"/>
      <c r="J25" s="54" t="str">
        <f t="shared" si="0"/>
        <v>CZK</v>
      </c>
    </row>
    <row r="26" spans="1:10" ht="23.25" customHeight="1" x14ac:dyDescent="0.2">
      <c r="A26" s="3">
        <f>(A25-INT(A25))*100</f>
        <v>0</v>
      </c>
      <c r="B26" s="56" t="s">
        <v>38</v>
      </c>
      <c r="C26" s="57"/>
      <c r="D26" s="42"/>
      <c r="E26" s="58">
        <f>Stavba!SazbaDPH2</f>
        <v>21</v>
      </c>
      <c r="F26" s="59" t="s">
        <v>35</v>
      </c>
      <c r="G26" s="232">
        <f>A25</f>
        <v>0</v>
      </c>
      <c r="H26" s="219"/>
      <c r="I26" s="219"/>
      <c r="J26" s="60" t="str">
        <f t="shared" si="0"/>
        <v>CZK</v>
      </c>
    </row>
    <row r="27" spans="1:10" ht="23.25" customHeight="1" x14ac:dyDescent="0.2">
      <c r="A27" s="61">
        <f>ZakladDPHSni+DPHSni+ZakladDPHZakl+DPHZakl</f>
        <v>0</v>
      </c>
      <c r="B27" s="13" t="s">
        <v>39</v>
      </c>
      <c r="C27" s="62"/>
      <c r="D27" s="63"/>
      <c r="E27" s="62"/>
      <c r="F27" s="64"/>
      <c r="G27" s="233">
        <f>CenaCelkem-(ZakladDPHSni+DPHSni+ZakladDPHZakl+DPHZakl)</f>
        <v>0</v>
      </c>
      <c r="H27" s="215"/>
      <c r="I27" s="215"/>
      <c r="J27" s="65" t="str">
        <f t="shared" si="0"/>
        <v>CZK</v>
      </c>
    </row>
    <row r="28" spans="1:10" ht="27.75" hidden="1" customHeight="1" x14ac:dyDescent="0.2">
      <c r="A28" s="3"/>
      <c r="B28" s="66" t="s">
        <v>40</v>
      </c>
      <c r="C28" s="67"/>
      <c r="D28" s="67"/>
      <c r="E28" s="68"/>
      <c r="F28" s="69"/>
      <c r="G28" s="234">
        <f>Stavba!ZakladDPHSniVypocet+Stavba!ZakladDPHZaklVypocet</f>
        <v>0</v>
      </c>
      <c r="H28" s="235"/>
      <c r="I28" s="235"/>
      <c r="J28" s="70" t="str">
        <f t="shared" si="0"/>
        <v>CZK</v>
      </c>
    </row>
    <row r="29" spans="1:10" ht="27.75" customHeight="1" x14ac:dyDescent="0.2">
      <c r="A29" s="3">
        <f>(A27-INT(A27))*100</f>
        <v>0</v>
      </c>
      <c r="B29" s="66" t="s">
        <v>41</v>
      </c>
      <c r="C29" s="71"/>
      <c r="D29" s="71"/>
      <c r="E29" s="71"/>
      <c r="F29" s="72"/>
      <c r="G29" s="236">
        <f>A27</f>
        <v>0</v>
      </c>
      <c r="H29" s="235"/>
      <c r="I29" s="235"/>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38"/>
      <c r="E34" s="219"/>
      <c r="F34" s="1"/>
      <c r="G34" s="237"/>
      <c r="H34" s="219"/>
      <c r="I34" s="219"/>
      <c r="J34" s="83"/>
      <c r="K34" s="1"/>
      <c r="L34" s="1"/>
      <c r="M34" s="1"/>
      <c r="N34" s="1"/>
      <c r="O34" s="1"/>
      <c r="P34" s="1"/>
      <c r="Q34" s="1"/>
      <c r="R34" s="1"/>
      <c r="S34" s="1"/>
      <c r="T34" s="1"/>
      <c r="U34" s="1"/>
      <c r="V34" s="1"/>
      <c r="W34" s="1"/>
      <c r="X34" s="1"/>
      <c r="Y34" s="1"/>
      <c r="Z34" s="1"/>
    </row>
    <row r="35" spans="1:26" ht="12.75" customHeight="1" x14ac:dyDescent="0.2">
      <c r="A35" s="3"/>
      <c r="B35" s="3"/>
      <c r="C35" s="14"/>
      <c r="D35" s="239" t="s">
        <v>45</v>
      </c>
      <c r="E35" s="215"/>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40"/>
      <c r="D39" s="231"/>
      <c r="E39" s="231"/>
      <c r="F39" s="100">
        <f>'OV 01 001 Naklady'!AE55+'SO 01 D.1.1.1 Pol'!AE5236+'SO 01 D.1.1.2 Pol'!AE259+'SO 01 D.1.4.1 Pol'!AE379+'SO 01 D.1.4.2 Pol'!AE331+'SO 01 D.1.4.3 Pol'!AE263+'SO 01 D.1.4.4 Pol'!AE86+'SO 01 D.1.4.5.1 Pol'!AE261+'SO 01 D.1.4.5.2 Pol'!AE57+'SO 01 D.1.4.6 Pol'!AE241+'SO 01 D.1.4.7 Pol'!AE55+'IO 01 IO.01 Pol'!AE38</f>
        <v>0</v>
      </c>
      <c r="G39" s="100">
        <f>'OV 01 001 Naklady'!AF55+'SO 01 D.1.1.1 Pol'!AF5236+'SO 01 D.1.1.2 Pol'!AF259+'SO 01 D.1.4.1 Pol'!AF379+'SO 01 D.1.4.2 Pol'!AF331+'SO 01 D.1.4.3 Pol'!AF263+'SO 01 D.1.4.4 Pol'!AF86+'SO 01 D.1.4.5.1 Pol'!AF261+'SO 01 D.1.4.5.2 Pol'!AF57+'SO 01 D.1.4.6 Pol'!AF241+'SO 01 D.1.4.7 Pol'!AF55+'IO 01 IO.01 Pol'!AF38</f>
        <v>0</v>
      </c>
      <c r="H39" s="101">
        <f>(F39*Stavba!SazbaDPH1/100)+(G39*Stavba!SazbaDPH2/100)</f>
        <v>0</v>
      </c>
      <c r="I39" s="101">
        <f t="shared" ref="I39:I56" si="1">F39+G39+H39</f>
        <v>0</v>
      </c>
      <c r="J39" s="102" t="str">
        <f>IF(Stavba!CenaCelkemVypocet=0,"",I39/Stavba!CenaCelkemVypocet*100)</f>
        <v/>
      </c>
    </row>
    <row r="40" spans="1:26" ht="25.5" customHeight="1" x14ac:dyDescent="0.2">
      <c r="A40" s="93">
        <v>2</v>
      </c>
      <c r="B40" s="103"/>
      <c r="C40" s="241" t="s">
        <v>54</v>
      </c>
      <c r="D40" s="231"/>
      <c r="E40" s="231"/>
      <c r="F40" s="104">
        <f>'OV 01 001 Naklady'!AE55</f>
        <v>0</v>
      </c>
      <c r="G40" s="104">
        <f>'OV 01 001 Naklady'!AF55</f>
        <v>0</v>
      </c>
      <c r="H40" s="104">
        <f>(F40*Stavba!SazbaDPH1/100)+(G40*Stavba!SazbaDPH2/100)</f>
        <v>0</v>
      </c>
      <c r="I40" s="104">
        <f t="shared" si="1"/>
        <v>0</v>
      </c>
      <c r="J40" s="105" t="str">
        <f>IF(Stavba!CenaCelkemVypocet=0,"",I40/Stavba!CenaCelkemVypocet*100)</f>
        <v/>
      </c>
    </row>
    <row r="41" spans="1:26" ht="25.5" customHeight="1" x14ac:dyDescent="0.2">
      <c r="A41" s="93">
        <v>3</v>
      </c>
      <c r="B41" s="106" t="s">
        <v>55</v>
      </c>
      <c r="C41" s="240" t="s">
        <v>56</v>
      </c>
      <c r="D41" s="231"/>
      <c r="E41" s="231"/>
      <c r="F41" s="101">
        <f>'OV 01 001 Naklady'!AE55</f>
        <v>0</v>
      </c>
      <c r="G41" s="101">
        <f>'OV 01 001 Naklady'!AF55</f>
        <v>0</v>
      </c>
      <c r="H41" s="101">
        <f>(F41*Stavba!SazbaDPH1/100)+(G41*Stavba!SazbaDPH2/100)</f>
        <v>0</v>
      </c>
      <c r="I41" s="101">
        <f t="shared" si="1"/>
        <v>0</v>
      </c>
      <c r="J41" s="102" t="str">
        <f>IF(Stavba!CenaCelkemVypocet=0,"",I41/Stavba!CenaCelkemVypocet*100)</f>
        <v/>
      </c>
    </row>
    <row r="42" spans="1:26" ht="25.5" customHeight="1" x14ac:dyDescent="0.2">
      <c r="A42" s="93">
        <v>2</v>
      </c>
      <c r="B42" s="103"/>
      <c r="C42" s="241" t="s">
        <v>57</v>
      </c>
      <c r="D42" s="231"/>
      <c r="E42" s="231"/>
      <c r="F42" s="104"/>
      <c r="G42" s="104"/>
      <c r="H42" s="104">
        <f>(F42*Stavba!SazbaDPH1/100)+(G42*Stavba!SazbaDPH2/100)</f>
        <v>0</v>
      </c>
      <c r="I42" s="104">
        <f t="shared" si="1"/>
        <v>0</v>
      </c>
      <c r="J42" s="105" t="str">
        <f>IF(Stavba!CenaCelkemVypocet=0,"",I42/Stavba!CenaCelkemVypocet*100)</f>
        <v/>
      </c>
    </row>
    <row r="43" spans="1:26" ht="25.5" customHeight="1" x14ac:dyDescent="0.2">
      <c r="A43" s="93">
        <v>2</v>
      </c>
      <c r="B43" s="103" t="s">
        <v>58</v>
      </c>
      <c r="C43" s="241" t="s">
        <v>59</v>
      </c>
      <c r="D43" s="231"/>
      <c r="E43" s="231"/>
      <c r="F43" s="104">
        <f>'SO 01 D.1.1.1 Pol'!AE5236+'SO 01 D.1.1.2 Pol'!AE259+'SO 01 D.1.4.1 Pol'!AE379+'SO 01 D.1.4.2 Pol'!AE331+'SO 01 D.1.4.3 Pol'!AE263+'SO 01 D.1.4.4 Pol'!AE86+'SO 01 D.1.4.5.1 Pol'!AE261+'SO 01 D.1.4.5.2 Pol'!AE57+'SO 01 D.1.4.6 Pol'!AE241+'SO 01 D.1.4.7 Pol'!AE55</f>
        <v>0</v>
      </c>
      <c r="G43" s="104">
        <f>'SO 01 D.1.1.1 Pol'!AF5236+'SO 01 D.1.1.2 Pol'!AF259+'SO 01 D.1.4.1 Pol'!AF379+'SO 01 D.1.4.2 Pol'!AF331+'SO 01 D.1.4.3 Pol'!AF263+'SO 01 D.1.4.4 Pol'!AF86+'SO 01 D.1.4.5.1 Pol'!AF261+'SO 01 D.1.4.5.2 Pol'!AF57+'SO 01 D.1.4.6 Pol'!AF241+'SO 01 D.1.4.7 Pol'!AF55</f>
        <v>0</v>
      </c>
      <c r="H43" s="104">
        <f>(F43*Stavba!SazbaDPH1/100)+(G43*Stavba!SazbaDPH2/100)</f>
        <v>0</v>
      </c>
      <c r="I43" s="104">
        <f t="shared" si="1"/>
        <v>0</v>
      </c>
      <c r="J43" s="105" t="str">
        <f>IF(Stavba!CenaCelkemVypocet=0,"",I43/Stavba!CenaCelkemVypocet*100)</f>
        <v/>
      </c>
    </row>
    <row r="44" spans="1:26" ht="25.5" customHeight="1" x14ac:dyDescent="0.2">
      <c r="A44" s="93">
        <v>3</v>
      </c>
      <c r="B44" s="106" t="s">
        <v>60</v>
      </c>
      <c r="C44" s="240" t="s">
        <v>61</v>
      </c>
      <c r="D44" s="231"/>
      <c r="E44" s="231"/>
      <c r="F44" s="101">
        <f>'SO 01 D.1.1.1 Pol'!AE5236</f>
        <v>0</v>
      </c>
      <c r="G44" s="101">
        <f>'SO 01 D.1.1.1 Pol'!AF5236</f>
        <v>0</v>
      </c>
      <c r="H44" s="101">
        <f>(F44*Stavba!SazbaDPH1/100)+(G44*Stavba!SazbaDPH2/100)</f>
        <v>0</v>
      </c>
      <c r="I44" s="101">
        <f t="shared" si="1"/>
        <v>0</v>
      </c>
      <c r="J44" s="102" t="str">
        <f>IF(Stavba!CenaCelkemVypocet=0,"",I44/Stavba!CenaCelkemVypocet*100)</f>
        <v/>
      </c>
    </row>
    <row r="45" spans="1:26" ht="25.5" customHeight="1" x14ac:dyDescent="0.2">
      <c r="A45" s="93">
        <v>3</v>
      </c>
      <c r="B45" s="106" t="s">
        <v>62</v>
      </c>
      <c r="C45" s="240" t="s">
        <v>63</v>
      </c>
      <c r="D45" s="231"/>
      <c r="E45" s="231"/>
      <c r="F45" s="101">
        <f>'SO 01 D.1.1.2 Pol'!AE259</f>
        <v>0</v>
      </c>
      <c r="G45" s="101">
        <f>'SO 01 D.1.1.2 Pol'!AF259</f>
        <v>0</v>
      </c>
      <c r="H45" s="101">
        <f>(F45*Stavba!SazbaDPH1/100)+(G45*Stavba!SazbaDPH2/100)</f>
        <v>0</v>
      </c>
      <c r="I45" s="101">
        <f t="shared" si="1"/>
        <v>0</v>
      </c>
      <c r="J45" s="102" t="str">
        <f>IF(Stavba!CenaCelkemVypocet=0,"",I45/Stavba!CenaCelkemVypocet*100)</f>
        <v/>
      </c>
    </row>
    <row r="46" spans="1:26" ht="25.5" customHeight="1" x14ac:dyDescent="0.2">
      <c r="A46" s="93">
        <v>3</v>
      </c>
      <c r="B46" s="106" t="s">
        <v>64</v>
      </c>
      <c r="C46" s="240" t="s">
        <v>65</v>
      </c>
      <c r="D46" s="231"/>
      <c r="E46" s="231"/>
      <c r="F46" s="101">
        <f>'SO 01 D.1.4.1 Pol'!AE379</f>
        <v>0</v>
      </c>
      <c r="G46" s="101">
        <f>'SO 01 D.1.4.1 Pol'!AF379</f>
        <v>0</v>
      </c>
      <c r="H46" s="101">
        <f>(F46*Stavba!SazbaDPH1/100)+(G46*Stavba!SazbaDPH2/100)</f>
        <v>0</v>
      </c>
      <c r="I46" s="101">
        <f t="shared" si="1"/>
        <v>0</v>
      </c>
      <c r="J46" s="102" t="str">
        <f>IF(Stavba!CenaCelkemVypocet=0,"",I46/Stavba!CenaCelkemVypocet*100)</f>
        <v/>
      </c>
    </row>
    <row r="47" spans="1:26" ht="25.5" customHeight="1" x14ac:dyDescent="0.2">
      <c r="A47" s="93">
        <v>3</v>
      </c>
      <c r="B47" s="106" t="s">
        <v>66</v>
      </c>
      <c r="C47" s="240" t="s">
        <v>67</v>
      </c>
      <c r="D47" s="231"/>
      <c r="E47" s="231"/>
      <c r="F47" s="101">
        <f>'SO 01 D.1.4.2 Pol'!AE331</f>
        <v>0</v>
      </c>
      <c r="G47" s="101">
        <f>'SO 01 D.1.4.2 Pol'!AF331</f>
        <v>0</v>
      </c>
      <c r="H47" s="101">
        <f>(F47*Stavba!SazbaDPH1/100)+(G47*Stavba!SazbaDPH2/100)</f>
        <v>0</v>
      </c>
      <c r="I47" s="101">
        <f t="shared" si="1"/>
        <v>0</v>
      </c>
      <c r="J47" s="102" t="str">
        <f>IF(Stavba!CenaCelkemVypocet=0,"",I47/Stavba!CenaCelkemVypocet*100)</f>
        <v/>
      </c>
    </row>
    <row r="48" spans="1:26" ht="25.5" customHeight="1" x14ac:dyDescent="0.2">
      <c r="A48" s="93">
        <v>3</v>
      </c>
      <c r="B48" s="106" t="s">
        <v>68</v>
      </c>
      <c r="C48" s="240" t="s">
        <v>69</v>
      </c>
      <c r="D48" s="231"/>
      <c r="E48" s="231"/>
      <c r="F48" s="101">
        <f>'SO 01 D.1.4.3 Pol'!AE263</f>
        <v>0</v>
      </c>
      <c r="G48" s="101">
        <f>'SO 01 D.1.4.3 Pol'!AF263</f>
        <v>0</v>
      </c>
      <c r="H48" s="101">
        <f>(F48*Stavba!SazbaDPH1/100)+(G48*Stavba!SazbaDPH2/100)</f>
        <v>0</v>
      </c>
      <c r="I48" s="101">
        <f t="shared" si="1"/>
        <v>0</v>
      </c>
      <c r="J48" s="102" t="str">
        <f>IF(Stavba!CenaCelkemVypocet=0,"",I48/Stavba!CenaCelkemVypocet*100)</f>
        <v/>
      </c>
    </row>
    <row r="49" spans="1:10" ht="25.5" customHeight="1" x14ac:dyDescent="0.2">
      <c r="A49" s="93">
        <v>3</v>
      </c>
      <c r="B49" s="106" t="s">
        <v>70</v>
      </c>
      <c r="C49" s="240" t="s">
        <v>71</v>
      </c>
      <c r="D49" s="231"/>
      <c r="E49" s="231"/>
      <c r="F49" s="101">
        <f>'SO 01 D.1.4.4 Pol'!AE86</f>
        <v>0</v>
      </c>
      <c r="G49" s="101">
        <f>'SO 01 D.1.4.4 Pol'!AF86</f>
        <v>0</v>
      </c>
      <c r="H49" s="101">
        <f>(F49*Stavba!SazbaDPH1/100)+(G49*Stavba!SazbaDPH2/100)</f>
        <v>0</v>
      </c>
      <c r="I49" s="101">
        <f t="shared" si="1"/>
        <v>0</v>
      </c>
      <c r="J49" s="102" t="str">
        <f>IF(Stavba!CenaCelkemVypocet=0,"",I49/Stavba!CenaCelkemVypocet*100)</f>
        <v/>
      </c>
    </row>
    <row r="50" spans="1:10" ht="25.5" customHeight="1" x14ac:dyDescent="0.2">
      <c r="A50" s="93">
        <v>3</v>
      </c>
      <c r="B50" s="106" t="s">
        <v>72</v>
      </c>
      <c r="C50" s="240" t="s">
        <v>73</v>
      </c>
      <c r="D50" s="231"/>
      <c r="E50" s="231"/>
      <c r="F50" s="101">
        <f>'SO 01 D.1.4.5.1 Pol'!AE261</f>
        <v>0</v>
      </c>
      <c r="G50" s="101">
        <f>'SO 01 D.1.4.5.1 Pol'!AF261</f>
        <v>0</v>
      </c>
      <c r="H50" s="101">
        <f>(F50*Stavba!SazbaDPH1/100)+(G50*Stavba!SazbaDPH2/100)</f>
        <v>0</v>
      </c>
      <c r="I50" s="101">
        <f t="shared" si="1"/>
        <v>0</v>
      </c>
      <c r="J50" s="102" t="str">
        <f>IF(Stavba!CenaCelkemVypocet=0,"",I50/Stavba!CenaCelkemVypocet*100)</f>
        <v/>
      </c>
    </row>
    <row r="51" spans="1:10" ht="25.5" customHeight="1" x14ac:dyDescent="0.2">
      <c r="A51" s="93">
        <v>3</v>
      </c>
      <c r="B51" s="106" t="s">
        <v>74</v>
      </c>
      <c r="C51" s="240" t="s">
        <v>75</v>
      </c>
      <c r="D51" s="231"/>
      <c r="E51" s="231"/>
      <c r="F51" s="101">
        <f>'SO 01 D.1.4.5.2 Pol'!AE57</f>
        <v>0</v>
      </c>
      <c r="G51" s="101">
        <f>'SO 01 D.1.4.5.2 Pol'!AF57</f>
        <v>0</v>
      </c>
      <c r="H51" s="101">
        <f>(F51*Stavba!SazbaDPH1/100)+(G51*Stavba!SazbaDPH2/100)</f>
        <v>0</v>
      </c>
      <c r="I51" s="101">
        <f t="shared" si="1"/>
        <v>0</v>
      </c>
      <c r="J51" s="102" t="str">
        <f>IF(Stavba!CenaCelkemVypocet=0,"",I51/Stavba!CenaCelkemVypocet*100)</f>
        <v/>
      </c>
    </row>
    <row r="52" spans="1:10" ht="25.5" customHeight="1" x14ac:dyDescent="0.2">
      <c r="A52" s="93">
        <v>3</v>
      </c>
      <c r="B52" s="106" t="s">
        <v>76</v>
      </c>
      <c r="C52" s="240" t="s">
        <v>77</v>
      </c>
      <c r="D52" s="231"/>
      <c r="E52" s="231"/>
      <c r="F52" s="101">
        <f>'SO 01 D.1.4.6 Pol'!AE241</f>
        <v>0</v>
      </c>
      <c r="G52" s="101">
        <f>'SO 01 D.1.4.6 Pol'!AF241</f>
        <v>0</v>
      </c>
      <c r="H52" s="101">
        <f>(F52*Stavba!SazbaDPH1/100)+(G52*Stavba!SazbaDPH2/100)</f>
        <v>0</v>
      </c>
      <c r="I52" s="101">
        <f t="shared" si="1"/>
        <v>0</v>
      </c>
      <c r="J52" s="102" t="str">
        <f>IF(Stavba!CenaCelkemVypocet=0,"",I52/Stavba!CenaCelkemVypocet*100)</f>
        <v/>
      </c>
    </row>
    <row r="53" spans="1:10" ht="25.5" customHeight="1" x14ac:dyDescent="0.2">
      <c r="A53" s="93">
        <v>3</v>
      </c>
      <c r="B53" s="106" t="s">
        <v>78</v>
      </c>
      <c r="C53" s="240" t="s">
        <v>79</v>
      </c>
      <c r="D53" s="231"/>
      <c r="E53" s="231"/>
      <c r="F53" s="101">
        <f>'SO 01 D.1.4.7 Pol'!AE55</f>
        <v>0</v>
      </c>
      <c r="G53" s="101">
        <f>'SO 01 D.1.4.7 Pol'!AF55</f>
        <v>0</v>
      </c>
      <c r="H53" s="101">
        <f>(F53*Stavba!SazbaDPH1/100)+(G53*Stavba!SazbaDPH2/100)</f>
        <v>0</v>
      </c>
      <c r="I53" s="101">
        <f t="shared" si="1"/>
        <v>0</v>
      </c>
      <c r="J53" s="102" t="str">
        <f>IF(Stavba!CenaCelkemVypocet=0,"",I53/Stavba!CenaCelkemVypocet*100)</f>
        <v/>
      </c>
    </row>
    <row r="54" spans="1:10" ht="25.5" customHeight="1" x14ac:dyDescent="0.2">
      <c r="A54" s="93">
        <v>2</v>
      </c>
      <c r="B54" s="103"/>
      <c r="C54" s="241" t="s">
        <v>80</v>
      </c>
      <c r="D54" s="231"/>
      <c r="E54" s="231"/>
      <c r="F54" s="104"/>
      <c r="G54" s="104"/>
      <c r="H54" s="104">
        <f>(F54*Stavba!SazbaDPH1/100)+(G54*Stavba!SazbaDPH2/100)</f>
        <v>0</v>
      </c>
      <c r="I54" s="104">
        <f t="shared" si="1"/>
        <v>0</v>
      </c>
      <c r="J54" s="105" t="str">
        <f>IF(Stavba!CenaCelkemVypocet=0,"",I54/Stavba!CenaCelkemVypocet*100)</f>
        <v/>
      </c>
    </row>
    <row r="55" spans="1:10" ht="25.5" customHeight="1" x14ac:dyDescent="0.2">
      <c r="A55" s="93">
        <v>2</v>
      </c>
      <c r="B55" s="103" t="s">
        <v>81</v>
      </c>
      <c r="C55" s="241" t="s">
        <v>82</v>
      </c>
      <c r="D55" s="231"/>
      <c r="E55" s="231"/>
      <c r="F55" s="104">
        <f>'IO 01 IO.01 Pol'!AE38</f>
        <v>0</v>
      </c>
      <c r="G55" s="104">
        <f>'IO 01 IO.01 Pol'!AF38</f>
        <v>0</v>
      </c>
      <c r="H55" s="104">
        <f>(F55*Stavba!SazbaDPH1/100)+(G55*Stavba!SazbaDPH2/100)</f>
        <v>0</v>
      </c>
      <c r="I55" s="104">
        <f t="shared" si="1"/>
        <v>0</v>
      </c>
      <c r="J55" s="105" t="str">
        <f>IF(Stavba!CenaCelkemVypocet=0,"",I55/Stavba!CenaCelkemVypocet*100)</f>
        <v/>
      </c>
    </row>
    <row r="56" spans="1:10" ht="25.5" customHeight="1" x14ac:dyDescent="0.2">
      <c r="A56" s="93">
        <v>3</v>
      </c>
      <c r="B56" s="106" t="s">
        <v>83</v>
      </c>
      <c r="C56" s="240" t="s">
        <v>84</v>
      </c>
      <c r="D56" s="231"/>
      <c r="E56" s="231"/>
      <c r="F56" s="101">
        <f>'IO 01 IO.01 Pol'!AE38</f>
        <v>0</v>
      </c>
      <c r="G56" s="101">
        <f>'IO 01 IO.01 Pol'!AF38</f>
        <v>0</v>
      </c>
      <c r="H56" s="101">
        <f>(F56*Stavba!SazbaDPH1/100)+(G56*Stavba!SazbaDPH2/100)</f>
        <v>0</v>
      </c>
      <c r="I56" s="101">
        <f t="shared" si="1"/>
        <v>0</v>
      </c>
      <c r="J56" s="102" t="str">
        <f>IF(Stavba!CenaCelkemVypocet=0,"",I56/Stavba!CenaCelkemVypocet*100)</f>
        <v/>
      </c>
    </row>
    <row r="57" spans="1:10" ht="25.5" customHeight="1" x14ac:dyDescent="0.2">
      <c r="A57" s="93"/>
      <c r="B57" s="242" t="s">
        <v>85</v>
      </c>
      <c r="C57" s="231"/>
      <c r="D57" s="231"/>
      <c r="E57" s="221"/>
      <c r="F57" s="107">
        <f>SUMIF(A39:A56,"=1",F39:F56)</f>
        <v>0</v>
      </c>
      <c r="G57" s="107">
        <f>SUMIF(A39:A56,"=1",G39:G56)</f>
        <v>0</v>
      </c>
      <c r="H57" s="107">
        <f>SUMIF(A39:A56,"=1",H39:H56)</f>
        <v>0</v>
      </c>
      <c r="I57" s="107">
        <f>SUMIF(A39:A56,"=1",I39:I56)</f>
        <v>0</v>
      </c>
      <c r="J57" s="108">
        <f>SUMIF(A39:A56,"=1",J39:J56)</f>
        <v>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43" t="s">
        <v>89</v>
      </c>
      <c r="D64" s="231"/>
      <c r="E64" s="231"/>
      <c r="F64" s="116" t="s">
        <v>26</v>
      </c>
      <c r="G64" s="117"/>
      <c r="H64" s="117"/>
      <c r="I64" s="117">
        <f>'SO 01 D.1.4.7 Pol'!G8</f>
        <v>0</v>
      </c>
      <c r="J64" s="118" t="str">
        <f>IF(I157=0,"",I64/I157*100)</f>
        <v/>
      </c>
    </row>
    <row r="65" spans="1:10" ht="36.75" customHeight="1" x14ac:dyDescent="0.2">
      <c r="A65" s="114"/>
      <c r="B65" s="115" t="s">
        <v>90</v>
      </c>
      <c r="C65" s="243" t="s">
        <v>91</v>
      </c>
      <c r="D65" s="231"/>
      <c r="E65" s="231"/>
      <c r="F65" s="116" t="s">
        <v>26</v>
      </c>
      <c r="G65" s="117"/>
      <c r="H65" s="117"/>
      <c r="I65" s="117">
        <f>'SO 01 D.1.4.7 Pol'!G12</f>
        <v>0</v>
      </c>
      <c r="J65" s="118" t="str">
        <f>IF(I157=0,"",I65/I157*100)</f>
        <v/>
      </c>
    </row>
    <row r="66" spans="1:10" ht="36.75" customHeight="1" x14ac:dyDescent="0.2">
      <c r="A66" s="114"/>
      <c r="B66" s="115" t="s">
        <v>92</v>
      </c>
      <c r="C66" s="243" t="s">
        <v>93</v>
      </c>
      <c r="D66" s="231"/>
      <c r="E66" s="231"/>
      <c r="F66" s="116" t="s">
        <v>26</v>
      </c>
      <c r="G66" s="117"/>
      <c r="H66" s="117"/>
      <c r="I66" s="117">
        <f>'SO 01 D.1.4.7 Pol'!G20</f>
        <v>0</v>
      </c>
      <c r="J66" s="118" t="str">
        <f>IF(I157=0,"",I66/I157*100)</f>
        <v/>
      </c>
    </row>
    <row r="67" spans="1:10" ht="36.75" customHeight="1" x14ac:dyDescent="0.2">
      <c r="A67" s="114"/>
      <c r="B67" s="115" t="s">
        <v>92</v>
      </c>
      <c r="C67" s="243" t="s">
        <v>94</v>
      </c>
      <c r="D67" s="231"/>
      <c r="E67" s="231"/>
      <c r="F67" s="116" t="s">
        <v>26</v>
      </c>
      <c r="G67" s="117"/>
      <c r="H67" s="117"/>
      <c r="I67" s="117">
        <f>'SO 01 D.1.4.5.1 Pol'!G8</f>
        <v>0</v>
      </c>
      <c r="J67" s="118" t="str">
        <f>IF(I157=0,"",I67/I157*100)</f>
        <v/>
      </c>
    </row>
    <row r="68" spans="1:10" ht="36.75" customHeight="1" x14ac:dyDescent="0.2">
      <c r="A68" s="114"/>
      <c r="B68" s="115" t="s">
        <v>95</v>
      </c>
      <c r="C68" s="243" t="s">
        <v>96</v>
      </c>
      <c r="D68" s="231"/>
      <c r="E68" s="231"/>
      <c r="F68" s="116" t="s">
        <v>26</v>
      </c>
      <c r="G68" s="117"/>
      <c r="H68" s="117"/>
      <c r="I68" s="117">
        <f>'SO 01 D.1.4.5.1 Pol'!G25</f>
        <v>0</v>
      </c>
      <c r="J68" s="118" t="str">
        <f>IF(I157=0,"",I68/I157*100)</f>
        <v/>
      </c>
    </row>
    <row r="69" spans="1:10" ht="36.75" customHeight="1" x14ac:dyDescent="0.2">
      <c r="A69" s="114"/>
      <c r="B69" s="115" t="s">
        <v>95</v>
      </c>
      <c r="C69" s="243" t="s">
        <v>97</v>
      </c>
      <c r="D69" s="231"/>
      <c r="E69" s="231"/>
      <c r="F69" s="116" t="s">
        <v>26</v>
      </c>
      <c r="G69" s="117"/>
      <c r="H69" s="117"/>
      <c r="I69" s="117">
        <f>'SO 01 D.1.4.7 Pol'!G22</f>
        <v>0</v>
      </c>
      <c r="J69" s="118" t="str">
        <f>IF(I157=0,"",I69/I157*100)</f>
        <v/>
      </c>
    </row>
    <row r="70" spans="1:10" ht="36.75" customHeight="1" x14ac:dyDescent="0.2">
      <c r="A70" s="114"/>
      <c r="B70" s="115" t="s">
        <v>98</v>
      </c>
      <c r="C70" s="243" t="s">
        <v>99</v>
      </c>
      <c r="D70" s="231"/>
      <c r="E70" s="231"/>
      <c r="F70" s="116" t="s">
        <v>26</v>
      </c>
      <c r="G70" s="117"/>
      <c r="H70" s="117"/>
      <c r="I70" s="117">
        <f>'SO 01 D.1.4.7 Pol'!G29</f>
        <v>0</v>
      </c>
      <c r="J70" s="118" t="str">
        <f>IF(I157=0,"",I70/I157*100)</f>
        <v/>
      </c>
    </row>
    <row r="71" spans="1:10" ht="36.75" customHeight="1" x14ac:dyDescent="0.2">
      <c r="A71" s="114"/>
      <c r="B71" s="115" t="s">
        <v>100</v>
      </c>
      <c r="C71" s="243" t="s">
        <v>101</v>
      </c>
      <c r="D71" s="231"/>
      <c r="E71" s="231"/>
      <c r="F71" s="116" t="s">
        <v>26</v>
      </c>
      <c r="G71" s="117"/>
      <c r="H71" s="117"/>
      <c r="I71" s="117">
        <f>'SO 01 D.1.4.7 Pol'!G41</f>
        <v>0</v>
      </c>
      <c r="J71" s="118" t="str">
        <f>IF(I157=0,"",I71/I157*100)</f>
        <v/>
      </c>
    </row>
    <row r="72" spans="1:10" ht="36.75" customHeight="1" x14ac:dyDescent="0.2">
      <c r="A72" s="114"/>
      <c r="B72" s="115" t="s">
        <v>102</v>
      </c>
      <c r="C72" s="243" t="s">
        <v>103</v>
      </c>
      <c r="D72" s="231"/>
      <c r="E72" s="231"/>
      <c r="F72" s="116" t="s">
        <v>26</v>
      </c>
      <c r="G72" s="117"/>
      <c r="H72" s="117"/>
      <c r="I72" s="117">
        <f>'SO 01 D.1.4.2 Pol'!G8</f>
        <v>0</v>
      </c>
      <c r="J72" s="118" t="str">
        <f>IF(I157=0,"",I72/I157*100)</f>
        <v/>
      </c>
    </row>
    <row r="73" spans="1:10" ht="36.75" customHeight="1" x14ac:dyDescent="0.2">
      <c r="A73" s="114"/>
      <c r="B73" s="115" t="s">
        <v>102</v>
      </c>
      <c r="C73" s="243" t="s">
        <v>104</v>
      </c>
      <c r="D73" s="231"/>
      <c r="E73" s="231"/>
      <c r="F73" s="116" t="s">
        <v>26</v>
      </c>
      <c r="G73" s="117"/>
      <c r="H73" s="117"/>
      <c r="I73" s="117">
        <f>'SO 01 D.1.1.1 Pol'!G8</f>
        <v>0</v>
      </c>
      <c r="J73" s="118" t="str">
        <f>IF(I157=0,"",I73/I157*100)</f>
        <v/>
      </c>
    </row>
    <row r="74" spans="1:10" ht="36.75" customHeight="1" x14ac:dyDescent="0.2">
      <c r="A74" s="114"/>
      <c r="B74" s="115" t="s">
        <v>105</v>
      </c>
      <c r="C74" s="243" t="s">
        <v>106</v>
      </c>
      <c r="D74" s="231"/>
      <c r="E74" s="231"/>
      <c r="F74" s="116" t="s">
        <v>26</v>
      </c>
      <c r="G74" s="117"/>
      <c r="H74" s="117"/>
      <c r="I74" s="117">
        <f>'SO 01 D.1.1.1 Pol'!G67</f>
        <v>0</v>
      </c>
      <c r="J74" s="118" t="str">
        <f>IF(I157=0,"",I74/I157*100)</f>
        <v/>
      </c>
    </row>
    <row r="75" spans="1:10" ht="36.75" customHeight="1" x14ac:dyDescent="0.2">
      <c r="A75" s="114"/>
      <c r="B75" s="115" t="s">
        <v>105</v>
      </c>
      <c r="C75" s="243" t="s">
        <v>107</v>
      </c>
      <c r="D75" s="231"/>
      <c r="E75" s="231"/>
      <c r="F75" s="116" t="s">
        <v>26</v>
      </c>
      <c r="G75" s="117"/>
      <c r="H75" s="117"/>
      <c r="I75" s="117">
        <f>'SO 01 D.1.4.2 Pol'!G132</f>
        <v>0</v>
      </c>
      <c r="J75" s="118" t="str">
        <f>IF(I157=0,"",I75/I157*100)</f>
        <v/>
      </c>
    </row>
    <row r="76" spans="1:10" ht="36.75" customHeight="1" x14ac:dyDescent="0.2">
      <c r="A76" s="114"/>
      <c r="B76" s="115" t="s">
        <v>108</v>
      </c>
      <c r="C76" s="243" t="s">
        <v>109</v>
      </c>
      <c r="D76" s="231"/>
      <c r="E76" s="231"/>
      <c r="F76" s="116" t="s">
        <v>26</v>
      </c>
      <c r="G76" s="117"/>
      <c r="H76" s="117"/>
      <c r="I76" s="117">
        <f>'SO 01 D.1.1.1 Pol'!G121</f>
        <v>0</v>
      </c>
      <c r="J76" s="118" t="str">
        <f>IF(I157=0,"",I76/I157*100)</f>
        <v/>
      </c>
    </row>
    <row r="77" spans="1:10" ht="36.75" customHeight="1" x14ac:dyDescent="0.2">
      <c r="A77" s="114"/>
      <c r="B77" s="115" t="s">
        <v>108</v>
      </c>
      <c r="C77" s="243" t="s">
        <v>110</v>
      </c>
      <c r="D77" s="231"/>
      <c r="E77" s="231"/>
      <c r="F77" s="116" t="s">
        <v>26</v>
      </c>
      <c r="G77" s="117"/>
      <c r="H77" s="117"/>
      <c r="I77" s="117">
        <f>'SO 01 D.1.4.2 Pol'!G224</f>
        <v>0</v>
      </c>
      <c r="J77" s="118" t="str">
        <f>IF(I157=0,"",I77/I157*100)</f>
        <v/>
      </c>
    </row>
    <row r="78" spans="1:10" ht="36.75" customHeight="1" x14ac:dyDescent="0.2">
      <c r="A78" s="114"/>
      <c r="B78" s="115" t="s">
        <v>111</v>
      </c>
      <c r="C78" s="243" t="s">
        <v>112</v>
      </c>
      <c r="D78" s="231"/>
      <c r="E78" s="231"/>
      <c r="F78" s="116" t="s">
        <v>26</v>
      </c>
      <c r="G78" s="117"/>
      <c r="H78" s="117"/>
      <c r="I78" s="117">
        <f>'SO 01 D.1.1.1 Pol'!G510</f>
        <v>0</v>
      </c>
      <c r="J78" s="118" t="str">
        <f>IF(I157=0,"",I78/I157*100)</f>
        <v/>
      </c>
    </row>
    <row r="79" spans="1:10" ht="36.75" customHeight="1" x14ac:dyDescent="0.2">
      <c r="A79" s="114"/>
      <c r="B79" s="115" t="s">
        <v>111</v>
      </c>
      <c r="C79" s="243" t="s">
        <v>113</v>
      </c>
      <c r="D79" s="231"/>
      <c r="E79" s="231"/>
      <c r="F79" s="116" t="s">
        <v>26</v>
      </c>
      <c r="G79" s="117"/>
      <c r="H79" s="117"/>
      <c r="I79" s="117">
        <f>'SO 01 D.1.4.2 Pol'!G246</f>
        <v>0</v>
      </c>
      <c r="J79" s="118" t="str">
        <f>IF(I157=0,"",I79/I157*100)</f>
        <v/>
      </c>
    </row>
    <row r="80" spans="1:10" ht="36.75" customHeight="1" x14ac:dyDescent="0.2">
      <c r="A80" s="114"/>
      <c r="B80" s="115" t="s">
        <v>114</v>
      </c>
      <c r="C80" s="243" t="s">
        <v>115</v>
      </c>
      <c r="D80" s="231"/>
      <c r="E80" s="231"/>
      <c r="F80" s="116" t="s">
        <v>26</v>
      </c>
      <c r="G80" s="117"/>
      <c r="H80" s="117"/>
      <c r="I80" s="117">
        <f>'SO 01 D.1.4.2 Pol'!G274</f>
        <v>0</v>
      </c>
      <c r="J80" s="118" t="str">
        <f>IF(I157=0,"",I80/I157*100)</f>
        <v/>
      </c>
    </row>
    <row r="81" spans="1:10" ht="36.75" customHeight="1" x14ac:dyDescent="0.2">
      <c r="A81" s="114"/>
      <c r="B81" s="115" t="s">
        <v>116</v>
      </c>
      <c r="C81" s="243" t="s">
        <v>117</v>
      </c>
      <c r="D81" s="231"/>
      <c r="E81" s="231"/>
      <c r="F81" s="116" t="s">
        <v>26</v>
      </c>
      <c r="G81" s="117"/>
      <c r="H81" s="117"/>
      <c r="I81" s="117">
        <f>'SO 01 D.1.1.1 Pol'!G906+'SO 01 D.1.4.1 Pol'!G8</f>
        <v>0</v>
      </c>
      <c r="J81" s="118" t="str">
        <f>IF(I157=0,"",I81/I157*100)</f>
        <v/>
      </c>
    </row>
    <row r="82" spans="1:10" ht="36.75" customHeight="1" x14ac:dyDescent="0.2">
      <c r="A82" s="114"/>
      <c r="B82" s="115" t="s">
        <v>118</v>
      </c>
      <c r="C82" s="243" t="s">
        <v>119</v>
      </c>
      <c r="D82" s="231"/>
      <c r="E82" s="231"/>
      <c r="F82" s="116" t="s">
        <v>26</v>
      </c>
      <c r="G82" s="117"/>
      <c r="H82" s="117"/>
      <c r="I82" s="117">
        <f>'SO 01 D.1.1.1 Pol'!G929</f>
        <v>0</v>
      </c>
      <c r="J82" s="118" t="str">
        <f>IF(I157=0,"",I82/I157*100)</f>
        <v/>
      </c>
    </row>
    <row r="83" spans="1:10" ht="36.75" customHeight="1" x14ac:dyDescent="0.2">
      <c r="A83" s="114"/>
      <c r="B83" s="115" t="s">
        <v>120</v>
      </c>
      <c r="C83" s="243" t="s">
        <v>121</v>
      </c>
      <c r="D83" s="231"/>
      <c r="E83" s="231"/>
      <c r="F83" s="116" t="s">
        <v>26</v>
      </c>
      <c r="G83" s="117"/>
      <c r="H83" s="117"/>
      <c r="I83" s="117">
        <f>'SO 01 D.1.1.1 Pol'!G1222+'SO 01 D.1.1.2 Pol'!G8</f>
        <v>0</v>
      </c>
      <c r="J83" s="118" t="str">
        <f>IF(I157=0,"",I83/I157*100)</f>
        <v/>
      </c>
    </row>
    <row r="84" spans="1:10" ht="36.75" customHeight="1" x14ac:dyDescent="0.2">
      <c r="A84" s="114"/>
      <c r="B84" s="115" t="s">
        <v>122</v>
      </c>
      <c r="C84" s="243" t="s">
        <v>123</v>
      </c>
      <c r="D84" s="231"/>
      <c r="E84" s="231"/>
      <c r="F84" s="116" t="s">
        <v>26</v>
      </c>
      <c r="G84" s="117"/>
      <c r="H84" s="117"/>
      <c r="I84" s="117">
        <f>'SO 01 D.1.1.1 Pol'!G1233</f>
        <v>0</v>
      </c>
      <c r="J84" s="118" t="str">
        <f>IF(I157=0,"",I84/I157*100)</f>
        <v/>
      </c>
    </row>
    <row r="85" spans="1:10" ht="36.75" customHeight="1" x14ac:dyDescent="0.2">
      <c r="A85" s="114"/>
      <c r="B85" s="115" t="s">
        <v>124</v>
      </c>
      <c r="C85" s="243" t="s">
        <v>125</v>
      </c>
      <c r="D85" s="231"/>
      <c r="E85" s="231"/>
      <c r="F85" s="116" t="s">
        <v>26</v>
      </c>
      <c r="G85" s="117"/>
      <c r="H85" s="117"/>
      <c r="I85" s="117">
        <f>'SO 01 D.1.4.2 Pol'!G285</f>
        <v>0</v>
      </c>
      <c r="J85" s="118" t="str">
        <f>IF(I157=0,"",I85/I157*100)</f>
        <v/>
      </c>
    </row>
    <row r="86" spans="1:10" ht="36.75" customHeight="1" x14ac:dyDescent="0.2">
      <c r="A86" s="114"/>
      <c r="B86" s="115" t="s">
        <v>126</v>
      </c>
      <c r="C86" s="243" t="s">
        <v>127</v>
      </c>
      <c r="D86" s="231"/>
      <c r="E86" s="231"/>
      <c r="F86" s="116" t="s">
        <v>26</v>
      </c>
      <c r="G86" s="117"/>
      <c r="H86" s="117"/>
      <c r="I86" s="117">
        <f>'SO 01 D.1.4.2 Pol'!G307</f>
        <v>0</v>
      </c>
      <c r="J86" s="118" t="str">
        <f>IF(I157=0,"",I86/I157*100)</f>
        <v/>
      </c>
    </row>
    <row r="87" spans="1:10" ht="36.75" customHeight="1" x14ac:dyDescent="0.2">
      <c r="A87" s="114"/>
      <c r="B87" s="115" t="s">
        <v>128</v>
      </c>
      <c r="C87" s="243" t="s">
        <v>129</v>
      </c>
      <c r="D87" s="231"/>
      <c r="E87" s="231"/>
      <c r="F87" s="116" t="s">
        <v>26</v>
      </c>
      <c r="G87" s="117"/>
      <c r="H87" s="117"/>
      <c r="I87" s="117">
        <f>'SO 01 D.1.4.2 Pol'!G324</f>
        <v>0</v>
      </c>
      <c r="J87" s="118" t="str">
        <f>IF(I157=0,"",I87/I157*100)</f>
        <v/>
      </c>
    </row>
    <row r="88" spans="1:10" ht="36.75" customHeight="1" x14ac:dyDescent="0.2">
      <c r="A88" s="114"/>
      <c r="B88" s="115" t="s">
        <v>130</v>
      </c>
      <c r="C88" s="243" t="s">
        <v>131</v>
      </c>
      <c r="D88" s="231"/>
      <c r="E88" s="231"/>
      <c r="F88" s="116" t="s">
        <v>26</v>
      </c>
      <c r="G88" s="117"/>
      <c r="H88" s="117"/>
      <c r="I88" s="117">
        <f>'SO 01 D.1.4.1 Pol'!G19</f>
        <v>0</v>
      </c>
      <c r="J88" s="118" t="str">
        <f>IF(I157=0,"",I88/I157*100)</f>
        <v/>
      </c>
    </row>
    <row r="89" spans="1:10" ht="36.75" customHeight="1" x14ac:dyDescent="0.2">
      <c r="A89" s="114"/>
      <c r="B89" s="115" t="s">
        <v>132</v>
      </c>
      <c r="C89" s="243" t="s">
        <v>133</v>
      </c>
      <c r="D89" s="231"/>
      <c r="E89" s="231"/>
      <c r="F89" s="116" t="s">
        <v>26</v>
      </c>
      <c r="G89" s="117"/>
      <c r="H89" s="117"/>
      <c r="I89" s="117">
        <f>'SO 01 D.1.4.5.1 Pol'!G59</f>
        <v>0</v>
      </c>
      <c r="J89" s="118" t="str">
        <f>IF(I157=0,"",I89/I157*100)</f>
        <v/>
      </c>
    </row>
    <row r="90" spans="1:10" ht="36.75" customHeight="1" x14ac:dyDescent="0.2">
      <c r="A90" s="114"/>
      <c r="B90" s="115" t="s">
        <v>134</v>
      </c>
      <c r="C90" s="243" t="s">
        <v>135</v>
      </c>
      <c r="D90" s="231"/>
      <c r="E90" s="231"/>
      <c r="F90" s="116" t="s">
        <v>26</v>
      </c>
      <c r="G90" s="117"/>
      <c r="H90" s="117"/>
      <c r="I90" s="117">
        <f>'SO 01 D.1.1.1 Pol'!G1361</f>
        <v>0</v>
      </c>
      <c r="J90" s="118" t="str">
        <f>IF(I157=0,"",I90/I157*100)</f>
        <v/>
      </c>
    </row>
    <row r="91" spans="1:10" ht="36.75" customHeight="1" x14ac:dyDescent="0.2">
      <c r="A91" s="114"/>
      <c r="B91" s="115" t="s">
        <v>136</v>
      </c>
      <c r="C91" s="243" t="s">
        <v>137</v>
      </c>
      <c r="D91" s="231"/>
      <c r="E91" s="231"/>
      <c r="F91" s="116" t="s">
        <v>26</v>
      </c>
      <c r="G91" s="117"/>
      <c r="H91" s="117"/>
      <c r="I91" s="117">
        <f>'SO 01 D.1.1.1 Pol'!G1386+'SO 01 D.1.1.2 Pol'!G100</f>
        <v>0</v>
      </c>
      <c r="J91" s="118" t="str">
        <f>IF(I157=0,"",I91/I157*100)</f>
        <v/>
      </c>
    </row>
    <row r="92" spans="1:10" ht="36.75" customHeight="1" x14ac:dyDescent="0.2">
      <c r="A92" s="114"/>
      <c r="B92" s="115" t="s">
        <v>138</v>
      </c>
      <c r="C92" s="243" t="s">
        <v>139</v>
      </c>
      <c r="D92" s="231"/>
      <c r="E92" s="231"/>
      <c r="F92" s="116" t="s">
        <v>26</v>
      </c>
      <c r="G92" s="117"/>
      <c r="H92" s="117"/>
      <c r="I92" s="117">
        <f>'SO 01 D.1.1.1 Pol'!G1582+'SO 01 D.1.1.2 Pol'!G131</f>
        <v>0</v>
      </c>
      <c r="J92" s="118" t="str">
        <f>IF(I157=0,"",I92/I157*100)</f>
        <v/>
      </c>
    </row>
    <row r="93" spans="1:10" ht="36.75" customHeight="1" x14ac:dyDescent="0.2">
      <c r="A93" s="114"/>
      <c r="B93" s="115" t="s">
        <v>140</v>
      </c>
      <c r="C93" s="243" t="s">
        <v>141</v>
      </c>
      <c r="D93" s="231"/>
      <c r="E93" s="231"/>
      <c r="F93" s="116" t="s">
        <v>26</v>
      </c>
      <c r="G93" s="117"/>
      <c r="H93" s="117"/>
      <c r="I93" s="117">
        <f>'SO 01 D.1.1.1 Pol'!G1763+'SO 01 D.1.1.2 Pol'!G194+'SO 01 D.1.4.1 Pol'!G34</f>
        <v>0</v>
      </c>
      <c r="J93" s="118" t="str">
        <f>IF(I157=0,"",I93/I157*100)</f>
        <v/>
      </c>
    </row>
    <row r="94" spans="1:10" ht="36.75" customHeight="1" x14ac:dyDescent="0.2">
      <c r="A94" s="114"/>
      <c r="B94" s="115" t="s">
        <v>142</v>
      </c>
      <c r="C94" s="243" t="s">
        <v>143</v>
      </c>
      <c r="D94" s="231"/>
      <c r="E94" s="231"/>
      <c r="F94" s="116" t="s">
        <v>26</v>
      </c>
      <c r="G94" s="117"/>
      <c r="H94" s="117"/>
      <c r="I94" s="117">
        <f>'SO 01 D.1.4.1 Pol'!G47</f>
        <v>0</v>
      </c>
      <c r="J94" s="118" t="str">
        <f>IF(I157=0,"",I94/I157*100)</f>
        <v/>
      </c>
    </row>
    <row r="95" spans="1:10" ht="36.75" customHeight="1" x14ac:dyDescent="0.2">
      <c r="A95" s="114"/>
      <c r="B95" s="115" t="s">
        <v>144</v>
      </c>
      <c r="C95" s="243" t="s">
        <v>145</v>
      </c>
      <c r="D95" s="231"/>
      <c r="E95" s="231"/>
      <c r="F95" s="116" t="s">
        <v>26</v>
      </c>
      <c r="G95" s="117"/>
      <c r="H95" s="117"/>
      <c r="I95" s="117">
        <f>'SO 01 D.1.1.1 Pol'!G2491+'SO 01 D.1.1.2 Pol'!G206</f>
        <v>0</v>
      </c>
      <c r="J95" s="118" t="str">
        <f>IF(I157=0,"",I95/I157*100)</f>
        <v/>
      </c>
    </row>
    <row r="96" spans="1:10" ht="36.75" customHeight="1" x14ac:dyDescent="0.2">
      <c r="A96" s="114"/>
      <c r="B96" s="115" t="s">
        <v>146</v>
      </c>
      <c r="C96" s="243" t="s">
        <v>147</v>
      </c>
      <c r="D96" s="231"/>
      <c r="E96" s="231"/>
      <c r="F96" s="116" t="s">
        <v>26</v>
      </c>
      <c r="G96" s="117"/>
      <c r="H96" s="117"/>
      <c r="I96" s="117">
        <f>'SO 01 D.1.4.4 Pol'!G37</f>
        <v>0</v>
      </c>
      <c r="J96" s="118" t="str">
        <f>IF(I157=0,"",I96/I157*100)</f>
        <v/>
      </c>
    </row>
    <row r="97" spans="1:10" ht="36.75" customHeight="1" x14ac:dyDescent="0.2">
      <c r="A97" s="114"/>
      <c r="B97" s="115" t="s">
        <v>148</v>
      </c>
      <c r="C97" s="243" t="s">
        <v>149</v>
      </c>
      <c r="D97" s="231"/>
      <c r="E97" s="231"/>
      <c r="F97" s="116" t="s">
        <v>26</v>
      </c>
      <c r="G97" s="117"/>
      <c r="H97" s="117"/>
      <c r="I97" s="117">
        <f>'SO 01 D.1.4.4 Pol'!G45</f>
        <v>0</v>
      </c>
      <c r="J97" s="118" t="str">
        <f>IF(I157=0,"",I97/I157*100)</f>
        <v/>
      </c>
    </row>
    <row r="98" spans="1:10" ht="36.75" customHeight="1" x14ac:dyDescent="0.2">
      <c r="A98" s="114"/>
      <c r="B98" s="115" t="s">
        <v>150</v>
      </c>
      <c r="C98" s="243" t="s">
        <v>151</v>
      </c>
      <c r="D98" s="231"/>
      <c r="E98" s="231"/>
      <c r="F98" s="116" t="s">
        <v>26</v>
      </c>
      <c r="G98" s="117"/>
      <c r="H98" s="117"/>
      <c r="I98" s="117">
        <f>'SO 01 D.1.4.4 Pol'!G53</f>
        <v>0</v>
      </c>
      <c r="J98" s="118" t="str">
        <f>IF(I157=0,"",I98/I157*100)</f>
        <v/>
      </c>
    </row>
    <row r="99" spans="1:10" ht="36.75" customHeight="1" x14ac:dyDescent="0.2">
      <c r="A99" s="114"/>
      <c r="B99" s="115" t="s">
        <v>152</v>
      </c>
      <c r="C99" s="243" t="s">
        <v>153</v>
      </c>
      <c r="D99" s="231"/>
      <c r="E99" s="231"/>
      <c r="F99" s="116" t="s">
        <v>26</v>
      </c>
      <c r="G99" s="117"/>
      <c r="H99" s="117"/>
      <c r="I99" s="117">
        <f>'SO 01 D.1.4.4 Pol'!G61</f>
        <v>0</v>
      </c>
      <c r="J99" s="118" t="str">
        <f>IF(I157=0,"",I99/I157*100)</f>
        <v/>
      </c>
    </row>
    <row r="100" spans="1:10" ht="36.75" customHeight="1" x14ac:dyDescent="0.2">
      <c r="A100" s="114"/>
      <c r="B100" s="115" t="s">
        <v>154</v>
      </c>
      <c r="C100" s="243" t="s">
        <v>155</v>
      </c>
      <c r="D100" s="231"/>
      <c r="E100" s="231"/>
      <c r="F100" s="116" t="s">
        <v>26</v>
      </c>
      <c r="G100" s="117"/>
      <c r="H100" s="117"/>
      <c r="I100" s="117">
        <f>'SO 01 D.1.4.4 Pol'!G69</f>
        <v>0</v>
      </c>
      <c r="J100" s="118" t="str">
        <f>IF(I157=0,"",I100/I157*100)</f>
        <v/>
      </c>
    </row>
    <row r="101" spans="1:10" ht="36.75" customHeight="1" x14ac:dyDescent="0.2">
      <c r="A101" s="114"/>
      <c r="B101" s="115" t="s">
        <v>156</v>
      </c>
      <c r="C101" s="243" t="s">
        <v>157</v>
      </c>
      <c r="D101" s="231"/>
      <c r="E101" s="231"/>
      <c r="F101" s="116" t="s">
        <v>26</v>
      </c>
      <c r="G101" s="117"/>
      <c r="H101" s="117"/>
      <c r="I101" s="117">
        <f>'SO 01 D.1.4.4 Pol'!G77</f>
        <v>0</v>
      </c>
      <c r="J101" s="118" t="str">
        <f>IF(I157=0,"",I101/I157*100)</f>
        <v/>
      </c>
    </row>
    <row r="102" spans="1:10" ht="36.75" customHeight="1" x14ac:dyDescent="0.2">
      <c r="A102" s="114"/>
      <c r="B102" s="115" t="s">
        <v>158</v>
      </c>
      <c r="C102" s="243" t="s">
        <v>159</v>
      </c>
      <c r="D102" s="231"/>
      <c r="E102" s="231"/>
      <c r="F102" s="116" t="s">
        <v>27</v>
      </c>
      <c r="G102" s="117"/>
      <c r="H102" s="117"/>
      <c r="I102" s="117">
        <f>'SO 01 D.1.4.5.2 Pol'!G8</f>
        <v>0</v>
      </c>
      <c r="J102" s="118" t="str">
        <f>IF(I157=0,"",I102/I157*100)</f>
        <v/>
      </c>
    </row>
    <row r="103" spans="1:10" ht="36.75" customHeight="1" x14ac:dyDescent="0.2">
      <c r="A103" s="114"/>
      <c r="B103" s="115" t="s">
        <v>158</v>
      </c>
      <c r="C103" s="243" t="s">
        <v>160</v>
      </c>
      <c r="D103" s="231"/>
      <c r="E103" s="231"/>
      <c r="F103" s="116" t="s">
        <v>27</v>
      </c>
      <c r="G103" s="117"/>
      <c r="H103" s="117"/>
      <c r="I103" s="117">
        <f>'SO 01 D.1.4.3 Pol'!G8</f>
        <v>0</v>
      </c>
      <c r="J103" s="118" t="str">
        <f>IF(I157=0,"",I103/I157*100)</f>
        <v/>
      </c>
    </row>
    <row r="104" spans="1:10" ht="36.75" customHeight="1" x14ac:dyDescent="0.2">
      <c r="A104" s="114"/>
      <c r="B104" s="115" t="s">
        <v>161</v>
      </c>
      <c r="C104" s="243" t="s">
        <v>162</v>
      </c>
      <c r="D104" s="231"/>
      <c r="E104" s="231"/>
      <c r="F104" s="116" t="s">
        <v>27</v>
      </c>
      <c r="G104" s="117"/>
      <c r="H104" s="117"/>
      <c r="I104" s="117">
        <f>'SO 01 D.1.4.1 Pol'!G70+'SO 01 D.1.4.3 Pol'!G13</f>
        <v>0</v>
      </c>
      <c r="J104" s="118" t="str">
        <f>IF(I157=0,"",I104/I157*100)</f>
        <v/>
      </c>
    </row>
    <row r="105" spans="1:10" ht="36.75" customHeight="1" x14ac:dyDescent="0.2">
      <c r="A105" s="114"/>
      <c r="B105" s="115" t="s">
        <v>163</v>
      </c>
      <c r="C105" s="243" t="s">
        <v>164</v>
      </c>
      <c r="D105" s="231"/>
      <c r="E105" s="231"/>
      <c r="F105" s="116" t="s">
        <v>27</v>
      </c>
      <c r="G105" s="117"/>
      <c r="H105" s="117"/>
      <c r="I105" s="117">
        <f>'SO 01 D.1.1.1 Pol'!G2494</f>
        <v>0</v>
      </c>
      <c r="J105" s="118" t="str">
        <f>IF(I157=0,"",I105/I157*100)</f>
        <v/>
      </c>
    </row>
    <row r="106" spans="1:10" ht="36.75" customHeight="1" x14ac:dyDescent="0.2">
      <c r="A106" s="114"/>
      <c r="B106" s="115" t="s">
        <v>165</v>
      </c>
      <c r="C106" s="243" t="s">
        <v>166</v>
      </c>
      <c r="D106" s="231"/>
      <c r="E106" s="231"/>
      <c r="F106" s="116" t="s">
        <v>27</v>
      </c>
      <c r="G106" s="117"/>
      <c r="H106" s="117"/>
      <c r="I106" s="117">
        <f>'SO 01 D.1.1.1 Pol'!G2621</f>
        <v>0</v>
      </c>
      <c r="J106" s="118" t="str">
        <f>IF(I157=0,"",I106/I157*100)</f>
        <v/>
      </c>
    </row>
    <row r="107" spans="1:10" ht="36.75" customHeight="1" x14ac:dyDescent="0.2">
      <c r="A107" s="114"/>
      <c r="B107" s="115" t="s">
        <v>167</v>
      </c>
      <c r="C107" s="243" t="s">
        <v>168</v>
      </c>
      <c r="D107" s="231"/>
      <c r="E107" s="231"/>
      <c r="F107" s="116" t="s">
        <v>27</v>
      </c>
      <c r="G107" s="117"/>
      <c r="H107" s="117"/>
      <c r="I107" s="117">
        <f>'SO 01 D.1.1.1 Pol'!G2639+'SO 01 D.1.4.3 Pol'!G25</f>
        <v>0</v>
      </c>
      <c r="J107" s="118" t="str">
        <f>IF(I157=0,"",I107/I157*100)</f>
        <v/>
      </c>
    </row>
    <row r="108" spans="1:10" ht="36.75" customHeight="1" x14ac:dyDescent="0.2">
      <c r="A108" s="114"/>
      <c r="B108" s="115" t="s">
        <v>169</v>
      </c>
      <c r="C108" s="243" t="s">
        <v>170</v>
      </c>
      <c r="D108" s="231"/>
      <c r="E108" s="231"/>
      <c r="F108" s="116" t="s">
        <v>27</v>
      </c>
      <c r="G108" s="117"/>
      <c r="H108" s="117"/>
      <c r="I108" s="117">
        <f>'SO 01 D.1.1.1 Pol'!G2960</f>
        <v>0</v>
      </c>
      <c r="J108" s="118" t="str">
        <f>IF(I157=0,"",I108/I157*100)</f>
        <v/>
      </c>
    </row>
    <row r="109" spans="1:10" ht="36.75" customHeight="1" x14ac:dyDescent="0.2">
      <c r="A109" s="114"/>
      <c r="B109" s="115" t="s">
        <v>171</v>
      </c>
      <c r="C109" s="243" t="s">
        <v>172</v>
      </c>
      <c r="D109" s="231"/>
      <c r="E109" s="231"/>
      <c r="F109" s="116" t="s">
        <v>27</v>
      </c>
      <c r="G109" s="117"/>
      <c r="H109" s="117"/>
      <c r="I109" s="117">
        <f>'SO 01 D.1.4.1 Pol'!G82</f>
        <v>0</v>
      </c>
      <c r="J109" s="118" t="str">
        <f>IF(I157=0,"",I109/I157*100)</f>
        <v/>
      </c>
    </row>
    <row r="110" spans="1:10" ht="36.75" customHeight="1" x14ac:dyDescent="0.2">
      <c r="A110" s="114"/>
      <c r="B110" s="115" t="s">
        <v>173</v>
      </c>
      <c r="C110" s="243" t="s">
        <v>174</v>
      </c>
      <c r="D110" s="231"/>
      <c r="E110" s="231"/>
      <c r="F110" s="116" t="s">
        <v>27</v>
      </c>
      <c r="G110" s="117"/>
      <c r="H110" s="117"/>
      <c r="I110" s="117">
        <f>'SO 01 D.1.4.1 Pol'!G177</f>
        <v>0</v>
      </c>
      <c r="J110" s="118" t="str">
        <f>IF(I157=0,"",I110/I157*100)</f>
        <v/>
      </c>
    </row>
    <row r="111" spans="1:10" ht="36.75" customHeight="1" x14ac:dyDescent="0.2">
      <c r="A111" s="114"/>
      <c r="B111" s="115" t="s">
        <v>175</v>
      </c>
      <c r="C111" s="243" t="s">
        <v>176</v>
      </c>
      <c r="D111" s="231"/>
      <c r="E111" s="231"/>
      <c r="F111" s="116" t="s">
        <v>27</v>
      </c>
      <c r="G111" s="117"/>
      <c r="H111" s="117"/>
      <c r="I111" s="117">
        <f>'SO 01 D.1.4.1 Pol'!G290</f>
        <v>0</v>
      </c>
      <c r="J111" s="118" t="str">
        <f>IF(I157=0,"",I111/I157*100)</f>
        <v/>
      </c>
    </row>
    <row r="112" spans="1:10" ht="36.75" customHeight="1" x14ac:dyDescent="0.2">
      <c r="A112" s="114"/>
      <c r="B112" s="115" t="s">
        <v>177</v>
      </c>
      <c r="C112" s="243" t="s">
        <v>178</v>
      </c>
      <c r="D112" s="231"/>
      <c r="E112" s="231"/>
      <c r="F112" s="116" t="s">
        <v>27</v>
      </c>
      <c r="G112" s="117"/>
      <c r="H112" s="117"/>
      <c r="I112" s="117">
        <f>'SO 01 D.1.1.1 Pol'!G2970+'SO 01 D.1.4.1 Pol'!G307</f>
        <v>0</v>
      </c>
      <c r="J112" s="118" t="str">
        <f>IF(I157=0,"",I112/I157*100)</f>
        <v/>
      </c>
    </row>
    <row r="113" spans="1:10" ht="36.75" customHeight="1" x14ac:dyDescent="0.2">
      <c r="A113" s="114"/>
      <c r="B113" s="115" t="s">
        <v>179</v>
      </c>
      <c r="C113" s="243" t="s">
        <v>180</v>
      </c>
      <c r="D113" s="231"/>
      <c r="E113" s="231"/>
      <c r="F113" s="116" t="s">
        <v>27</v>
      </c>
      <c r="G113" s="117"/>
      <c r="H113" s="117"/>
      <c r="I113" s="117">
        <f>'SO 01 D.1.4.1 Pol'!G344</f>
        <v>0</v>
      </c>
      <c r="J113" s="118" t="str">
        <f>IF(I157=0,"",I113/I157*100)</f>
        <v/>
      </c>
    </row>
    <row r="114" spans="1:10" ht="36.75" customHeight="1" x14ac:dyDescent="0.2">
      <c r="A114" s="114"/>
      <c r="B114" s="115" t="s">
        <v>181</v>
      </c>
      <c r="C114" s="243" t="s">
        <v>182</v>
      </c>
      <c r="D114" s="231"/>
      <c r="E114" s="231"/>
      <c r="F114" s="116" t="s">
        <v>27</v>
      </c>
      <c r="G114" s="117"/>
      <c r="H114" s="117"/>
      <c r="I114" s="117">
        <f>'SO 01 D.1.4.3 Pol'!G62</f>
        <v>0</v>
      </c>
      <c r="J114" s="118" t="str">
        <f>IF(I157=0,"",I114/I157*100)</f>
        <v/>
      </c>
    </row>
    <row r="115" spans="1:10" ht="36.75" customHeight="1" x14ac:dyDescent="0.2">
      <c r="A115" s="114"/>
      <c r="B115" s="115" t="s">
        <v>183</v>
      </c>
      <c r="C115" s="243" t="s">
        <v>184</v>
      </c>
      <c r="D115" s="231"/>
      <c r="E115" s="231"/>
      <c r="F115" s="116" t="s">
        <v>27</v>
      </c>
      <c r="G115" s="117"/>
      <c r="H115" s="117"/>
      <c r="I115" s="117">
        <f>'SO 01 D.1.4.3 Pol'!G73</f>
        <v>0</v>
      </c>
      <c r="J115" s="118" t="str">
        <f>IF(I157=0,"",I115/I157*100)</f>
        <v/>
      </c>
    </row>
    <row r="116" spans="1:10" ht="36.75" customHeight="1" x14ac:dyDescent="0.2">
      <c r="A116" s="114"/>
      <c r="B116" s="115" t="s">
        <v>185</v>
      </c>
      <c r="C116" s="243" t="s">
        <v>186</v>
      </c>
      <c r="D116" s="231"/>
      <c r="E116" s="231"/>
      <c r="F116" s="116" t="s">
        <v>27</v>
      </c>
      <c r="G116" s="117"/>
      <c r="H116" s="117"/>
      <c r="I116" s="117">
        <f>'SO 01 D.1.4.3 Pol'!G163</f>
        <v>0</v>
      </c>
      <c r="J116" s="118" t="str">
        <f>IF(I157=0,"",I116/I157*100)</f>
        <v/>
      </c>
    </row>
    <row r="117" spans="1:10" ht="36.75" customHeight="1" x14ac:dyDescent="0.2">
      <c r="A117" s="114"/>
      <c r="B117" s="115" t="s">
        <v>187</v>
      </c>
      <c r="C117" s="243" t="s">
        <v>188</v>
      </c>
      <c r="D117" s="231"/>
      <c r="E117" s="231"/>
      <c r="F117" s="116" t="s">
        <v>27</v>
      </c>
      <c r="G117" s="117"/>
      <c r="H117" s="117"/>
      <c r="I117" s="117">
        <f>'SO 01 D.1.4.3 Pol'!G212</f>
        <v>0</v>
      </c>
      <c r="J117" s="118" t="str">
        <f>IF(I157=0,"",I117/I157*100)</f>
        <v/>
      </c>
    </row>
    <row r="118" spans="1:10" ht="36.75" customHeight="1" x14ac:dyDescent="0.2">
      <c r="A118" s="114"/>
      <c r="B118" s="115" t="s">
        <v>189</v>
      </c>
      <c r="C118" s="243" t="s">
        <v>190</v>
      </c>
      <c r="D118" s="231"/>
      <c r="E118" s="231"/>
      <c r="F118" s="116" t="s">
        <v>27</v>
      </c>
      <c r="G118" s="117"/>
      <c r="H118" s="117"/>
      <c r="I118" s="117">
        <f>'SO 01 D.1.1.1 Pol'!G2979</f>
        <v>0</v>
      </c>
      <c r="J118" s="118" t="str">
        <f>IF(I157=0,"",I118/I157*100)</f>
        <v/>
      </c>
    </row>
    <row r="119" spans="1:10" ht="36.75" customHeight="1" x14ac:dyDescent="0.2">
      <c r="A119" s="114"/>
      <c r="B119" s="115" t="s">
        <v>191</v>
      </c>
      <c r="C119" s="243" t="s">
        <v>192</v>
      </c>
      <c r="D119" s="231"/>
      <c r="E119" s="231"/>
      <c r="F119" s="116" t="s">
        <v>27</v>
      </c>
      <c r="G119" s="117"/>
      <c r="H119" s="117"/>
      <c r="I119" s="117">
        <f>'SO 01 D.1.1.1 Pol'!G3463+'SO 01 D.1.1.2 Pol'!G209</f>
        <v>0</v>
      </c>
      <c r="J119" s="118" t="str">
        <f>IF(I157=0,"",I119/I157*100)</f>
        <v/>
      </c>
    </row>
    <row r="120" spans="1:10" ht="36.75" customHeight="1" x14ac:dyDescent="0.2">
      <c r="A120" s="114"/>
      <c r="B120" s="115" t="s">
        <v>193</v>
      </c>
      <c r="C120" s="243" t="s">
        <v>194</v>
      </c>
      <c r="D120" s="231"/>
      <c r="E120" s="231"/>
      <c r="F120" s="116" t="s">
        <v>27</v>
      </c>
      <c r="G120" s="117"/>
      <c r="H120" s="117"/>
      <c r="I120" s="117">
        <f>'SO 01 D.1.1.1 Pol'!G3669</f>
        <v>0</v>
      </c>
      <c r="J120" s="118" t="str">
        <f>IF(I157=0,"",I120/I157*100)</f>
        <v/>
      </c>
    </row>
    <row r="121" spans="1:10" ht="36.75" customHeight="1" x14ac:dyDescent="0.2">
      <c r="A121" s="114"/>
      <c r="B121" s="115" t="s">
        <v>195</v>
      </c>
      <c r="C121" s="243" t="s">
        <v>196</v>
      </c>
      <c r="D121" s="231"/>
      <c r="E121" s="231"/>
      <c r="F121" s="116" t="s">
        <v>27</v>
      </c>
      <c r="G121" s="117"/>
      <c r="H121" s="117"/>
      <c r="I121" s="117">
        <f>'SO 01 D.1.1.1 Pol'!G3893+'SO 01 D.1.4.1 Pol'!G363+'SO 01 D.1.4.3 Pol'!G250</f>
        <v>0</v>
      </c>
      <c r="J121" s="118" t="str">
        <f>IF(I157=0,"",I121/I157*100)</f>
        <v/>
      </c>
    </row>
    <row r="122" spans="1:10" ht="36.75" customHeight="1" x14ac:dyDescent="0.2">
      <c r="A122" s="114"/>
      <c r="B122" s="115" t="s">
        <v>197</v>
      </c>
      <c r="C122" s="243" t="s">
        <v>198</v>
      </c>
      <c r="D122" s="231"/>
      <c r="E122" s="231"/>
      <c r="F122" s="116" t="s">
        <v>27</v>
      </c>
      <c r="G122" s="117"/>
      <c r="H122" s="117"/>
      <c r="I122" s="117">
        <f>'SO 01 D.1.1.1 Pol'!G4072</f>
        <v>0</v>
      </c>
      <c r="J122" s="118" t="str">
        <f>IF(I157=0,"",I122/I157*100)</f>
        <v/>
      </c>
    </row>
    <row r="123" spans="1:10" ht="36.75" customHeight="1" x14ac:dyDescent="0.2">
      <c r="A123" s="114"/>
      <c r="B123" s="115" t="s">
        <v>199</v>
      </c>
      <c r="C123" s="243" t="s">
        <v>200</v>
      </c>
      <c r="D123" s="231"/>
      <c r="E123" s="231"/>
      <c r="F123" s="116" t="s">
        <v>27</v>
      </c>
      <c r="G123" s="117"/>
      <c r="H123" s="117"/>
      <c r="I123" s="117">
        <f>'SO 01 D.1.1.1 Pol'!G4280</f>
        <v>0</v>
      </c>
      <c r="J123" s="118" t="str">
        <f>IF(I157=0,"",I123/I157*100)</f>
        <v/>
      </c>
    </row>
    <row r="124" spans="1:10" ht="36.75" customHeight="1" x14ac:dyDescent="0.2">
      <c r="A124" s="114"/>
      <c r="B124" s="115" t="s">
        <v>201</v>
      </c>
      <c r="C124" s="243" t="s">
        <v>202</v>
      </c>
      <c r="D124" s="231"/>
      <c r="E124" s="231"/>
      <c r="F124" s="116" t="s">
        <v>27</v>
      </c>
      <c r="G124" s="117"/>
      <c r="H124" s="117"/>
      <c r="I124" s="117">
        <f>'SO 01 D.1.1.1 Pol'!G4287</f>
        <v>0</v>
      </c>
      <c r="J124" s="118" t="str">
        <f>IF(I157=0,"",I124/I157*100)</f>
        <v/>
      </c>
    </row>
    <row r="125" spans="1:10" ht="36.75" customHeight="1" x14ac:dyDescent="0.2">
      <c r="A125" s="114"/>
      <c r="B125" s="115" t="s">
        <v>203</v>
      </c>
      <c r="C125" s="243" t="s">
        <v>204</v>
      </c>
      <c r="D125" s="231"/>
      <c r="E125" s="231"/>
      <c r="F125" s="116" t="s">
        <v>27</v>
      </c>
      <c r="G125" s="117"/>
      <c r="H125" s="117"/>
      <c r="I125" s="117">
        <f>'SO 01 D.1.1.1 Pol'!G4357</f>
        <v>0</v>
      </c>
      <c r="J125" s="118" t="str">
        <f>IF(I157=0,"",I125/I157*100)</f>
        <v/>
      </c>
    </row>
    <row r="126" spans="1:10" ht="36.75" customHeight="1" x14ac:dyDescent="0.2">
      <c r="A126" s="114"/>
      <c r="B126" s="115" t="s">
        <v>205</v>
      </c>
      <c r="C126" s="243" t="s">
        <v>206</v>
      </c>
      <c r="D126" s="231"/>
      <c r="E126" s="231"/>
      <c r="F126" s="116" t="s">
        <v>27</v>
      </c>
      <c r="G126" s="117"/>
      <c r="H126" s="117"/>
      <c r="I126" s="117">
        <f>'SO 01 D.1.1.1 Pol'!G4516</f>
        <v>0</v>
      </c>
      <c r="J126" s="118" t="str">
        <f>IF(I157=0,"",I126/I157*100)</f>
        <v/>
      </c>
    </row>
    <row r="127" spans="1:10" ht="36.75" customHeight="1" x14ac:dyDescent="0.2">
      <c r="A127" s="114"/>
      <c r="B127" s="115" t="s">
        <v>207</v>
      </c>
      <c r="C127" s="243" t="s">
        <v>208</v>
      </c>
      <c r="D127" s="231"/>
      <c r="E127" s="231"/>
      <c r="F127" s="116" t="s">
        <v>27</v>
      </c>
      <c r="G127" s="117"/>
      <c r="H127" s="117"/>
      <c r="I127" s="117">
        <f>'SO 01 D.1.1.1 Pol'!G4536</f>
        <v>0</v>
      </c>
      <c r="J127" s="118" t="str">
        <f>IF(I157=0,"",I127/I157*100)</f>
        <v/>
      </c>
    </row>
    <row r="128" spans="1:10" ht="36.75" customHeight="1" x14ac:dyDescent="0.2">
      <c r="A128" s="114"/>
      <c r="B128" s="115" t="s">
        <v>209</v>
      </c>
      <c r="C128" s="243" t="s">
        <v>210</v>
      </c>
      <c r="D128" s="231"/>
      <c r="E128" s="231"/>
      <c r="F128" s="116" t="s">
        <v>27</v>
      </c>
      <c r="G128" s="117"/>
      <c r="H128" s="117"/>
      <c r="I128" s="117">
        <f>'SO 01 D.1.1.1 Pol'!G4639+'SO 01 D.1.4.3 Pol'!G255</f>
        <v>0</v>
      </c>
      <c r="J128" s="118" t="str">
        <f>IF(I157=0,"",I128/I157*100)</f>
        <v/>
      </c>
    </row>
    <row r="129" spans="1:10" ht="36.75" customHeight="1" x14ac:dyDescent="0.2">
      <c r="A129" s="114"/>
      <c r="B129" s="115" t="s">
        <v>211</v>
      </c>
      <c r="C129" s="243" t="s">
        <v>212</v>
      </c>
      <c r="D129" s="231"/>
      <c r="E129" s="231"/>
      <c r="F129" s="116" t="s">
        <v>27</v>
      </c>
      <c r="G129" s="117"/>
      <c r="H129" s="117"/>
      <c r="I129" s="117">
        <f>'SO 01 D.1.1.1 Pol'!G4762</f>
        <v>0</v>
      </c>
      <c r="J129" s="118" t="str">
        <f>IF(I157=0,"",I129/I157*100)</f>
        <v/>
      </c>
    </row>
    <row r="130" spans="1:10" ht="36.75" customHeight="1" x14ac:dyDescent="0.2">
      <c r="A130" s="114"/>
      <c r="B130" s="115" t="s">
        <v>213</v>
      </c>
      <c r="C130" s="243" t="s">
        <v>214</v>
      </c>
      <c r="D130" s="231"/>
      <c r="E130" s="231"/>
      <c r="F130" s="116" t="s">
        <v>27</v>
      </c>
      <c r="G130" s="117"/>
      <c r="H130" s="117"/>
      <c r="I130" s="117">
        <f>'SO 01 D.1.1.1 Pol'!G5088</f>
        <v>0</v>
      </c>
      <c r="J130" s="118" t="str">
        <f>IF(I157=0,"",I130/I157*100)</f>
        <v/>
      </c>
    </row>
    <row r="131" spans="1:10" ht="36.75" customHeight="1" x14ac:dyDescent="0.2">
      <c r="A131" s="114"/>
      <c r="B131" s="115" t="s">
        <v>215</v>
      </c>
      <c r="C131" s="243" t="s">
        <v>216</v>
      </c>
      <c r="D131" s="231"/>
      <c r="E131" s="231"/>
      <c r="F131" s="116" t="s">
        <v>27</v>
      </c>
      <c r="G131" s="117"/>
      <c r="H131" s="117"/>
      <c r="I131" s="117">
        <f>'SO 01 D.1.1.1 Pol'!G5186+'IO 01 IO.01 Pol'!G31</f>
        <v>0</v>
      </c>
      <c r="J131" s="118" t="str">
        <f>IF(I157=0,"",I131/I157*100)</f>
        <v/>
      </c>
    </row>
    <row r="132" spans="1:10" ht="36.75" customHeight="1" x14ac:dyDescent="0.2">
      <c r="A132" s="114"/>
      <c r="B132" s="115" t="s">
        <v>217</v>
      </c>
      <c r="C132" s="243" t="s">
        <v>218</v>
      </c>
      <c r="D132" s="231"/>
      <c r="E132" s="231"/>
      <c r="F132" s="116" t="s">
        <v>27</v>
      </c>
      <c r="G132" s="117"/>
      <c r="H132" s="117"/>
      <c r="I132" s="117">
        <f>'SO 01 D.1.4.4 Pol'!G8</f>
        <v>0</v>
      </c>
      <c r="J132" s="118" t="str">
        <f>IF(I157=0,"",I132/I157*100)</f>
        <v/>
      </c>
    </row>
    <row r="133" spans="1:10" ht="36.75" customHeight="1" x14ac:dyDescent="0.2">
      <c r="A133" s="114"/>
      <c r="B133" s="115" t="s">
        <v>217</v>
      </c>
      <c r="C133" s="243" t="s">
        <v>219</v>
      </c>
      <c r="D133" s="231"/>
      <c r="E133" s="231"/>
      <c r="F133" s="116" t="s">
        <v>27</v>
      </c>
      <c r="G133" s="117"/>
      <c r="H133" s="117"/>
      <c r="I133" s="117">
        <f>'SO 01 D.1.4.6 Pol'!G8</f>
        <v>0</v>
      </c>
      <c r="J133" s="118" t="str">
        <f>IF(I157=0,"",I133/I157*100)</f>
        <v/>
      </c>
    </row>
    <row r="134" spans="1:10" ht="36.75" customHeight="1" x14ac:dyDescent="0.2">
      <c r="A134" s="114"/>
      <c r="B134" s="115" t="s">
        <v>146</v>
      </c>
      <c r="C134" s="243" t="s">
        <v>220</v>
      </c>
      <c r="D134" s="231"/>
      <c r="E134" s="231"/>
      <c r="F134" s="116" t="s">
        <v>27</v>
      </c>
      <c r="G134" s="117"/>
      <c r="H134" s="117"/>
      <c r="I134" s="117">
        <f>'SO 01 D.1.4.6 Pol'!G32</f>
        <v>0</v>
      </c>
      <c r="J134" s="118" t="str">
        <f>IF(I157=0,"",I134/I157*100)</f>
        <v/>
      </c>
    </row>
    <row r="135" spans="1:10" ht="36.75" customHeight="1" x14ac:dyDescent="0.2">
      <c r="A135" s="114"/>
      <c r="B135" s="115" t="s">
        <v>148</v>
      </c>
      <c r="C135" s="243" t="s">
        <v>221</v>
      </c>
      <c r="D135" s="231"/>
      <c r="E135" s="231"/>
      <c r="F135" s="116" t="s">
        <v>27</v>
      </c>
      <c r="G135" s="117"/>
      <c r="H135" s="117"/>
      <c r="I135" s="117">
        <f>'SO 01 D.1.4.6 Pol'!G35</f>
        <v>0</v>
      </c>
      <c r="J135" s="118" t="str">
        <f>IF(I157=0,"",I135/I157*100)</f>
        <v/>
      </c>
    </row>
    <row r="136" spans="1:10" ht="36.75" customHeight="1" x14ac:dyDescent="0.2">
      <c r="A136" s="114"/>
      <c r="B136" s="115" t="s">
        <v>150</v>
      </c>
      <c r="C136" s="243" t="s">
        <v>222</v>
      </c>
      <c r="D136" s="231"/>
      <c r="E136" s="231"/>
      <c r="F136" s="116" t="s">
        <v>27</v>
      </c>
      <c r="G136" s="117"/>
      <c r="H136" s="117"/>
      <c r="I136" s="117">
        <f>'SO 01 D.1.4.6 Pol'!G38</f>
        <v>0</v>
      </c>
      <c r="J136" s="118" t="str">
        <f>IF(I157=0,"",I136/I157*100)</f>
        <v/>
      </c>
    </row>
    <row r="137" spans="1:10" ht="36.75" customHeight="1" x14ac:dyDescent="0.2">
      <c r="A137" s="114"/>
      <c r="B137" s="115" t="s">
        <v>152</v>
      </c>
      <c r="C137" s="243" t="s">
        <v>223</v>
      </c>
      <c r="D137" s="231"/>
      <c r="E137" s="231"/>
      <c r="F137" s="116" t="s">
        <v>27</v>
      </c>
      <c r="G137" s="117"/>
      <c r="H137" s="117"/>
      <c r="I137" s="117">
        <f>'SO 01 D.1.4.6 Pol'!G47</f>
        <v>0</v>
      </c>
      <c r="J137" s="118" t="str">
        <f>IF(I157=0,"",I137/I157*100)</f>
        <v/>
      </c>
    </row>
    <row r="138" spans="1:10" ht="36.75" customHeight="1" x14ac:dyDescent="0.2">
      <c r="A138" s="114"/>
      <c r="B138" s="115" t="s">
        <v>154</v>
      </c>
      <c r="C138" s="243" t="s">
        <v>224</v>
      </c>
      <c r="D138" s="231"/>
      <c r="E138" s="231"/>
      <c r="F138" s="116" t="s">
        <v>27</v>
      </c>
      <c r="G138" s="117"/>
      <c r="H138" s="117"/>
      <c r="I138" s="117">
        <f>'SO 01 D.1.4.6 Pol'!G54</f>
        <v>0</v>
      </c>
      <c r="J138" s="118" t="str">
        <f>IF(I157=0,"",I138/I157*100)</f>
        <v/>
      </c>
    </row>
    <row r="139" spans="1:10" ht="36.75" customHeight="1" x14ac:dyDescent="0.2">
      <c r="A139" s="114"/>
      <c r="B139" s="115" t="s">
        <v>156</v>
      </c>
      <c r="C139" s="243" t="s">
        <v>225</v>
      </c>
      <c r="D139" s="231"/>
      <c r="E139" s="231"/>
      <c r="F139" s="116" t="s">
        <v>27</v>
      </c>
      <c r="G139" s="117"/>
      <c r="H139" s="117"/>
      <c r="I139" s="117">
        <f>'SO 01 D.1.4.6 Pol'!G57</f>
        <v>0</v>
      </c>
      <c r="J139" s="118" t="str">
        <f>IF(I157=0,"",I139/I157*100)</f>
        <v/>
      </c>
    </row>
    <row r="140" spans="1:10" ht="36.75" customHeight="1" x14ac:dyDescent="0.2">
      <c r="A140" s="114"/>
      <c r="B140" s="115" t="s">
        <v>226</v>
      </c>
      <c r="C140" s="243" t="s">
        <v>227</v>
      </c>
      <c r="D140" s="231"/>
      <c r="E140" s="231"/>
      <c r="F140" s="116" t="s">
        <v>27</v>
      </c>
      <c r="G140" s="117"/>
      <c r="H140" s="117"/>
      <c r="I140" s="117">
        <f>'SO 01 D.1.4.6 Pol'!G90</f>
        <v>0</v>
      </c>
      <c r="J140" s="118" t="str">
        <f>IF(I157=0,"",I140/I157*100)</f>
        <v/>
      </c>
    </row>
    <row r="141" spans="1:10" ht="36.75" customHeight="1" x14ac:dyDescent="0.2">
      <c r="A141" s="114"/>
      <c r="B141" s="115" t="s">
        <v>228</v>
      </c>
      <c r="C141" s="243" t="s">
        <v>229</v>
      </c>
      <c r="D141" s="231"/>
      <c r="E141" s="231"/>
      <c r="F141" s="116" t="s">
        <v>27</v>
      </c>
      <c r="G141" s="117"/>
      <c r="H141" s="117"/>
      <c r="I141" s="117">
        <f>'SO 01 D.1.4.6 Pol'!G106</f>
        <v>0</v>
      </c>
      <c r="J141" s="118" t="str">
        <f>IF(I157=0,"",I141/I157*100)</f>
        <v/>
      </c>
    </row>
    <row r="142" spans="1:10" ht="36.75" customHeight="1" x14ac:dyDescent="0.2">
      <c r="A142" s="114"/>
      <c r="B142" s="115" t="s">
        <v>230</v>
      </c>
      <c r="C142" s="243" t="s">
        <v>231</v>
      </c>
      <c r="D142" s="231"/>
      <c r="E142" s="231"/>
      <c r="F142" s="116" t="s">
        <v>27</v>
      </c>
      <c r="G142" s="117"/>
      <c r="H142" s="117"/>
      <c r="I142" s="117">
        <f>'SO 01 D.1.4.6 Pol'!G110</f>
        <v>0</v>
      </c>
      <c r="J142" s="118" t="str">
        <f>IF(I157=0,"",I142/I157*100)</f>
        <v/>
      </c>
    </row>
    <row r="143" spans="1:10" ht="36.75" customHeight="1" x14ac:dyDescent="0.2">
      <c r="A143" s="114"/>
      <c r="B143" s="115" t="s">
        <v>232</v>
      </c>
      <c r="C143" s="243" t="s">
        <v>233</v>
      </c>
      <c r="D143" s="231"/>
      <c r="E143" s="231"/>
      <c r="F143" s="116" t="s">
        <v>27</v>
      </c>
      <c r="G143" s="117"/>
      <c r="H143" s="117"/>
      <c r="I143" s="117">
        <f>'SO 01 D.1.4.6 Pol'!G121</f>
        <v>0</v>
      </c>
      <c r="J143" s="118" t="str">
        <f>IF(I157=0,"",I143/I157*100)</f>
        <v/>
      </c>
    </row>
    <row r="144" spans="1:10" ht="36.75" customHeight="1" x14ac:dyDescent="0.2">
      <c r="A144" s="114"/>
      <c r="B144" s="115" t="s">
        <v>234</v>
      </c>
      <c r="C144" s="243" t="s">
        <v>235</v>
      </c>
      <c r="D144" s="231"/>
      <c r="E144" s="231"/>
      <c r="F144" s="116" t="s">
        <v>27</v>
      </c>
      <c r="G144" s="117"/>
      <c r="H144" s="117"/>
      <c r="I144" s="117">
        <f>'SO 01 D.1.4.6 Pol'!G131</f>
        <v>0</v>
      </c>
      <c r="J144" s="118" t="str">
        <f>IF(I157=0,"",I144/I157*100)</f>
        <v/>
      </c>
    </row>
    <row r="145" spans="1:10" ht="36.75" customHeight="1" x14ac:dyDescent="0.2">
      <c r="A145" s="114"/>
      <c r="B145" s="115" t="s">
        <v>236</v>
      </c>
      <c r="C145" s="243" t="s">
        <v>237</v>
      </c>
      <c r="D145" s="231"/>
      <c r="E145" s="231"/>
      <c r="F145" s="116" t="s">
        <v>27</v>
      </c>
      <c r="G145" s="117"/>
      <c r="H145" s="117"/>
      <c r="I145" s="117">
        <f>'SO 01 D.1.4.6 Pol'!G144</f>
        <v>0</v>
      </c>
      <c r="J145" s="118" t="str">
        <f>IF(I157=0,"",I145/I157*100)</f>
        <v/>
      </c>
    </row>
    <row r="146" spans="1:10" ht="36.75" customHeight="1" x14ac:dyDescent="0.2">
      <c r="A146" s="114"/>
      <c r="B146" s="115" t="s">
        <v>238</v>
      </c>
      <c r="C146" s="243" t="s">
        <v>239</v>
      </c>
      <c r="D146" s="231"/>
      <c r="E146" s="231"/>
      <c r="F146" s="116" t="s">
        <v>27</v>
      </c>
      <c r="G146" s="117"/>
      <c r="H146" s="117"/>
      <c r="I146" s="117">
        <f>'SO 01 D.1.4.6 Pol'!G162</f>
        <v>0</v>
      </c>
      <c r="J146" s="118" t="str">
        <f>IF(I157=0,"",I146/I157*100)</f>
        <v/>
      </c>
    </row>
    <row r="147" spans="1:10" ht="36.75" customHeight="1" x14ac:dyDescent="0.2">
      <c r="A147" s="114"/>
      <c r="B147" s="115" t="s">
        <v>240</v>
      </c>
      <c r="C147" s="243" t="s">
        <v>241</v>
      </c>
      <c r="D147" s="231"/>
      <c r="E147" s="231"/>
      <c r="F147" s="116" t="s">
        <v>27</v>
      </c>
      <c r="G147" s="117"/>
      <c r="H147" s="117"/>
      <c r="I147" s="117">
        <f>'SO 01 D.1.4.6 Pol'!G176+'SO 01 D.1.4.6 Pol'!G226</f>
        <v>0</v>
      </c>
      <c r="J147" s="118" t="str">
        <f>IF(I157=0,"",I147/I157*100)</f>
        <v/>
      </c>
    </row>
    <row r="148" spans="1:10" ht="36.75" customHeight="1" x14ac:dyDescent="0.2">
      <c r="A148" s="114"/>
      <c r="B148" s="115" t="s">
        <v>242</v>
      </c>
      <c r="C148" s="243" t="s">
        <v>243</v>
      </c>
      <c r="D148" s="231"/>
      <c r="E148" s="231"/>
      <c r="F148" s="116" t="s">
        <v>27</v>
      </c>
      <c r="G148" s="117"/>
      <c r="H148" s="117"/>
      <c r="I148" s="117">
        <f>'SO 01 D.1.4.6 Pol'!G190</f>
        <v>0</v>
      </c>
      <c r="J148" s="118" t="str">
        <f>IF(I157=0,"",I148/I157*100)</f>
        <v/>
      </c>
    </row>
    <row r="149" spans="1:10" ht="36.75" customHeight="1" x14ac:dyDescent="0.2">
      <c r="A149" s="114"/>
      <c r="B149" s="115" t="s">
        <v>244</v>
      </c>
      <c r="C149" s="243" t="s">
        <v>245</v>
      </c>
      <c r="D149" s="231"/>
      <c r="E149" s="231"/>
      <c r="F149" s="116" t="s">
        <v>27</v>
      </c>
      <c r="G149" s="117"/>
      <c r="H149" s="117"/>
      <c r="I149" s="117">
        <f>'SO 01 D.1.4.6 Pol'!G205</f>
        <v>0</v>
      </c>
      <c r="J149" s="118" t="str">
        <f>IF(I157=0,"",I149/I157*100)</f>
        <v/>
      </c>
    </row>
    <row r="150" spans="1:10" ht="36.75" customHeight="1" x14ac:dyDescent="0.2">
      <c r="A150" s="114"/>
      <c r="B150" s="115" t="s">
        <v>246</v>
      </c>
      <c r="C150" s="243" t="s">
        <v>247</v>
      </c>
      <c r="D150" s="231"/>
      <c r="E150" s="231"/>
      <c r="F150" s="116" t="s">
        <v>27</v>
      </c>
      <c r="G150" s="117"/>
      <c r="H150" s="117"/>
      <c r="I150" s="117">
        <f>'SO 01 D.1.4.6 Pol'!G214</f>
        <v>0</v>
      </c>
      <c r="J150" s="118" t="str">
        <f>IF(I157=0,"",I150/I157*100)</f>
        <v/>
      </c>
    </row>
    <row r="151" spans="1:10" ht="36.75" customHeight="1" x14ac:dyDescent="0.2">
      <c r="A151" s="114"/>
      <c r="B151" s="115" t="s">
        <v>248</v>
      </c>
      <c r="C151" s="243" t="s">
        <v>249</v>
      </c>
      <c r="D151" s="231"/>
      <c r="E151" s="231"/>
      <c r="F151" s="116" t="s">
        <v>27</v>
      </c>
      <c r="G151" s="117"/>
      <c r="H151" s="117"/>
      <c r="I151" s="117">
        <f>'SO 01 D.1.4.6 Pol'!G228</f>
        <v>0</v>
      </c>
      <c r="J151" s="118" t="str">
        <f>IF(I157=0,"",I151/I157*100)</f>
        <v/>
      </c>
    </row>
    <row r="152" spans="1:10" ht="36.75" customHeight="1" x14ac:dyDescent="0.2">
      <c r="A152" s="114"/>
      <c r="B152" s="115" t="s">
        <v>250</v>
      </c>
      <c r="C152" s="243" t="s">
        <v>251</v>
      </c>
      <c r="D152" s="231"/>
      <c r="E152" s="231"/>
      <c r="F152" s="116" t="s">
        <v>28</v>
      </c>
      <c r="G152" s="117"/>
      <c r="H152" s="117"/>
      <c r="I152" s="117">
        <f>'SO 01 D.1.4.5.1 Pol'!G68+'SO 01 D.1.4.5.2 Pol'!G14+'IO 01 IO.01 Pol'!G8</f>
        <v>0</v>
      </c>
      <c r="J152" s="118" t="str">
        <f>IF(I157=0,"",I152/I157*100)</f>
        <v/>
      </c>
    </row>
    <row r="153" spans="1:10" ht="36.75" customHeight="1" x14ac:dyDescent="0.2">
      <c r="A153" s="114"/>
      <c r="B153" s="115" t="s">
        <v>252</v>
      </c>
      <c r="C153" s="243" t="s">
        <v>253</v>
      </c>
      <c r="D153" s="231"/>
      <c r="E153" s="231"/>
      <c r="F153" s="116" t="s">
        <v>28</v>
      </c>
      <c r="G153" s="117"/>
      <c r="H153" s="117"/>
      <c r="I153" s="117">
        <f>'SO 01 D.1.1.1 Pol'!G5233</f>
        <v>0</v>
      </c>
      <c r="J153" s="118" t="str">
        <f>IF(I157=0,"",I153/I157*100)</f>
        <v/>
      </c>
    </row>
    <row r="154" spans="1:10" ht="36.75" customHeight="1" x14ac:dyDescent="0.2">
      <c r="A154" s="114"/>
      <c r="B154" s="115" t="s">
        <v>254</v>
      </c>
      <c r="C154" s="243" t="s">
        <v>255</v>
      </c>
      <c r="D154" s="231"/>
      <c r="E154" s="231"/>
      <c r="F154" s="116" t="s">
        <v>28</v>
      </c>
      <c r="G154" s="117"/>
      <c r="H154" s="117"/>
      <c r="I154" s="117">
        <f>'SO 01 D.1.4.5.2 Pol'!G53+'IO 01 IO.01 Pol'!G26</f>
        <v>0</v>
      </c>
      <c r="J154" s="118" t="str">
        <f>IF(I157=0,"",I154/I157*100)</f>
        <v/>
      </c>
    </row>
    <row r="155" spans="1:10" ht="36.75" customHeight="1" x14ac:dyDescent="0.2">
      <c r="A155" s="114"/>
      <c r="B155" s="115" t="s">
        <v>29</v>
      </c>
      <c r="C155" s="243" t="s">
        <v>30</v>
      </c>
      <c r="D155" s="231"/>
      <c r="E155" s="231"/>
      <c r="F155" s="116" t="s">
        <v>29</v>
      </c>
      <c r="G155" s="117"/>
      <c r="H155" s="117"/>
      <c r="I155" s="117">
        <f>'OV 01 001 Naklady'!G8+'SO 01 D.1.4.1 Pol'!G373</f>
        <v>0</v>
      </c>
      <c r="J155" s="118" t="str">
        <f>IF(I157=0,"",I155/I157*100)</f>
        <v/>
      </c>
    </row>
    <row r="156" spans="1:10" ht="36.75" customHeight="1" x14ac:dyDescent="0.2">
      <c r="A156" s="114"/>
      <c r="B156" s="115" t="s">
        <v>31</v>
      </c>
      <c r="C156" s="243" t="s">
        <v>32</v>
      </c>
      <c r="D156" s="231"/>
      <c r="E156" s="231"/>
      <c r="F156" s="116" t="s">
        <v>31</v>
      </c>
      <c r="G156" s="117"/>
      <c r="H156" s="117"/>
      <c r="I156" s="117">
        <f>'OV 01 001 Naklady'!G21</f>
        <v>0</v>
      </c>
      <c r="J156" s="118" t="str">
        <f>IF(I157=0,"",I156/I157*100)</f>
        <v/>
      </c>
    </row>
    <row r="157" spans="1:10" ht="25.5" customHeight="1" x14ac:dyDescent="0.2">
      <c r="A157" s="119"/>
      <c r="B157" s="120" t="s">
        <v>52</v>
      </c>
      <c r="C157" s="121"/>
      <c r="D157" s="122"/>
      <c r="E157" s="122"/>
      <c r="F157" s="123"/>
      <c r="G157" s="124"/>
      <c r="H157" s="124"/>
      <c r="I157" s="124">
        <f t="shared" ref="I157:J157" si="2">SUM(I64:I156)</f>
        <v>0</v>
      </c>
      <c r="J157" s="125">
        <f t="shared" si="2"/>
        <v>0</v>
      </c>
    </row>
    <row r="158" spans="1:10" ht="12.75" customHeight="1" x14ac:dyDescent="0.2">
      <c r="C158" s="14"/>
      <c r="D158" s="14"/>
      <c r="E158" s="14"/>
      <c r="F158" s="126"/>
      <c r="G158" s="126"/>
      <c r="H158" s="126"/>
      <c r="I158" s="126"/>
      <c r="J158" s="127"/>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5" ht="12.75" customHeight="1" x14ac:dyDescent="0.2">
      <c r="C161" s="14"/>
      <c r="D161" s="14"/>
      <c r="E161" s="14"/>
    </row>
    <row r="162" spans="3:5" ht="12.75" customHeight="1" x14ac:dyDescent="0.2">
      <c r="C162" s="14"/>
      <c r="D162" s="14"/>
      <c r="E162" s="14"/>
    </row>
    <row r="163" spans="3:5" ht="12.75" customHeight="1" x14ac:dyDescent="0.2">
      <c r="C163" s="14"/>
      <c r="D163" s="14"/>
      <c r="E163" s="14"/>
    </row>
    <row r="164" spans="3:5" ht="12.75" customHeight="1" x14ac:dyDescent="0.2">
      <c r="C164" s="14"/>
      <c r="D164" s="14"/>
      <c r="E164" s="14"/>
    </row>
    <row r="165" spans="3:5" ht="12.75" customHeight="1" x14ac:dyDescent="0.2">
      <c r="C165" s="14"/>
      <c r="D165" s="14"/>
      <c r="E165" s="14"/>
    </row>
    <row r="166" spans="3:5" ht="12.75" customHeight="1" x14ac:dyDescent="0.2">
      <c r="C166" s="14"/>
      <c r="D166" s="14"/>
      <c r="E166" s="14"/>
    </row>
    <row r="167" spans="3:5" ht="12.75" customHeight="1" x14ac:dyDescent="0.2">
      <c r="C167" s="14"/>
      <c r="D167" s="14"/>
      <c r="E167" s="14"/>
    </row>
    <row r="168" spans="3:5" ht="12.75" customHeight="1" x14ac:dyDescent="0.2">
      <c r="C168" s="14"/>
      <c r="D168" s="14"/>
      <c r="E168" s="14"/>
    </row>
    <row r="169" spans="3:5" ht="12.75" customHeight="1" x14ac:dyDescent="0.2">
      <c r="C169" s="14"/>
      <c r="D169" s="14"/>
      <c r="E169" s="14"/>
    </row>
    <row r="170" spans="3:5" ht="12.75" customHeight="1" x14ac:dyDescent="0.2">
      <c r="C170" s="14"/>
      <c r="D170" s="14"/>
      <c r="E170" s="14"/>
    </row>
    <row r="171" spans="3:5" ht="12.75" customHeight="1" x14ac:dyDescent="0.2">
      <c r="C171" s="14"/>
      <c r="D171" s="14"/>
      <c r="E171" s="14"/>
    </row>
    <row r="172" spans="3:5" ht="12.75" customHeight="1" x14ac:dyDescent="0.2">
      <c r="C172" s="14"/>
      <c r="D172" s="14"/>
      <c r="E172" s="14"/>
    </row>
    <row r="173" spans="3:5" ht="12.75" customHeight="1" x14ac:dyDescent="0.2">
      <c r="C173" s="14"/>
      <c r="D173" s="14"/>
      <c r="E173" s="14"/>
    </row>
    <row r="174" spans="3:5" ht="12.75" customHeight="1" x14ac:dyDescent="0.2">
      <c r="C174" s="14"/>
      <c r="D174" s="14"/>
      <c r="E174" s="14"/>
    </row>
    <row r="175" spans="3:5" ht="12.75" customHeight="1" x14ac:dyDescent="0.2">
      <c r="C175" s="14"/>
      <c r="D175" s="14"/>
      <c r="E175" s="14"/>
    </row>
    <row r="176" spans="3:5"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3">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 ref="C119:E119"/>
    <mergeCell ref="C120:E120"/>
    <mergeCell ref="C121:E121"/>
    <mergeCell ref="C122:E122"/>
    <mergeCell ref="C123:E123"/>
    <mergeCell ref="C124:E124"/>
    <mergeCell ref="C125:E125"/>
    <mergeCell ref="C126:E126"/>
    <mergeCell ref="C127:E127"/>
    <mergeCell ref="C110:E110"/>
    <mergeCell ref="C111:E111"/>
    <mergeCell ref="C112:E112"/>
    <mergeCell ref="C113:E113"/>
    <mergeCell ref="C114:E114"/>
    <mergeCell ref="C115:E115"/>
    <mergeCell ref="C116:E116"/>
    <mergeCell ref="C117:E117"/>
    <mergeCell ref="C118:E118"/>
    <mergeCell ref="C101:E101"/>
    <mergeCell ref="C102:E102"/>
    <mergeCell ref="C103:E103"/>
    <mergeCell ref="C104:E104"/>
    <mergeCell ref="C105:E105"/>
    <mergeCell ref="C106:E106"/>
    <mergeCell ref="C107:E107"/>
    <mergeCell ref="C108:E108"/>
    <mergeCell ref="C109:E109"/>
    <mergeCell ref="C92:E92"/>
    <mergeCell ref="C93:E93"/>
    <mergeCell ref="C94:E94"/>
    <mergeCell ref="C95:E95"/>
    <mergeCell ref="C96:E96"/>
    <mergeCell ref="C97:E97"/>
    <mergeCell ref="C98:E98"/>
    <mergeCell ref="C99:E99"/>
    <mergeCell ref="C100:E100"/>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44" t="s">
        <v>256</v>
      </c>
      <c r="B1" s="217"/>
      <c r="C1" s="217"/>
      <c r="D1" s="217"/>
      <c r="E1" s="217"/>
      <c r="F1" s="217"/>
      <c r="G1" s="217"/>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45"/>
      <c r="D2" s="231"/>
      <c r="E2" s="231"/>
      <c r="F2" s="231"/>
      <c r="G2" s="221"/>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45"/>
      <c r="D3" s="231"/>
      <c r="E3" s="231"/>
      <c r="F3" s="231"/>
      <c r="G3" s="221"/>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45"/>
      <c r="D4" s="231"/>
      <c r="E4" s="231"/>
      <c r="F4" s="231"/>
      <c r="G4" s="221"/>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260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263</v>
      </c>
      <c r="C3" s="247" t="s">
        <v>54</v>
      </c>
      <c r="D3" s="231"/>
      <c r="E3" s="231"/>
      <c r="F3" s="231"/>
      <c r="G3" s="221"/>
      <c r="AC3" s="136" t="s">
        <v>264</v>
      </c>
      <c r="AG3" s="135" t="s">
        <v>265</v>
      </c>
    </row>
    <row r="4" spans="1:60" ht="24.75" customHeight="1" x14ac:dyDescent="0.2">
      <c r="A4" s="137" t="s">
        <v>259</v>
      </c>
      <c r="B4" s="138" t="s">
        <v>55</v>
      </c>
      <c r="C4" s="248" t="s">
        <v>56</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9" t="s">
        <v>299</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9" t="s">
        <v>304</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49" t="s">
        <v>307</v>
      </c>
      <c r="D14" s="215"/>
      <c r="E14" s="215"/>
      <c r="F14" s="215"/>
      <c r="G14" s="215"/>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9" t="s">
        <v>310</v>
      </c>
      <c r="D16" s="215"/>
      <c r="E16" s="215"/>
      <c r="F16" s="215"/>
      <c r="G16" s="215"/>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49" t="s">
        <v>314</v>
      </c>
      <c r="D18" s="215"/>
      <c r="E18" s="215"/>
      <c r="F18" s="215"/>
      <c r="G18" s="215"/>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49" t="s">
        <v>317</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9" t="s">
        <v>320</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50" t="s">
        <v>321</v>
      </c>
      <c r="D24" s="217"/>
      <c r="E24" s="217"/>
      <c r="F24" s="217"/>
      <c r="G24" s="217"/>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49" t="s">
        <v>324</v>
      </c>
      <c r="D26" s="215"/>
      <c r="E26" s="215"/>
      <c r="F26" s="215"/>
      <c r="G26" s="215"/>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49" t="s">
        <v>327</v>
      </c>
      <c r="D28" s="215"/>
      <c r="E28" s="215"/>
      <c r="F28" s="215"/>
      <c r="G28" s="215"/>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49" t="s">
        <v>330</v>
      </c>
      <c r="D30" s="215"/>
      <c r="E30" s="215"/>
      <c r="F30" s="215"/>
      <c r="G30" s="215"/>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49" t="s">
        <v>333</v>
      </c>
      <c r="D32" s="215"/>
      <c r="E32" s="215"/>
      <c r="F32" s="215"/>
      <c r="G32" s="215"/>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49" t="s">
        <v>336</v>
      </c>
      <c r="D34" s="215"/>
      <c r="E34" s="215"/>
      <c r="F34" s="215"/>
      <c r="G34" s="215"/>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na individuální zkoušky dodaných a smontovaných technologických zařízení včetně komplexního vyzkoušení,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49" t="s">
        <v>339</v>
      </c>
      <c r="D36" s="215"/>
      <c r="E36" s="215"/>
      <c r="F36" s="215"/>
      <c r="G36" s="215"/>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zhotovitele na účast na zkušebním provozu včetně všech rizik vyplývajících z nutnosti zásahu či úprav zkoušeného zařízení,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49" t="s">
        <v>342</v>
      </c>
      <c r="D38" s="215"/>
      <c r="E38" s="215"/>
      <c r="F38" s="215"/>
      <c r="G38" s="215"/>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49" t="s">
        <v>345</v>
      </c>
      <c r="D40" s="215"/>
      <c r="E40" s="215"/>
      <c r="F40" s="215"/>
      <c r="G40" s="215"/>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související s prováděním zkoušek a revizí předepsaných technickými normami nebo objednatelem a které jsou pro provedení díla nezbytné,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49" t="s">
        <v>348</v>
      </c>
      <c r="D42" s="215"/>
      <c r="E42" s="215"/>
      <c r="F42" s="215"/>
      <c r="G42" s="215"/>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49" t="s">
        <v>351</v>
      </c>
      <c r="D44" s="215"/>
      <c r="E44" s="215"/>
      <c r="F44" s="215"/>
      <c r="G44" s="215"/>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49" t="s">
        <v>355</v>
      </c>
      <c r="D46" s="215"/>
      <c r="E46" s="215"/>
      <c r="F46" s="215"/>
      <c r="G46" s="215"/>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50" t="s">
        <v>356</v>
      </c>
      <c r="D47" s="217"/>
      <c r="E47" s="217"/>
      <c r="F47" s="217"/>
      <c r="G47" s="21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49" t="s">
        <v>361</v>
      </c>
      <c r="D50" s="215"/>
      <c r="E50" s="215"/>
      <c r="F50" s="215"/>
      <c r="G50" s="215"/>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37"/>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60</v>
      </c>
      <c r="C4" s="248" t="s">
        <v>61</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295</v>
      </c>
      <c r="U9" s="162">
        <v>0.63</v>
      </c>
      <c r="V9" s="162">
        <f>ROUND(E9*U9,2)</f>
        <v>3.06</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377</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379</v>
      </c>
      <c r="C11" s="156" t="s">
        <v>380</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295</v>
      </c>
      <c r="U11" s="162">
        <v>0.85</v>
      </c>
      <c r="V11" s="162">
        <f>ROUND(E11*U11,2)</f>
        <v>2.4700000000000002</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3" t="s">
        <v>381</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382</v>
      </c>
      <c r="C13" s="156" t="s">
        <v>383</v>
      </c>
      <c r="D13" s="157" t="s">
        <v>384</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385</v>
      </c>
      <c r="S13" s="160" t="s">
        <v>295</v>
      </c>
      <c r="T13" s="161" t="s">
        <v>295</v>
      </c>
      <c r="U13" s="162">
        <v>0.31</v>
      </c>
      <c r="V13" s="162">
        <f>ROUND(E13*U13,2)</f>
        <v>5.49</v>
      </c>
      <c r="W13" s="162"/>
      <c r="X13" s="162" t="s">
        <v>375</v>
      </c>
      <c r="Y13" s="163"/>
      <c r="Z13" s="163"/>
      <c r="AA13" s="163"/>
      <c r="AB13" s="163"/>
      <c r="AC13" s="163"/>
      <c r="AD13" s="163"/>
      <c r="AE13" s="163"/>
      <c r="AF13" s="163"/>
      <c r="AG13" s="163" t="s">
        <v>376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51" t="s">
        <v>386</v>
      </c>
      <c r="D14" s="215"/>
      <c r="E14" s="215"/>
      <c r="F14" s="215"/>
      <c r="G14" s="215"/>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387</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3" t="s">
        <v>388</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389</v>
      </c>
      <c r="C16" s="156" t="s">
        <v>390</v>
      </c>
      <c r="D16" s="157" t="s">
        <v>384</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385</v>
      </c>
      <c r="S16" s="160" t="s">
        <v>295</v>
      </c>
      <c r="T16" s="161" t="s">
        <v>295</v>
      </c>
      <c r="U16" s="162">
        <v>0.1</v>
      </c>
      <c r="V16" s="162">
        <f>ROUND(E16*U16,2)</f>
        <v>0.44</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51" t="s">
        <v>386</v>
      </c>
      <c r="D17" s="215"/>
      <c r="E17" s="215"/>
      <c r="F17" s="215"/>
      <c r="G17" s="215"/>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387</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3" t="s">
        <v>391</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392</v>
      </c>
      <c r="C19" s="156" t="s">
        <v>393</v>
      </c>
      <c r="D19" s="157" t="s">
        <v>384</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385</v>
      </c>
      <c r="S19" s="160" t="s">
        <v>295</v>
      </c>
      <c r="T19" s="161" t="s">
        <v>295</v>
      </c>
      <c r="U19" s="162">
        <v>0.49</v>
      </c>
      <c r="V19" s="162">
        <f>ROUND(E19*U19,2)</f>
        <v>11.16</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51" t="s">
        <v>394</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387</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3" t="s">
        <v>395</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396</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397</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398</v>
      </c>
      <c r="C24" s="156" t="s">
        <v>399</v>
      </c>
      <c r="D24" s="157" t="s">
        <v>384</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385</v>
      </c>
      <c r="S24" s="160" t="s">
        <v>295</v>
      </c>
      <c r="T24" s="161" t="s">
        <v>295</v>
      </c>
      <c r="U24" s="162">
        <v>0.15</v>
      </c>
      <c r="V24" s="162">
        <f>ROUND(E24*U24,2)</f>
        <v>0.85</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1" t="s">
        <v>394</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387</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3" t="s">
        <v>400</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401</v>
      </c>
      <c r="C27" s="156" t="s">
        <v>402</v>
      </c>
      <c r="D27" s="157" t="s">
        <v>384</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385</v>
      </c>
      <c r="S27" s="160" t="s">
        <v>295</v>
      </c>
      <c r="T27" s="161" t="s">
        <v>295</v>
      </c>
      <c r="U27" s="162">
        <v>4.66</v>
      </c>
      <c r="V27" s="162">
        <f>ROUND(E27*U27,2)</f>
        <v>64.11</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51" t="s">
        <v>403</v>
      </c>
      <c r="D28" s="215"/>
      <c r="E28" s="215"/>
      <c r="F28" s="215"/>
      <c r="G28" s="215"/>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404</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405</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406</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407</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408</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409</v>
      </c>
      <c r="C34" s="156" t="s">
        <v>410</v>
      </c>
      <c r="D34" s="157" t="s">
        <v>384</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385</v>
      </c>
      <c r="S34" s="160" t="s">
        <v>295</v>
      </c>
      <c r="T34" s="161" t="s">
        <v>295</v>
      </c>
      <c r="U34" s="162">
        <v>6.3</v>
      </c>
      <c r="V34" s="162">
        <f>ROUND(E34*U34,2)</f>
        <v>347.76</v>
      </c>
      <c r="W34" s="162"/>
      <c r="X34" s="162" t="s">
        <v>375</v>
      </c>
      <c r="Y34" s="163"/>
      <c r="Z34" s="163"/>
      <c r="AA34" s="163"/>
      <c r="AB34" s="163"/>
      <c r="AC34" s="163"/>
      <c r="AD34" s="163"/>
      <c r="AE34" s="163"/>
      <c r="AF34" s="163"/>
      <c r="AG34" s="163" t="s">
        <v>376</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51" t="s">
        <v>411</v>
      </c>
      <c r="D35" s="215"/>
      <c r="E35" s="215"/>
      <c r="F35" s="215"/>
      <c r="G35" s="215"/>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412</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413</v>
      </c>
      <c r="C37" s="156" t="s">
        <v>414</v>
      </c>
      <c r="D37" s="157" t="s">
        <v>384</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385</v>
      </c>
      <c r="S37" s="160" t="s">
        <v>295</v>
      </c>
      <c r="T37" s="161" t="s">
        <v>295</v>
      </c>
      <c r="U37" s="162">
        <v>0.52</v>
      </c>
      <c r="V37" s="162">
        <f>ROUND(E37*U37,2)</f>
        <v>28.7</v>
      </c>
      <c r="W37" s="162"/>
      <c r="X37" s="162" t="s">
        <v>375</v>
      </c>
      <c r="Y37" s="163"/>
      <c r="Z37" s="163"/>
      <c r="AA37" s="163"/>
      <c r="AB37" s="163"/>
      <c r="AC37" s="163"/>
      <c r="AD37" s="163"/>
      <c r="AE37" s="163"/>
      <c r="AF37" s="163"/>
      <c r="AG37" s="163" t="s">
        <v>376</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51" t="s">
        <v>415</v>
      </c>
      <c r="D38" s="215"/>
      <c r="E38" s="215"/>
      <c r="F38" s="215"/>
      <c r="G38" s="215"/>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387</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3" t="s">
        <v>412</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416</v>
      </c>
      <c r="C40" s="156" t="s">
        <v>417</v>
      </c>
      <c r="D40" s="157" t="s">
        <v>384</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385</v>
      </c>
      <c r="S40" s="160" t="s">
        <v>295</v>
      </c>
      <c r="T40" s="161" t="s">
        <v>295</v>
      </c>
      <c r="U40" s="162">
        <v>0.01</v>
      </c>
      <c r="V40" s="162">
        <f>ROUND(E40*U40,2)</f>
        <v>0.38</v>
      </c>
      <c r="W40" s="162"/>
      <c r="X40" s="162" t="s">
        <v>375</v>
      </c>
      <c r="Y40" s="163"/>
      <c r="Z40" s="163"/>
      <c r="AA40" s="163"/>
      <c r="AB40" s="163"/>
      <c r="AC40" s="163"/>
      <c r="AD40" s="163"/>
      <c r="AE40" s="163"/>
      <c r="AF40" s="163"/>
      <c r="AG40" s="163" t="s">
        <v>376</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51" t="s">
        <v>418</v>
      </c>
      <c r="D41" s="215"/>
      <c r="E41" s="215"/>
      <c r="F41" s="215"/>
      <c r="G41" s="215"/>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387</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412</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419</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420</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421</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422</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423</v>
      </c>
      <c r="C47" s="156" t="s">
        <v>424</v>
      </c>
      <c r="D47" s="157" t="s">
        <v>384</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385</v>
      </c>
      <c r="S47" s="160" t="s">
        <v>295</v>
      </c>
      <c r="T47" s="161" t="s">
        <v>295</v>
      </c>
      <c r="U47" s="162">
        <v>0.67</v>
      </c>
      <c r="V47" s="162">
        <f>ROUND(E47*U47,2)</f>
        <v>36.979999999999997</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425</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412</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426</v>
      </c>
      <c r="C50" s="156" t="s">
        <v>427</v>
      </c>
      <c r="D50" s="157" t="s">
        <v>384</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385</v>
      </c>
      <c r="S50" s="160" t="s">
        <v>295</v>
      </c>
      <c r="T50" s="161" t="s">
        <v>295</v>
      </c>
      <c r="U50" s="162">
        <v>0.59</v>
      </c>
      <c r="V50" s="162">
        <f>ROUND(E50*U50,2)</f>
        <v>32.57</v>
      </c>
      <c r="W50" s="162"/>
      <c r="X50" s="162" t="s">
        <v>375</v>
      </c>
      <c r="Y50" s="163"/>
      <c r="Z50" s="163"/>
      <c r="AA50" s="163"/>
      <c r="AB50" s="163"/>
      <c r="AC50" s="163"/>
      <c r="AD50" s="163"/>
      <c r="AE50" s="163"/>
      <c r="AF50" s="163"/>
      <c r="AG50" s="163" t="s">
        <v>376</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51" t="s">
        <v>425</v>
      </c>
      <c r="D51" s="215"/>
      <c r="E51" s="215"/>
      <c r="F51" s="215"/>
      <c r="G51" s="215"/>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387</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412</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428</v>
      </c>
      <c r="C53" s="156" t="s">
        <v>429</v>
      </c>
      <c r="D53" s="157" t="s">
        <v>384</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385</v>
      </c>
      <c r="S53" s="160" t="s">
        <v>295</v>
      </c>
      <c r="T53" s="161" t="s">
        <v>295</v>
      </c>
      <c r="U53" s="162">
        <v>0.65200000000000002</v>
      </c>
      <c r="V53" s="162">
        <f>ROUND(E53*U53,2)</f>
        <v>25</v>
      </c>
      <c r="W53" s="162"/>
      <c r="X53" s="162" t="s">
        <v>375</v>
      </c>
      <c r="Y53" s="163"/>
      <c r="Z53" s="163"/>
      <c r="AA53" s="163"/>
      <c r="AB53" s="163"/>
      <c r="AC53" s="163"/>
      <c r="AD53" s="163"/>
      <c r="AE53" s="163"/>
      <c r="AF53" s="163"/>
      <c r="AG53" s="163" t="s">
        <v>376</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430</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431</v>
      </c>
      <c r="C55" s="156" t="s">
        <v>432</v>
      </c>
      <c r="D55" s="157" t="s">
        <v>384</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385</v>
      </c>
      <c r="S55" s="160" t="s">
        <v>295</v>
      </c>
      <c r="T55" s="161" t="s">
        <v>295</v>
      </c>
      <c r="U55" s="162">
        <v>0.2</v>
      </c>
      <c r="V55" s="162">
        <f>ROUND(E55*U55,2)</f>
        <v>8.98</v>
      </c>
      <c r="W55" s="162"/>
      <c r="X55" s="162" t="s">
        <v>375</v>
      </c>
      <c r="Y55" s="163"/>
      <c r="Z55" s="163"/>
      <c r="AA55" s="163"/>
      <c r="AB55" s="163"/>
      <c r="AC55" s="163"/>
      <c r="AD55" s="163"/>
      <c r="AE55" s="163"/>
      <c r="AF55" s="163"/>
      <c r="AG55" s="163" t="s">
        <v>376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51" t="s">
        <v>433</v>
      </c>
      <c r="D56" s="215"/>
      <c r="E56" s="215"/>
      <c r="F56" s="215"/>
      <c r="G56" s="215"/>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387</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434</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435</v>
      </c>
      <c r="C58" s="156" t="s">
        <v>436</v>
      </c>
      <c r="D58" s="157" t="s">
        <v>384</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385</v>
      </c>
      <c r="S58" s="160" t="s">
        <v>295</v>
      </c>
      <c r="T58" s="161" t="s">
        <v>295</v>
      </c>
      <c r="U58" s="162">
        <v>1.1499999999999999</v>
      </c>
      <c r="V58" s="162">
        <f>ROUND(E58*U58,2)</f>
        <v>30.12</v>
      </c>
      <c r="W58" s="162"/>
      <c r="X58" s="162" t="s">
        <v>375</v>
      </c>
      <c r="Y58" s="163"/>
      <c r="Z58" s="163"/>
      <c r="AA58" s="163"/>
      <c r="AB58" s="163"/>
      <c r="AC58" s="163"/>
      <c r="AD58" s="163"/>
      <c r="AE58" s="163"/>
      <c r="AF58" s="163"/>
      <c r="AG58" s="163" t="s">
        <v>376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51" t="s">
        <v>433</v>
      </c>
      <c r="D59" s="215"/>
      <c r="E59" s="215"/>
      <c r="F59" s="215"/>
      <c r="G59" s="215"/>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387</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3" t="s">
        <v>437</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378</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438</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439</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440</v>
      </c>
      <c r="C63" s="156" t="s">
        <v>441</v>
      </c>
      <c r="D63" s="157" t="s">
        <v>384</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385</v>
      </c>
      <c r="S63" s="160" t="s">
        <v>295</v>
      </c>
      <c r="T63" s="161" t="s">
        <v>295</v>
      </c>
      <c r="U63" s="162">
        <v>0</v>
      </c>
      <c r="V63" s="162">
        <f>ROUND(E63*U63,2)</f>
        <v>0</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430</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442</v>
      </c>
      <c r="C65" s="156" t="s">
        <v>443</v>
      </c>
      <c r="D65" s="157" t="s">
        <v>444</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445</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446</v>
      </c>
      <c r="C68" s="156" t="s">
        <v>447</v>
      </c>
      <c r="D68" s="157" t="s">
        <v>444</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448</v>
      </c>
      <c r="S68" s="160" t="s">
        <v>295</v>
      </c>
      <c r="T68" s="161" t="s">
        <v>295</v>
      </c>
      <c r="U68" s="162">
        <v>3.12</v>
      </c>
      <c r="V68" s="162">
        <f>ROUND(E68*U68,2)</f>
        <v>174.72</v>
      </c>
      <c r="W68" s="162"/>
      <c r="X68" s="162" t="s">
        <v>375</v>
      </c>
      <c r="Y68" s="163"/>
      <c r="Z68" s="163"/>
      <c r="AA68" s="163"/>
      <c r="AB68" s="163"/>
      <c r="AC68" s="163"/>
      <c r="AD68" s="163"/>
      <c r="AE68" s="163"/>
      <c r="AF68" s="163"/>
      <c r="AG68" s="163" t="s">
        <v>376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449</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450</v>
      </c>
      <c r="C70" s="156" t="s">
        <v>451</v>
      </c>
      <c r="D70" s="157" t="s">
        <v>384</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448</v>
      </c>
      <c r="S70" s="160" t="s">
        <v>295</v>
      </c>
      <c r="T70" s="161" t="s">
        <v>295</v>
      </c>
      <c r="U70" s="162">
        <v>1.0900000000000001</v>
      </c>
      <c r="V70" s="162">
        <f>ROUND(E70*U70,2)</f>
        <v>1.96</v>
      </c>
      <c r="W70" s="162"/>
      <c r="X70" s="162" t="s">
        <v>375</v>
      </c>
      <c r="Y70" s="163"/>
      <c r="Z70" s="163"/>
      <c r="AA70" s="163"/>
      <c r="AB70" s="163"/>
      <c r="AC70" s="163"/>
      <c r="AD70" s="163"/>
      <c r="AE70" s="163"/>
      <c r="AF70" s="163"/>
      <c r="AG70" s="163" t="s">
        <v>376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452</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453</v>
      </c>
      <c r="C72" s="156" t="s">
        <v>454</v>
      </c>
      <c r="D72" s="157" t="s">
        <v>384</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448</v>
      </c>
      <c r="S72" s="160" t="s">
        <v>295</v>
      </c>
      <c r="T72" s="161" t="s">
        <v>295</v>
      </c>
      <c r="U72" s="162">
        <v>1.0900000000000001</v>
      </c>
      <c r="V72" s="162">
        <f>ROUND(E72*U72,2)</f>
        <v>10.8</v>
      </c>
      <c r="W72" s="162"/>
      <c r="X72" s="162" t="s">
        <v>375</v>
      </c>
      <c r="Y72" s="163"/>
      <c r="Z72" s="163"/>
      <c r="AA72" s="163"/>
      <c r="AB72" s="163"/>
      <c r="AC72" s="163"/>
      <c r="AD72" s="163"/>
      <c r="AE72" s="163"/>
      <c r="AF72" s="163"/>
      <c r="AG72" s="163" t="s">
        <v>376</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455</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456</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457</v>
      </c>
      <c r="C75" s="156" t="s">
        <v>458</v>
      </c>
      <c r="D75" s="157" t="s">
        <v>384</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448</v>
      </c>
      <c r="S75" s="160" t="s">
        <v>295</v>
      </c>
      <c r="T75" s="161" t="s">
        <v>295</v>
      </c>
      <c r="U75" s="162">
        <v>0.96499999999999997</v>
      </c>
      <c r="V75" s="162">
        <f>ROUND(E75*U75,2)</f>
        <v>1.27</v>
      </c>
      <c r="W75" s="162"/>
      <c r="X75" s="162" t="s">
        <v>375</v>
      </c>
      <c r="Y75" s="163"/>
      <c r="Z75" s="163"/>
      <c r="AA75" s="163"/>
      <c r="AB75" s="163"/>
      <c r="AC75" s="163"/>
      <c r="AD75" s="163"/>
      <c r="AE75" s="163"/>
      <c r="AF75" s="163"/>
      <c r="AG75" s="163" t="s">
        <v>376</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459</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460</v>
      </c>
      <c r="C77" s="156" t="s">
        <v>461</v>
      </c>
      <c r="D77" s="157" t="s">
        <v>384</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462</v>
      </c>
      <c r="S77" s="160" t="s">
        <v>295</v>
      </c>
      <c r="T77" s="161" t="s">
        <v>295</v>
      </c>
      <c r="U77" s="162">
        <v>0.48</v>
      </c>
      <c r="V77" s="162">
        <f>ROUND(E77*U77,2)</f>
        <v>0.86</v>
      </c>
      <c r="W77" s="162"/>
      <c r="X77" s="162" t="s">
        <v>375</v>
      </c>
      <c r="Y77" s="163"/>
      <c r="Z77" s="163"/>
      <c r="AA77" s="163"/>
      <c r="AB77" s="163"/>
      <c r="AC77" s="163"/>
      <c r="AD77" s="163"/>
      <c r="AE77" s="163"/>
      <c r="AF77" s="163"/>
      <c r="AG77" s="163" t="s">
        <v>376</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51" t="s">
        <v>463</v>
      </c>
      <c r="D78" s="215"/>
      <c r="E78" s="215"/>
      <c r="F78" s="215"/>
      <c r="G78" s="215"/>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464</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465</v>
      </c>
      <c r="C80" s="156" t="s">
        <v>466</v>
      </c>
      <c r="D80" s="157" t="s">
        <v>384</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462</v>
      </c>
      <c r="S80" s="160" t="s">
        <v>295</v>
      </c>
      <c r="T80" s="161" t="s">
        <v>295</v>
      </c>
      <c r="U80" s="162">
        <v>0.48</v>
      </c>
      <c r="V80" s="162">
        <f>ROUND(E80*U80,2)</f>
        <v>0.75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51" t="s">
        <v>463</v>
      </c>
      <c r="D81" s="215"/>
      <c r="E81" s="215"/>
      <c r="F81" s="215"/>
      <c r="G81" s="215"/>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467</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468</v>
      </c>
      <c r="C83" s="156" t="s">
        <v>469</v>
      </c>
      <c r="D83" s="157" t="s">
        <v>384</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462</v>
      </c>
      <c r="S83" s="160" t="s">
        <v>295</v>
      </c>
      <c r="T83" s="161" t="s">
        <v>295</v>
      </c>
      <c r="U83" s="162">
        <v>0.48</v>
      </c>
      <c r="V83" s="162">
        <f>ROUND(E83*U83,2)</f>
        <v>1.94</v>
      </c>
      <c r="W83" s="162"/>
      <c r="X83" s="162" t="s">
        <v>375</v>
      </c>
      <c r="Y83" s="163"/>
      <c r="Z83" s="163"/>
      <c r="AA83" s="163"/>
      <c r="AB83" s="163"/>
      <c r="AC83" s="163"/>
      <c r="AD83" s="163"/>
      <c r="AE83" s="163"/>
      <c r="AF83" s="163"/>
      <c r="AG83" s="163" t="s">
        <v>376</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51" t="s">
        <v>463</v>
      </c>
      <c r="D84" s="215"/>
      <c r="E84" s="215"/>
      <c r="F84" s="215"/>
      <c r="G84" s="215"/>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470</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471</v>
      </c>
      <c r="C86" s="156" t="s">
        <v>472</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462</v>
      </c>
      <c r="S86" s="160" t="s">
        <v>295</v>
      </c>
      <c r="T86" s="161" t="s">
        <v>295</v>
      </c>
      <c r="U86" s="162">
        <v>1.6</v>
      </c>
      <c r="V86" s="162">
        <f>ROUND(E86*U86,2)</f>
        <v>11.27</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473</v>
      </c>
      <c r="D87" s="215"/>
      <c r="E87" s="215"/>
      <c r="F87" s="215"/>
      <c r="G87" s="215"/>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3" t="s">
        <v>474</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475</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476</v>
      </c>
      <c r="C90" s="156" t="s">
        <v>477</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462</v>
      </c>
      <c r="S90" s="160" t="s">
        <v>295</v>
      </c>
      <c r="T90" s="161" t="s">
        <v>295</v>
      </c>
      <c r="U90" s="162">
        <v>0.32</v>
      </c>
      <c r="V90" s="162">
        <f>ROUND(E90*U90,2)</f>
        <v>2.25</v>
      </c>
      <c r="W90" s="162"/>
      <c r="X90" s="162" t="s">
        <v>375</v>
      </c>
      <c r="Y90" s="163"/>
      <c r="Z90" s="163"/>
      <c r="AA90" s="163"/>
      <c r="AB90" s="163"/>
      <c r="AC90" s="163"/>
      <c r="AD90" s="163"/>
      <c r="AE90" s="163"/>
      <c r="AF90" s="163"/>
      <c r="AG90" s="163" t="s">
        <v>376</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51" t="s">
        <v>473</v>
      </c>
      <c r="D91" s="215"/>
      <c r="E91" s="215"/>
      <c r="F91" s="215"/>
      <c r="G91" s="215"/>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387</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3" t="s">
        <v>474</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378</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475</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478</v>
      </c>
      <c r="C94" s="156" t="s">
        <v>479</v>
      </c>
      <c r="D94" s="157" t="s">
        <v>480</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462</v>
      </c>
      <c r="S94" s="160" t="s">
        <v>295</v>
      </c>
      <c r="T94" s="161" t="s">
        <v>295</v>
      </c>
      <c r="U94" s="162">
        <v>23.53</v>
      </c>
      <c r="V94" s="162">
        <f>ROUND(E94*U94,2)</f>
        <v>23.9</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51" t="s">
        <v>481</v>
      </c>
      <c r="D95" s="215"/>
      <c r="E95" s="215"/>
      <c r="F95" s="215"/>
      <c r="G95" s="215"/>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482</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483</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484</v>
      </c>
      <c r="C98" s="156" t="s">
        <v>485</v>
      </c>
      <c r="D98" s="157" t="s">
        <v>480</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462</v>
      </c>
      <c r="S98" s="160" t="s">
        <v>295</v>
      </c>
      <c r="T98" s="161" t="s">
        <v>295</v>
      </c>
      <c r="U98" s="162">
        <v>15.23</v>
      </c>
      <c r="V98" s="162">
        <f>ROUND(E98*U98,2)</f>
        <v>0.38</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51" t="s">
        <v>481</v>
      </c>
      <c r="D99" s="215"/>
      <c r="E99" s="215"/>
      <c r="F99" s="215"/>
      <c r="G99" s="215"/>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387</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22.5" outlineLevel="1" x14ac:dyDescent="0.2">
      <c r="A100" s="164"/>
      <c r="B100" s="165"/>
      <c r="C100" s="183" t="s">
        <v>486</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487</v>
      </c>
      <c r="C101" s="156" t="s">
        <v>488</v>
      </c>
      <c r="D101" s="157" t="s">
        <v>384</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462</v>
      </c>
      <c r="S101" s="160" t="s">
        <v>295</v>
      </c>
      <c r="T101" s="161" t="s">
        <v>295</v>
      </c>
      <c r="U101" s="162">
        <v>0.48</v>
      </c>
      <c r="V101" s="162">
        <f>ROUND(E101*U101,2)</f>
        <v>3.24</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3" t="s">
        <v>489</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378</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490</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491</v>
      </c>
      <c r="C104" s="156" t="s">
        <v>492</v>
      </c>
      <c r="D104" s="157" t="s">
        <v>384</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462</v>
      </c>
      <c r="S104" s="160" t="s">
        <v>295</v>
      </c>
      <c r="T104" s="161" t="s">
        <v>295</v>
      </c>
      <c r="U104" s="162">
        <v>0.48</v>
      </c>
      <c r="V104" s="162">
        <f>ROUND(E104*U104,2)</f>
        <v>0.1</v>
      </c>
      <c r="W104" s="162"/>
      <c r="X104" s="162" t="s">
        <v>375</v>
      </c>
      <c r="Y104" s="163"/>
      <c r="Z104" s="163"/>
      <c r="AA104" s="163"/>
      <c r="AB104" s="163"/>
      <c r="AC104" s="163"/>
      <c r="AD104" s="163"/>
      <c r="AE104" s="163"/>
      <c r="AF104" s="163"/>
      <c r="AG104" s="163" t="s">
        <v>376</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51" t="s">
        <v>463</v>
      </c>
      <c r="D105" s="215"/>
      <c r="E105" s="215"/>
      <c r="F105" s="215"/>
      <c r="G105" s="215"/>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493</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494</v>
      </c>
      <c r="C107" s="156" t="s">
        <v>495</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462</v>
      </c>
      <c r="S107" s="160" t="s">
        <v>295</v>
      </c>
      <c r="T107" s="161" t="s">
        <v>295</v>
      </c>
      <c r="U107" s="162">
        <v>1.05</v>
      </c>
      <c r="V107" s="162">
        <f>ROUND(E107*U107,2)</f>
        <v>55.56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1" t="s">
        <v>496</v>
      </c>
      <c r="D108" s="215"/>
      <c r="E108" s="215"/>
      <c r="F108" s="215"/>
      <c r="G108" s="215"/>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3" t="s">
        <v>497</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3" t="s">
        <v>498</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378</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499</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500</v>
      </c>
      <c r="C112" s="156" t="s">
        <v>501</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462</v>
      </c>
      <c r="S112" s="160" t="s">
        <v>295</v>
      </c>
      <c r="T112" s="161" t="s">
        <v>295</v>
      </c>
      <c r="U112" s="162">
        <v>0.32</v>
      </c>
      <c r="V112" s="162">
        <f>ROUND(E112*U112,2)</f>
        <v>16.93</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51" t="s">
        <v>496</v>
      </c>
      <c r="D113" s="215"/>
      <c r="E113" s="215"/>
      <c r="F113" s="215"/>
      <c r="G113" s="215"/>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3" t="s">
        <v>497</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378</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498</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499</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502</v>
      </c>
      <c r="C117" s="156" t="s">
        <v>503</v>
      </c>
      <c r="D117" s="157" t="s">
        <v>480</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462</v>
      </c>
      <c r="S117" s="160" t="s">
        <v>295</v>
      </c>
      <c r="T117" s="161" t="s">
        <v>295</v>
      </c>
      <c r="U117" s="162">
        <v>23.53</v>
      </c>
      <c r="V117" s="162">
        <f>ROUND(E117*U117,2)</f>
        <v>1.55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51" t="s">
        <v>481</v>
      </c>
      <c r="D118" s="215"/>
      <c r="E118" s="215"/>
      <c r="F118" s="215"/>
      <c r="G118" s="215"/>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504</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505</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506</v>
      </c>
      <c r="C122" s="156" t="s">
        <v>507</v>
      </c>
      <c r="D122" s="157" t="s">
        <v>384</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508</v>
      </c>
      <c r="S122" s="160" t="s">
        <v>295</v>
      </c>
      <c r="T122" s="161" t="s">
        <v>295</v>
      </c>
      <c r="U122" s="162">
        <v>4.79</v>
      </c>
      <c r="V122" s="162">
        <f>ROUND(E122*U122,2)</f>
        <v>22.4</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1" t="s">
        <v>509</v>
      </c>
      <c r="D123" s="215"/>
      <c r="E123" s="215"/>
      <c r="F123" s="215"/>
      <c r="G123" s="215"/>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3" t="s">
        <v>510</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378</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3" t="s">
        <v>511</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378</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512</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3" t="s">
        <v>513</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514</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3" t="s">
        <v>515</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378</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3" t="s">
        <v>516</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378</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517</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518</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519</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520</v>
      </c>
      <c r="C134" s="156" t="s">
        <v>521</v>
      </c>
      <c r="D134" s="157" t="s">
        <v>384</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508</v>
      </c>
      <c r="S134" s="160" t="s">
        <v>295</v>
      </c>
      <c r="T134" s="161" t="s">
        <v>295</v>
      </c>
      <c r="U134" s="162">
        <v>3.84</v>
      </c>
      <c r="V134" s="162">
        <f>ROUND(E134*U134,2)</f>
        <v>77.03</v>
      </c>
      <c r="W134" s="162"/>
      <c r="X134" s="162" t="s">
        <v>375</v>
      </c>
      <c r="Y134" s="163"/>
      <c r="Z134" s="163"/>
      <c r="AA134" s="163"/>
      <c r="AB134" s="163"/>
      <c r="AC134" s="163"/>
      <c r="AD134" s="163"/>
      <c r="AE134" s="163"/>
      <c r="AF134" s="163"/>
      <c r="AG134" s="163" t="s">
        <v>376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1" t="s">
        <v>509</v>
      </c>
      <c r="D135" s="215"/>
      <c r="E135" s="215"/>
      <c r="F135" s="215"/>
      <c r="G135" s="215"/>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522</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516</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523</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524</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525</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526</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527</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518</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528</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529</v>
      </c>
      <c r="C145" s="156" t="s">
        <v>530</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462</v>
      </c>
      <c r="S145" s="160" t="s">
        <v>295</v>
      </c>
      <c r="T145" s="161" t="s">
        <v>295</v>
      </c>
      <c r="U145" s="162">
        <v>0.83</v>
      </c>
      <c r="V145" s="162">
        <f>ROUND(E145*U145,2)</f>
        <v>4.49</v>
      </c>
      <c r="W145" s="162"/>
      <c r="X145" s="162" t="s">
        <v>375</v>
      </c>
      <c r="Y145" s="163"/>
      <c r="Z145" s="163"/>
      <c r="AA145" s="163"/>
      <c r="AB145" s="163"/>
      <c r="AC145" s="163"/>
      <c r="AD145" s="163"/>
      <c r="AE145" s="163"/>
      <c r="AF145" s="163"/>
      <c r="AG145" s="163" t="s">
        <v>376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1" t="s">
        <v>531</v>
      </c>
      <c r="D146" s="215"/>
      <c r="E146" s="215"/>
      <c r="F146" s="215"/>
      <c r="G146" s="215"/>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532</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533</v>
      </c>
      <c r="C148" s="156" t="s">
        <v>534</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462</v>
      </c>
      <c r="S148" s="160" t="s">
        <v>295</v>
      </c>
      <c r="T148" s="161" t="s">
        <v>295</v>
      </c>
      <c r="U148" s="162">
        <v>0.93</v>
      </c>
      <c r="V148" s="162">
        <f>ROUND(E148*U148,2)</f>
        <v>149.63999999999999</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51" t="s">
        <v>531</v>
      </c>
      <c r="D149" s="215"/>
      <c r="E149" s="215"/>
      <c r="F149" s="215"/>
      <c r="G149" s="215"/>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535</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536</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537</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538</v>
      </c>
      <c r="C153" s="156" t="s">
        <v>539</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462</v>
      </c>
      <c r="S153" s="160" t="s">
        <v>295</v>
      </c>
      <c r="T153" s="161" t="s">
        <v>295</v>
      </c>
      <c r="U153" s="162">
        <v>0.71719999999999995</v>
      </c>
      <c r="V153" s="162">
        <f>ROUND(E153*U153,2)</f>
        <v>26.91</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540</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3" t="s">
        <v>541</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378</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542</v>
      </c>
      <c r="C156" s="156" t="s">
        <v>543</v>
      </c>
      <c r="D156" s="157" t="s">
        <v>544</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462</v>
      </c>
      <c r="S156" s="160" t="s">
        <v>295</v>
      </c>
      <c r="T156" s="161" t="s">
        <v>295</v>
      </c>
      <c r="U156" s="162">
        <v>0.23</v>
      </c>
      <c r="V156" s="162">
        <f>ROUND(E156*U156,2)</f>
        <v>5.29</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545</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546</v>
      </c>
      <c r="C158" s="156" t="s">
        <v>547</v>
      </c>
      <c r="D158" s="157" t="s">
        <v>544</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462</v>
      </c>
      <c r="S158" s="160" t="s">
        <v>295</v>
      </c>
      <c r="T158" s="161" t="s">
        <v>295</v>
      </c>
      <c r="U158" s="162">
        <v>0.32</v>
      </c>
      <c r="V158" s="162">
        <f>ROUND(E158*U158,2)</f>
        <v>7.36</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548</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549</v>
      </c>
      <c r="C160" s="156" t="s">
        <v>550</v>
      </c>
      <c r="D160" s="157" t="s">
        <v>544</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462</v>
      </c>
      <c r="S160" s="160" t="s">
        <v>295</v>
      </c>
      <c r="T160" s="161" t="s">
        <v>295</v>
      </c>
      <c r="U160" s="162">
        <v>0.32</v>
      </c>
      <c r="V160" s="162">
        <f>ROUND(E160*U160,2)</f>
        <v>1.92</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3" t="s">
        <v>551</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378</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552</v>
      </c>
      <c r="C162" s="156" t="s">
        <v>553</v>
      </c>
      <c r="D162" s="157" t="s">
        <v>544</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462</v>
      </c>
      <c r="S162" s="160" t="s">
        <v>295</v>
      </c>
      <c r="T162" s="161" t="s">
        <v>295</v>
      </c>
      <c r="U162" s="162">
        <v>0.46</v>
      </c>
      <c r="V162" s="162">
        <f>ROUND(E162*U162,2)</f>
        <v>0.92</v>
      </c>
      <c r="W162" s="162"/>
      <c r="X162" s="162" t="s">
        <v>375</v>
      </c>
      <c r="Y162" s="163"/>
      <c r="Z162" s="163"/>
      <c r="AA162" s="163"/>
      <c r="AB162" s="163"/>
      <c r="AC162" s="163"/>
      <c r="AD162" s="163"/>
      <c r="AE162" s="163"/>
      <c r="AF162" s="163"/>
      <c r="AG162" s="163" t="s">
        <v>376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554</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555</v>
      </c>
      <c r="C164" s="156" t="s">
        <v>556</v>
      </c>
      <c r="D164" s="157" t="s">
        <v>544</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462</v>
      </c>
      <c r="S164" s="160" t="s">
        <v>295</v>
      </c>
      <c r="T164" s="161" t="s">
        <v>295</v>
      </c>
      <c r="U164" s="162">
        <v>0.25</v>
      </c>
      <c r="V164" s="162">
        <f>ROUND(E164*U164,2)</f>
        <v>1.25</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557</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558</v>
      </c>
      <c r="C166" s="156" t="s">
        <v>559</v>
      </c>
      <c r="D166" s="157" t="s">
        <v>544</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462</v>
      </c>
      <c r="S166" s="160" t="s">
        <v>295</v>
      </c>
      <c r="T166" s="161" t="s">
        <v>295</v>
      </c>
      <c r="U166" s="162">
        <v>0.25</v>
      </c>
      <c r="V166" s="162">
        <f>ROUND(E166*U166,2)</f>
        <v>0.75</v>
      </c>
      <c r="W166" s="162"/>
      <c r="X166" s="162" t="s">
        <v>375</v>
      </c>
      <c r="Y166" s="163"/>
      <c r="Z166" s="163"/>
      <c r="AA166" s="163"/>
      <c r="AB166" s="163"/>
      <c r="AC166" s="163"/>
      <c r="AD166" s="163"/>
      <c r="AE166" s="163"/>
      <c r="AF166" s="163"/>
      <c r="AG166" s="163" t="s">
        <v>376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560</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561</v>
      </c>
      <c r="C168" s="156" t="s">
        <v>562</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462</v>
      </c>
      <c r="S168" s="160" t="s">
        <v>295</v>
      </c>
      <c r="T168" s="161" t="s">
        <v>295</v>
      </c>
      <c r="U168" s="162">
        <v>1.18</v>
      </c>
      <c r="V168" s="162">
        <f>ROUND(E168*U168,2)</f>
        <v>2.92</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563</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564</v>
      </c>
      <c r="C170" s="156" t="s">
        <v>565</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462</v>
      </c>
      <c r="S170" s="160" t="s">
        <v>295</v>
      </c>
      <c r="T170" s="161" t="s">
        <v>295</v>
      </c>
      <c r="U170" s="162">
        <v>0.5</v>
      </c>
      <c r="V170" s="162">
        <f>ROUND(E170*U170,2)</f>
        <v>1.24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563</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566</v>
      </c>
      <c r="C172" s="156" t="s">
        <v>567</v>
      </c>
      <c r="D172" s="157" t="s">
        <v>480</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462</v>
      </c>
      <c r="S172" s="160" t="s">
        <v>295</v>
      </c>
      <c r="T172" s="161" t="s">
        <v>295</v>
      </c>
      <c r="U172" s="162">
        <v>18.18</v>
      </c>
      <c r="V172" s="162">
        <f>ROUND(E172*U172,2)</f>
        <v>64.56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51" t="s">
        <v>568</v>
      </c>
      <c r="D173" s="215"/>
      <c r="E173" s="215"/>
      <c r="F173" s="215"/>
      <c r="G173" s="215"/>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387</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569</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570</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571</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572</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573</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574</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575</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577</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578</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579</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580</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581</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582</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583</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584</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585</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586</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587</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588</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3" t="s">
        <v>589</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378</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590</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591</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592</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593</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3" t="s">
        <v>594</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378</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3" t="s">
        <v>595</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378</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596</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597</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598</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3" t="s">
        <v>599</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378</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3" t="s">
        <v>600</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378</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3" t="s">
        <v>601</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378</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602</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603</v>
      </c>
      <c r="C208" s="156" t="s">
        <v>604</v>
      </c>
      <c r="D208" s="157" t="s">
        <v>480</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462</v>
      </c>
      <c r="S208" s="160" t="s">
        <v>295</v>
      </c>
      <c r="T208" s="161" t="s">
        <v>295</v>
      </c>
      <c r="U208" s="162">
        <v>16.579999999999998</v>
      </c>
      <c r="V208" s="162">
        <f>ROUND(E208*U208,2)</f>
        <v>152.62</v>
      </c>
      <c r="W208" s="162"/>
      <c r="X208" s="162" t="s">
        <v>375</v>
      </c>
      <c r="Y208" s="163"/>
      <c r="Z208" s="163"/>
      <c r="AA208" s="163"/>
      <c r="AB208" s="163"/>
      <c r="AC208" s="163"/>
      <c r="AD208" s="163"/>
      <c r="AE208" s="163"/>
      <c r="AF208" s="163"/>
      <c r="AG208" s="163" t="s">
        <v>376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51" t="s">
        <v>568</v>
      </c>
      <c r="D209" s="215"/>
      <c r="E209" s="215"/>
      <c r="F209" s="215"/>
      <c r="G209" s="215"/>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605</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606</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607</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608</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3" t="s">
        <v>609</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378</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610</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611</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612</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613</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614</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615</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616</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617</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3" t="s">
        <v>618</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378</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619</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620</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621</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622</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623</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624</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3" t="s">
        <v>625</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378</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626</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627</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628</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3" t="s">
        <v>629</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378</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630</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3" t="s">
        <v>631</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378</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632</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3" t="s">
        <v>633</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378</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634</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3" t="s">
        <v>635</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378</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636</v>
      </c>
      <c r="C241" s="156" t="s">
        <v>637</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508</v>
      </c>
      <c r="S241" s="160" t="s">
        <v>295</v>
      </c>
      <c r="T241" s="161" t="s">
        <v>295</v>
      </c>
      <c r="U241" s="162">
        <v>0.61</v>
      </c>
      <c r="V241" s="162">
        <f>ROUND(E241*U241,2)</f>
        <v>0.57999999999999996</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51" t="s">
        <v>638</v>
      </c>
      <c r="D242" s="215"/>
      <c r="E242" s="215"/>
      <c r="F242" s="215"/>
      <c r="G242" s="215"/>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639</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640</v>
      </c>
      <c r="C244" s="156" t="s">
        <v>641</v>
      </c>
      <c r="D244" s="157" t="s">
        <v>384</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462</v>
      </c>
      <c r="S244" s="160" t="s">
        <v>295</v>
      </c>
      <c r="T244" s="161" t="s">
        <v>295</v>
      </c>
      <c r="U244" s="162">
        <v>4.95</v>
      </c>
      <c r="V244" s="162">
        <f>ROUND(E244*U244,2)</f>
        <v>6.44</v>
      </c>
      <c r="W244" s="162"/>
      <c r="X244" s="162" t="s">
        <v>375</v>
      </c>
      <c r="Y244" s="163"/>
      <c r="Z244" s="163"/>
      <c r="AA244" s="163"/>
      <c r="AB244" s="163"/>
      <c r="AC244" s="163"/>
      <c r="AD244" s="163"/>
      <c r="AE244" s="163"/>
      <c r="AF244" s="163"/>
      <c r="AG244" s="163" t="s">
        <v>376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51" t="s">
        <v>642</v>
      </c>
      <c r="D245" s="215"/>
      <c r="E245" s="215"/>
      <c r="F245" s="215"/>
      <c r="G245" s="215"/>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3" t="s">
        <v>643</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644</v>
      </c>
      <c r="C247" s="156" t="s">
        <v>645</v>
      </c>
      <c r="D247" s="157" t="s">
        <v>544</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508</v>
      </c>
      <c r="S247" s="160" t="s">
        <v>295</v>
      </c>
      <c r="T247" s="161" t="s">
        <v>295</v>
      </c>
      <c r="U247" s="162">
        <v>0.30099999999999999</v>
      </c>
      <c r="V247" s="162">
        <f>ROUND(E247*U247,2)</f>
        <v>6.32</v>
      </c>
      <c r="W247" s="162"/>
      <c r="X247" s="162" t="s">
        <v>375</v>
      </c>
      <c r="Y247" s="163"/>
      <c r="Z247" s="163"/>
      <c r="AA247" s="163"/>
      <c r="AB247" s="163"/>
      <c r="AC247" s="163"/>
      <c r="AD247" s="163"/>
      <c r="AE247" s="163"/>
      <c r="AF247" s="163"/>
      <c r="AG247" s="163" t="s">
        <v>376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51" t="s">
        <v>509</v>
      </c>
      <c r="D248" s="215"/>
      <c r="E248" s="215"/>
      <c r="F248" s="215"/>
      <c r="G248" s="215"/>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646</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647</v>
      </c>
      <c r="C250" s="156" t="s">
        <v>648</v>
      </c>
      <c r="D250" s="157" t="s">
        <v>544</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508</v>
      </c>
      <c r="S250" s="160" t="s">
        <v>295</v>
      </c>
      <c r="T250" s="161" t="s">
        <v>295</v>
      </c>
      <c r="U250" s="162">
        <v>0.42</v>
      </c>
      <c r="V250" s="162">
        <f>ROUND(E250*U250,2)</f>
        <v>6.3</v>
      </c>
      <c r="W250" s="162"/>
      <c r="X250" s="162" t="s">
        <v>375</v>
      </c>
      <c r="Y250" s="163"/>
      <c r="Z250" s="163"/>
      <c r="AA250" s="163"/>
      <c r="AB250" s="163"/>
      <c r="AC250" s="163"/>
      <c r="AD250" s="163"/>
      <c r="AE250" s="163"/>
      <c r="AF250" s="163"/>
      <c r="AG250" s="163" t="s">
        <v>376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51" t="s">
        <v>509</v>
      </c>
      <c r="D251" s="215"/>
      <c r="E251" s="215"/>
      <c r="F251" s="215"/>
      <c r="G251" s="215"/>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3" t="s">
        <v>649</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378</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650</v>
      </c>
      <c r="C253" s="156" t="s">
        <v>651</v>
      </c>
      <c r="D253" s="157" t="s">
        <v>480</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462</v>
      </c>
      <c r="S253" s="160" t="s">
        <v>295</v>
      </c>
      <c r="T253" s="161" t="s">
        <v>295</v>
      </c>
      <c r="U253" s="162">
        <v>24.56</v>
      </c>
      <c r="V253" s="162">
        <f>ROUND(E253*U253,2)</f>
        <v>255.94</v>
      </c>
      <c r="W253" s="162"/>
      <c r="X253" s="162" t="s">
        <v>375</v>
      </c>
      <c r="Y253" s="163"/>
      <c r="Z253" s="163"/>
      <c r="AA253" s="163"/>
      <c r="AB253" s="163"/>
      <c r="AC253" s="163"/>
      <c r="AD253" s="163"/>
      <c r="AE253" s="163"/>
      <c r="AF253" s="163"/>
      <c r="AG253" s="163" t="s">
        <v>376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51" t="s">
        <v>652</v>
      </c>
      <c r="D254" s="215"/>
      <c r="E254" s="215"/>
      <c r="F254" s="215"/>
      <c r="G254" s="215"/>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3" t="s">
        <v>653</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378</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3" t="s">
        <v>654</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378</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655</v>
      </c>
      <c r="C257" s="156" t="s">
        <v>656</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462</v>
      </c>
      <c r="S257" s="160" t="s">
        <v>295</v>
      </c>
      <c r="T257" s="161" t="s">
        <v>295</v>
      </c>
      <c r="U257" s="162">
        <v>0.99</v>
      </c>
      <c r="V257" s="162">
        <f>ROUND(E257*U257,2)</f>
        <v>57.2</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51" t="s">
        <v>657</v>
      </c>
      <c r="D258" s="215"/>
      <c r="E258" s="215"/>
      <c r="F258" s="215"/>
      <c r="G258" s="215"/>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3" t="s">
        <v>658</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659</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660</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661</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3" t="s">
        <v>662</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378</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3" t="s">
        <v>663</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378</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3" t="s">
        <v>664</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378</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3" t="s">
        <v>665</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378</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666</v>
      </c>
      <c r="C267" s="156" t="s">
        <v>667</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462</v>
      </c>
      <c r="S267" s="160" t="s">
        <v>295</v>
      </c>
      <c r="T267" s="161" t="s">
        <v>295</v>
      </c>
      <c r="U267" s="162">
        <v>0.99</v>
      </c>
      <c r="V267" s="162">
        <f>ROUND(E267*U267,2)</f>
        <v>12.63</v>
      </c>
      <c r="W267" s="162"/>
      <c r="X267" s="162" t="s">
        <v>375</v>
      </c>
      <c r="Y267" s="163"/>
      <c r="Z267" s="163"/>
      <c r="AA267" s="163"/>
      <c r="AB267" s="163"/>
      <c r="AC267" s="163"/>
      <c r="AD267" s="163"/>
      <c r="AE267" s="163"/>
      <c r="AF267" s="163"/>
      <c r="AG267" s="163" t="s">
        <v>376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51" t="s">
        <v>657</v>
      </c>
      <c r="D268" s="215"/>
      <c r="E268" s="215"/>
      <c r="F268" s="215"/>
      <c r="G268" s="215"/>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387</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3" t="s">
        <v>668</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378</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669</v>
      </c>
      <c r="C270" s="156" t="s">
        <v>670</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462</v>
      </c>
      <c r="S270" s="160" t="s">
        <v>295</v>
      </c>
      <c r="T270" s="161" t="s">
        <v>295</v>
      </c>
      <c r="U270" s="162">
        <v>1.29</v>
      </c>
      <c r="V270" s="162">
        <f>ROUND(E270*U270,2)</f>
        <v>377.47</v>
      </c>
      <c r="W270" s="162"/>
      <c r="X270" s="162" t="s">
        <v>375</v>
      </c>
      <c r="Y270" s="163"/>
      <c r="Z270" s="163"/>
      <c r="AA270" s="163"/>
      <c r="AB270" s="163"/>
      <c r="AC270" s="163"/>
      <c r="AD270" s="163"/>
      <c r="AE270" s="163"/>
      <c r="AF270" s="163"/>
      <c r="AG270" s="163" t="s">
        <v>376</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51" t="s">
        <v>657</v>
      </c>
      <c r="D271" s="215"/>
      <c r="E271" s="215"/>
      <c r="F271" s="215"/>
      <c r="G271" s="215"/>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387</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3" t="s">
        <v>671</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3" t="s">
        <v>672</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378</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3" t="s">
        <v>673</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378</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3" t="s">
        <v>674</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378</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3" t="s">
        <v>675</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378</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3" t="s">
        <v>676</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378</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3" t="s">
        <v>677</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378</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678</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679</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3" t="s">
        <v>680</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378</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3" t="s">
        <v>681</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378</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3" t="s">
        <v>682</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378</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3" t="s">
        <v>683</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378</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3" t="s">
        <v>684</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378</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3" t="s">
        <v>685</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378</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3" t="s">
        <v>686</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378</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3" t="s">
        <v>687</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378</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3" t="s">
        <v>688</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378</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3" t="s">
        <v>689</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378</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3" t="s">
        <v>690</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378</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691</v>
      </c>
      <c r="C292" s="156" t="s">
        <v>692</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462</v>
      </c>
      <c r="S292" s="160" t="s">
        <v>295</v>
      </c>
      <c r="T292" s="161" t="s">
        <v>295</v>
      </c>
      <c r="U292" s="162">
        <v>1.1100000000000001</v>
      </c>
      <c r="V292" s="162">
        <f>ROUND(E292*U292,2)</f>
        <v>6.46</v>
      </c>
      <c r="W292" s="162"/>
      <c r="X292" s="162" t="s">
        <v>375</v>
      </c>
      <c r="Y292" s="163"/>
      <c r="Z292" s="163"/>
      <c r="AA292" s="163"/>
      <c r="AB292" s="163"/>
      <c r="AC292" s="163"/>
      <c r="AD292" s="163"/>
      <c r="AE292" s="163"/>
      <c r="AF292" s="163"/>
      <c r="AG292" s="163" t="s">
        <v>376</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3" t="s">
        <v>693</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378</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694</v>
      </c>
      <c r="C294" s="156" t="s">
        <v>695</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462</v>
      </c>
      <c r="S294" s="160" t="s">
        <v>295</v>
      </c>
      <c r="T294" s="161" t="s">
        <v>295</v>
      </c>
      <c r="U294" s="162">
        <v>0.49</v>
      </c>
      <c r="V294" s="162">
        <f>ROUND(E294*U294,2)</f>
        <v>47.57</v>
      </c>
      <c r="W294" s="162"/>
      <c r="X294" s="162" t="s">
        <v>375</v>
      </c>
      <c r="Y294" s="163"/>
      <c r="Z294" s="163"/>
      <c r="AA294" s="163"/>
      <c r="AB294" s="163"/>
      <c r="AC294" s="163"/>
      <c r="AD294" s="163"/>
      <c r="AE294" s="163"/>
      <c r="AF294" s="163"/>
      <c r="AG294" s="163" t="s">
        <v>376</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51" t="s">
        <v>696</v>
      </c>
      <c r="D295" s="215"/>
      <c r="E295" s="215"/>
      <c r="F295" s="215"/>
      <c r="G295" s="215"/>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387</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3" t="s">
        <v>697</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378</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3" t="s">
        <v>698</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378</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3" t="s">
        <v>699</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378</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3" t="s">
        <v>700</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378</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3" t="s">
        <v>701</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378</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3" t="s">
        <v>702</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378</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703</v>
      </c>
      <c r="C302" s="156" t="s">
        <v>704</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462</v>
      </c>
      <c r="S302" s="160" t="s">
        <v>295</v>
      </c>
      <c r="T302" s="161" t="s">
        <v>295</v>
      </c>
      <c r="U302" s="162">
        <v>0.52</v>
      </c>
      <c r="V302" s="162">
        <f>ROUND(E302*U302,2)</f>
        <v>300.61</v>
      </c>
      <c r="W302" s="162"/>
      <c r="X302" s="162" t="s">
        <v>375</v>
      </c>
      <c r="Y302" s="163"/>
      <c r="Z302" s="163"/>
      <c r="AA302" s="163"/>
      <c r="AB302" s="163"/>
      <c r="AC302" s="163"/>
      <c r="AD302" s="163"/>
      <c r="AE302" s="163"/>
      <c r="AF302" s="163"/>
      <c r="AG302" s="163" t="s">
        <v>376</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51" t="s">
        <v>696</v>
      </c>
      <c r="D303" s="215"/>
      <c r="E303" s="215"/>
      <c r="F303" s="215"/>
      <c r="G303" s="215"/>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387</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3" t="s">
        <v>705</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378</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3" t="s">
        <v>706</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378</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3" t="s">
        <v>707</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378</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3" t="s">
        <v>708</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378</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3" t="s">
        <v>709</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378</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3" t="s">
        <v>710</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378</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3" t="s">
        <v>711</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378</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712</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713</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714</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3" t="s">
        <v>715</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378</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3" t="s">
        <v>716</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378</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3" t="s">
        <v>717</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378</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3" t="s">
        <v>718</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378</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3" t="s">
        <v>719</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378</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720</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721</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3" t="s">
        <v>722</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378</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3" t="s">
        <v>723</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378</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3" t="s">
        <v>724</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378</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3" t="s">
        <v>725</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378</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3" t="s">
        <v>726</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378</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3" t="s">
        <v>727</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378</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728</v>
      </c>
      <c r="C327" s="156" t="s">
        <v>729</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462</v>
      </c>
      <c r="S327" s="160" t="s">
        <v>295</v>
      </c>
      <c r="T327" s="161" t="s">
        <v>295</v>
      </c>
      <c r="U327" s="162">
        <v>0.55000000000000004</v>
      </c>
      <c r="V327" s="162">
        <f>ROUND(E327*U327,2)</f>
        <v>32.69</v>
      </c>
      <c r="W327" s="162"/>
      <c r="X327" s="162" t="s">
        <v>375</v>
      </c>
      <c r="Y327" s="163"/>
      <c r="Z327" s="163"/>
      <c r="AA327" s="163"/>
      <c r="AB327" s="163"/>
      <c r="AC327" s="163"/>
      <c r="AD327" s="163"/>
      <c r="AE327" s="163"/>
      <c r="AF327" s="163"/>
      <c r="AG327" s="163" t="s">
        <v>376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51" t="s">
        <v>730</v>
      </c>
      <c r="D328" s="215"/>
      <c r="E328" s="215"/>
      <c r="F328" s="215"/>
      <c r="G328" s="215"/>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387</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3" t="s">
        <v>676</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378</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3" t="s">
        <v>731</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378</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3" t="s">
        <v>732</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378</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3" t="s">
        <v>733</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378</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3" t="s">
        <v>734</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378</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735</v>
      </c>
      <c r="C334" s="156" t="s">
        <v>736</v>
      </c>
      <c r="D334" s="157" t="s">
        <v>444</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462</v>
      </c>
      <c r="S334" s="160" t="s">
        <v>295</v>
      </c>
      <c r="T334" s="161" t="s">
        <v>295</v>
      </c>
      <c r="U334" s="162">
        <v>0.04</v>
      </c>
      <c r="V334" s="162">
        <f>ROUND(E334*U334,2)</f>
        <v>19.02</v>
      </c>
      <c r="W334" s="162"/>
      <c r="X334" s="162" t="s">
        <v>375</v>
      </c>
      <c r="Y334" s="163"/>
      <c r="Z334" s="163"/>
      <c r="AA334" s="163"/>
      <c r="AB334" s="163"/>
      <c r="AC334" s="163"/>
      <c r="AD334" s="163"/>
      <c r="AE334" s="163"/>
      <c r="AF334" s="163"/>
      <c r="AG334" s="163" t="s">
        <v>376</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51" t="s">
        <v>737</v>
      </c>
      <c r="D335" s="215"/>
      <c r="E335" s="215"/>
      <c r="F335" s="215"/>
      <c r="G335" s="215"/>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387</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3" t="s">
        <v>738</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378</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739</v>
      </c>
      <c r="C337" s="156" t="s">
        <v>740</v>
      </c>
      <c r="D337" s="157" t="s">
        <v>444</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462</v>
      </c>
      <c r="S337" s="160" t="s">
        <v>295</v>
      </c>
      <c r="T337" s="161" t="s">
        <v>295</v>
      </c>
      <c r="U337" s="162">
        <v>0.22</v>
      </c>
      <c r="V337" s="162">
        <f>ROUND(E337*U337,2)</f>
        <v>73.22</v>
      </c>
      <c r="W337" s="162"/>
      <c r="X337" s="162" t="s">
        <v>375</v>
      </c>
      <c r="Y337" s="163"/>
      <c r="Z337" s="163"/>
      <c r="AA337" s="163"/>
      <c r="AB337" s="163"/>
      <c r="AC337" s="163"/>
      <c r="AD337" s="163"/>
      <c r="AE337" s="163"/>
      <c r="AF337" s="163"/>
      <c r="AG337" s="163" t="s">
        <v>376</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51" t="s">
        <v>741</v>
      </c>
      <c r="D338" s="215"/>
      <c r="E338" s="215"/>
      <c r="F338" s="215"/>
      <c r="G338" s="215"/>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387</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3" t="s">
        <v>742</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378</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3" t="s">
        <v>743</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378</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3" t="s">
        <v>744</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378</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3" t="s">
        <v>745</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378</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3" t="s">
        <v>746</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378</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3" t="s">
        <v>747</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378</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3" t="s">
        <v>748</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378</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3" t="s">
        <v>749</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378</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3" t="s">
        <v>750</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378</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751</v>
      </c>
      <c r="C348" s="156" t="s">
        <v>752</v>
      </c>
      <c r="D348" s="157" t="s">
        <v>444</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462</v>
      </c>
      <c r="S348" s="160" t="s">
        <v>295</v>
      </c>
      <c r="T348" s="161" t="s">
        <v>295</v>
      </c>
      <c r="U348" s="162">
        <v>0.16</v>
      </c>
      <c r="V348" s="162">
        <f>ROUND(E348*U348,2)</f>
        <v>4.68</v>
      </c>
      <c r="W348" s="162"/>
      <c r="X348" s="162" t="s">
        <v>375</v>
      </c>
      <c r="Y348" s="163"/>
      <c r="Z348" s="163"/>
      <c r="AA348" s="163"/>
      <c r="AB348" s="163"/>
      <c r="AC348" s="163"/>
      <c r="AD348" s="163"/>
      <c r="AE348" s="163"/>
      <c r="AF348" s="163"/>
      <c r="AG348" s="163" t="s">
        <v>376</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51" t="s">
        <v>741</v>
      </c>
      <c r="D349" s="215"/>
      <c r="E349" s="215"/>
      <c r="F349" s="215"/>
      <c r="G349" s="215"/>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387</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3" t="s">
        <v>753</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378</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754</v>
      </c>
      <c r="C351" s="156" t="s">
        <v>755</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462</v>
      </c>
      <c r="S351" s="160" t="s">
        <v>295</v>
      </c>
      <c r="T351" s="161" t="s">
        <v>295</v>
      </c>
      <c r="U351" s="162">
        <v>1.21</v>
      </c>
      <c r="V351" s="162">
        <f>ROUND(E351*U351,2)</f>
        <v>46.59</v>
      </c>
      <c r="W351" s="162"/>
      <c r="X351" s="162" t="s">
        <v>375</v>
      </c>
      <c r="Y351" s="163"/>
      <c r="Z351" s="163"/>
      <c r="AA351" s="163"/>
      <c r="AB351" s="163"/>
      <c r="AC351" s="163"/>
      <c r="AD351" s="163"/>
      <c r="AE351" s="163"/>
      <c r="AF351" s="163"/>
      <c r="AG351" s="163" t="s">
        <v>376</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1" t="s">
        <v>756</v>
      </c>
      <c r="D352" s="215"/>
      <c r="E352" s="215"/>
      <c r="F352" s="215"/>
      <c r="G352" s="215"/>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387</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3" t="s">
        <v>757</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378</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3" t="s">
        <v>758</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378</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3" t="s">
        <v>759</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378</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3" t="s">
        <v>760</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378</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3" t="s">
        <v>761</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378</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3" t="s">
        <v>762</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378</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3" t="s">
        <v>763</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378</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3" t="s">
        <v>764</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378</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3" t="s">
        <v>765</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378</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3" t="s">
        <v>766</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378</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3" t="s">
        <v>767</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378</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3" t="s">
        <v>768</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378</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3" t="s">
        <v>769</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378</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770</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771</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772</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3" t="s">
        <v>773</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378</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3" t="s">
        <v>774</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378</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775</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776</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3" t="s">
        <v>777</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378</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3" t="s">
        <v>778</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378</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3" t="s">
        <v>779</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378</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3" t="s">
        <v>780</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781</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3" t="s">
        <v>782</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378</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3" t="s">
        <v>783</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378</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3" t="s">
        <v>784</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378</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3" t="s">
        <v>785</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378</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3" t="s">
        <v>786</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378</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787</v>
      </c>
      <c r="C383" s="156" t="s">
        <v>788</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462</v>
      </c>
      <c r="S383" s="160" t="s">
        <v>295</v>
      </c>
      <c r="T383" s="161" t="s">
        <v>295</v>
      </c>
      <c r="U383" s="162">
        <v>0.7</v>
      </c>
      <c r="V383" s="162">
        <f>ROUND(E383*U383,2)</f>
        <v>22.72</v>
      </c>
      <c r="W383" s="162"/>
      <c r="X383" s="162" t="s">
        <v>375</v>
      </c>
      <c r="Y383" s="163"/>
      <c r="Z383" s="163"/>
      <c r="AA383" s="163"/>
      <c r="AB383" s="163"/>
      <c r="AC383" s="163"/>
      <c r="AD383" s="163"/>
      <c r="AE383" s="163"/>
      <c r="AF383" s="163"/>
      <c r="AG383" s="163" t="s">
        <v>376</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3" t="s">
        <v>789</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378</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3" t="s">
        <v>790</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378</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3" t="s">
        <v>791</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378</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3" t="s">
        <v>792</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378</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3" t="s">
        <v>793</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378</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3" t="s">
        <v>794</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378</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795</v>
      </c>
      <c r="C390" s="156" t="s">
        <v>796</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508</v>
      </c>
      <c r="S390" s="160" t="s">
        <v>295</v>
      </c>
      <c r="T390" s="161" t="s">
        <v>295</v>
      </c>
      <c r="U390" s="162">
        <v>1.61</v>
      </c>
      <c r="V390" s="162">
        <f>ROUND(E390*U390,2)</f>
        <v>2.42</v>
      </c>
      <c r="W390" s="162"/>
      <c r="X390" s="162" t="s">
        <v>375</v>
      </c>
      <c r="Y390" s="163"/>
      <c r="Z390" s="163"/>
      <c r="AA390" s="163"/>
      <c r="AB390" s="163"/>
      <c r="AC390" s="163"/>
      <c r="AD390" s="163"/>
      <c r="AE390" s="163"/>
      <c r="AF390" s="163"/>
      <c r="AG390" s="163" t="s">
        <v>376</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51" t="s">
        <v>797</v>
      </c>
      <c r="D391" s="215"/>
      <c r="E391" s="215"/>
      <c r="F391" s="215"/>
      <c r="G391" s="215"/>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387</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3" t="s">
        <v>798</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378</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799</v>
      </c>
      <c r="C393" s="156" t="s">
        <v>800</v>
      </c>
      <c r="D393" s="157" t="s">
        <v>444</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462</v>
      </c>
      <c r="S393" s="160" t="s">
        <v>295</v>
      </c>
      <c r="T393" s="161" t="s">
        <v>295</v>
      </c>
      <c r="U393" s="162">
        <v>2.61</v>
      </c>
      <c r="V393" s="162">
        <f>ROUND(E393*U393,2)</f>
        <v>273.06</v>
      </c>
      <c r="W393" s="162"/>
      <c r="X393" s="162" t="s">
        <v>375</v>
      </c>
      <c r="Y393" s="163"/>
      <c r="Z393" s="163"/>
      <c r="AA393" s="163"/>
      <c r="AB393" s="163"/>
      <c r="AC393" s="163"/>
      <c r="AD393" s="163"/>
      <c r="AE393" s="163"/>
      <c r="AF393" s="163"/>
      <c r="AG393" s="163" t="s">
        <v>376</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3" t="s">
        <v>801</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378</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3" t="s">
        <v>802</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378</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3" t="s">
        <v>803</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378</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3" t="s">
        <v>804</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378</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805</v>
      </c>
      <c r="C398" s="156" t="s">
        <v>806</v>
      </c>
      <c r="D398" s="157" t="s">
        <v>384</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807</v>
      </c>
      <c r="U398" s="162">
        <v>4.4000000000000004</v>
      </c>
      <c r="V398" s="162">
        <f>ROUND(E398*U398,2)</f>
        <v>99.37</v>
      </c>
      <c r="W398" s="162"/>
      <c r="X398" s="162" t="s">
        <v>375</v>
      </c>
      <c r="Y398" s="163"/>
      <c r="Z398" s="163"/>
      <c r="AA398" s="163"/>
      <c r="AB398" s="163"/>
      <c r="AC398" s="163"/>
      <c r="AD398" s="163"/>
      <c r="AE398" s="163"/>
      <c r="AF398" s="163"/>
      <c r="AG398" s="163" t="s">
        <v>376</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3" t="s">
        <v>808</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378</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809</v>
      </c>
      <c r="C400" s="156" t="s">
        <v>810</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375</v>
      </c>
      <c r="Y400" s="163"/>
      <c r="Z400" s="163"/>
      <c r="AA400" s="163"/>
      <c r="AB400" s="163"/>
      <c r="AC400" s="163"/>
      <c r="AD400" s="163"/>
      <c r="AE400" s="163"/>
      <c r="AF400" s="163"/>
      <c r="AG400" s="163" t="s">
        <v>376</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3" t="s">
        <v>811</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378</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812</v>
      </c>
      <c r="C402" s="156" t="s">
        <v>813</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375</v>
      </c>
      <c r="Y402" s="163"/>
      <c r="Z402" s="163"/>
      <c r="AA402" s="163"/>
      <c r="AB402" s="163"/>
      <c r="AC402" s="163"/>
      <c r="AD402" s="163"/>
      <c r="AE402" s="163"/>
      <c r="AF402" s="163"/>
      <c r="AG402" s="163" t="s">
        <v>376</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3" t="s">
        <v>814</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378</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3" t="s">
        <v>815</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378</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3" t="s">
        <v>816</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378</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3" t="s">
        <v>817</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378</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3" t="s">
        <v>818</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378</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3" t="s">
        <v>819</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378</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3" t="s">
        <v>820</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378</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3" t="s">
        <v>821</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378</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3" t="s">
        <v>822</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378</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3" t="s">
        <v>823</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378</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824</v>
      </c>
      <c r="C413" s="156" t="s">
        <v>825</v>
      </c>
      <c r="D413" s="157" t="s">
        <v>826</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375</v>
      </c>
      <c r="Y413" s="163"/>
      <c r="Z413" s="163"/>
      <c r="AA413" s="163"/>
      <c r="AB413" s="163"/>
      <c r="AC413" s="163"/>
      <c r="AD413" s="163"/>
      <c r="AE413" s="163"/>
      <c r="AF413" s="163"/>
      <c r="AG413" s="163" t="s">
        <v>376</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3" t="s">
        <v>827</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378</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3" t="s">
        <v>828</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378</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3" t="s">
        <v>829</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378</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830</v>
      </c>
      <c r="C417" s="156" t="s">
        <v>831</v>
      </c>
      <c r="D417" s="157" t="s">
        <v>444</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295</v>
      </c>
      <c r="U417" s="162">
        <v>0.09</v>
      </c>
      <c r="V417" s="162">
        <f>ROUND(E417*U417,2)</f>
        <v>15.71</v>
      </c>
      <c r="W417" s="162"/>
      <c r="X417" s="162" t="s">
        <v>375</v>
      </c>
      <c r="Y417" s="163"/>
      <c r="Z417" s="163"/>
      <c r="AA417" s="163"/>
      <c r="AB417" s="163"/>
      <c r="AC417" s="163"/>
      <c r="AD417" s="163"/>
      <c r="AE417" s="163"/>
      <c r="AF417" s="163"/>
      <c r="AG417" s="163" t="s">
        <v>376</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3" t="s">
        <v>832</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378</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3" t="s">
        <v>833</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378</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3" t="s">
        <v>834</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378</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3" t="s">
        <v>835</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378</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3" t="s">
        <v>836</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378</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837</v>
      </c>
      <c r="C423" s="156" t="s">
        <v>838</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375</v>
      </c>
      <c r="Y423" s="163"/>
      <c r="Z423" s="163"/>
      <c r="AA423" s="163"/>
      <c r="AB423" s="163"/>
      <c r="AC423" s="163"/>
      <c r="AD423" s="163"/>
      <c r="AE423" s="163"/>
      <c r="AF423" s="163"/>
      <c r="AG423" s="163" t="s">
        <v>376</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3" t="s">
        <v>839</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378</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3" t="s">
        <v>840</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378</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3" t="s">
        <v>841</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378</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3" t="s">
        <v>842</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378</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3" t="s">
        <v>843</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378</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3" t="s">
        <v>844</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378</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3" t="s">
        <v>845</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378</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3" t="s">
        <v>846</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378</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3" t="s">
        <v>847</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378</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3" t="s">
        <v>848</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378</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3" t="s">
        <v>849</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378</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850</v>
      </c>
      <c r="C435" s="156" t="s">
        <v>851</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375</v>
      </c>
      <c r="Y435" s="163"/>
      <c r="Z435" s="163"/>
      <c r="AA435" s="163"/>
      <c r="AB435" s="163"/>
      <c r="AC435" s="163"/>
      <c r="AD435" s="163"/>
      <c r="AE435" s="163"/>
      <c r="AF435" s="163"/>
      <c r="AG435" s="163" t="s">
        <v>376</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3" t="s">
        <v>852</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378</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3" t="s">
        <v>853</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378</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3" t="s">
        <v>854</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378</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855</v>
      </c>
      <c r="C439" s="156" t="s">
        <v>856</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375</v>
      </c>
      <c r="Y439" s="163"/>
      <c r="Z439" s="163"/>
      <c r="AA439" s="163"/>
      <c r="AB439" s="163"/>
      <c r="AC439" s="163"/>
      <c r="AD439" s="163"/>
      <c r="AE439" s="163"/>
      <c r="AF439" s="163"/>
      <c r="AG439" s="163" t="s">
        <v>376</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3" t="s">
        <v>857</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378</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858</v>
      </c>
      <c r="C441" s="156" t="s">
        <v>859</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375</v>
      </c>
      <c r="Y441" s="163"/>
      <c r="Z441" s="163"/>
      <c r="AA441" s="163"/>
      <c r="AB441" s="163"/>
      <c r="AC441" s="163"/>
      <c r="AD441" s="163"/>
      <c r="AE441" s="163"/>
      <c r="AF441" s="163"/>
      <c r="AG441" s="163" t="s">
        <v>376</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3" t="s">
        <v>860</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378</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3" t="s">
        <v>861</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378</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862</v>
      </c>
      <c r="C444" s="156" t="s">
        <v>863</v>
      </c>
      <c r="D444" s="157" t="s">
        <v>480</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864</v>
      </c>
      <c r="S444" s="160" t="s">
        <v>295</v>
      </c>
      <c r="T444" s="161" t="s">
        <v>295</v>
      </c>
      <c r="U444" s="162">
        <v>0</v>
      </c>
      <c r="V444" s="162">
        <f>ROUND(E444*U444,2)</f>
        <v>0</v>
      </c>
      <c r="W444" s="162"/>
      <c r="X444" s="162" t="s">
        <v>865</v>
      </c>
      <c r="Y444" s="163"/>
      <c r="Z444" s="163"/>
      <c r="AA444" s="163"/>
      <c r="AB444" s="163"/>
      <c r="AC444" s="163"/>
      <c r="AD444" s="163"/>
      <c r="AE444" s="163"/>
      <c r="AF444" s="163"/>
      <c r="AG444" s="163" t="s">
        <v>866</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3" t="s">
        <v>867</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378</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3" t="s">
        <v>868</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378</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3" t="s">
        <v>869</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378</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3" t="s">
        <v>870</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378</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3" t="s">
        <v>871</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378</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3" t="s">
        <v>872</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378</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3" t="s">
        <v>873</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378</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3" t="s">
        <v>874</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378</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3" t="s">
        <v>875</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378</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3" t="s">
        <v>876</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378</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3" t="s">
        <v>877</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378</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3" t="s">
        <v>878</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378</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3" t="s">
        <v>879</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378</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3" t="s">
        <v>880</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378</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3" t="s">
        <v>881</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378</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3" t="s">
        <v>882</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378</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3" t="s">
        <v>883</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378</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3" t="s">
        <v>884</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378</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3" t="s">
        <v>885</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378</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3" t="s">
        <v>886</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378</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3" t="s">
        <v>887</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378</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888</v>
      </c>
      <c r="C466" s="156" t="s">
        <v>889</v>
      </c>
      <c r="D466" s="157" t="s">
        <v>480</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864</v>
      </c>
      <c r="S466" s="160" t="s">
        <v>295</v>
      </c>
      <c r="T466" s="161" t="s">
        <v>295</v>
      </c>
      <c r="U466" s="162">
        <v>0</v>
      </c>
      <c r="V466" s="162">
        <f>ROUND(E466*U466,2)</f>
        <v>0</v>
      </c>
      <c r="W466" s="162"/>
      <c r="X466" s="162" t="s">
        <v>865</v>
      </c>
      <c r="Y466" s="163"/>
      <c r="Z466" s="163"/>
      <c r="AA466" s="163"/>
      <c r="AB466" s="163"/>
      <c r="AC466" s="163"/>
      <c r="AD466" s="163"/>
      <c r="AE466" s="163"/>
      <c r="AF466" s="163"/>
      <c r="AG466" s="163" t="s">
        <v>866</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3" t="s">
        <v>890</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378</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3" t="s">
        <v>891</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378</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3" t="s">
        <v>892</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378</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3" t="s">
        <v>893</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378</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3" t="s">
        <v>894</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378</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895</v>
      </c>
      <c r="C472" s="156" t="s">
        <v>896</v>
      </c>
      <c r="D472" s="157" t="s">
        <v>480</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864</v>
      </c>
      <c r="S472" s="160" t="s">
        <v>295</v>
      </c>
      <c r="T472" s="161" t="s">
        <v>295</v>
      </c>
      <c r="U472" s="162">
        <v>0</v>
      </c>
      <c r="V472" s="162">
        <f>ROUND(E472*U472,2)</f>
        <v>0</v>
      </c>
      <c r="W472" s="162"/>
      <c r="X472" s="162" t="s">
        <v>865</v>
      </c>
      <c r="Y472" s="163"/>
      <c r="Z472" s="163"/>
      <c r="AA472" s="163"/>
      <c r="AB472" s="163"/>
      <c r="AC472" s="163"/>
      <c r="AD472" s="163"/>
      <c r="AE472" s="163"/>
      <c r="AF472" s="163"/>
      <c r="AG472" s="163" t="s">
        <v>866</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3" t="s">
        <v>897</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378</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3" t="s">
        <v>898</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378</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3" t="s">
        <v>899</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378</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3" t="s">
        <v>900</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378</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3" t="s">
        <v>901</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378</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902</v>
      </c>
      <c r="C478" s="156" t="s">
        <v>903</v>
      </c>
      <c r="D478" s="157" t="s">
        <v>480</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864</v>
      </c>
      <c r="S478" s="160" t="s">
        <v>295</v>
      </c>
      <c r="T478" s="161" t="s">
        <v>295</v>
      </c>
      <c r="U478" s="162">
        <v>0</v>
      </c>
      <c r="V478" s="162">
        <f>ROUND(E478*U478,2)</f>
        <v>0</v>
      </c>
      <c r="W478" s="162"/>
      <c r="X478" s="162" t="s">
        <v>865</v>
      </c>
      <c r="Y478" s="163"/>
      <c r="Z478" s="163"/>
      <c r="AA478" s="163"/>
      <c r="AB478" s="163"/>
      <c r="AC478" s="163"/>
      <c r="AD478" s="163"/>
      <c r="AE478" s="163"/>
      <c r="AF478" s="163"/>
      <c r="AG478" s="163" t="s">
        <v>866</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3" t="s">
        <v>904</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378</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3" t="s">
        <v>905</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378</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3" t="s">
        <v>906</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378</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3" t="s">
        <v>907</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378</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3" t="s">
        <v>908</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378</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3" t="s">
        <v>909</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378</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3" t="s">
        <v>910</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378</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3" t="s">
        <v>911</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378</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3" t="s">
        <v>912</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378</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3" t="s">
        <v>913</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378</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3" t="s">
        <v>914</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378</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3" t="s">
        <v>915</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378</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3" t="s">
        <v>916</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378</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917</v>
      </c>
      <c r="C492" s="156" t="s">
        <v>918</v>
      </c>
      <c r="D492" s="157" t="s">
        <v>480</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864</v>
      </c>
      <c r="S492" s="160" t="s">
        <v>295</v>
      </c>
      <c r="T492" s="161" t="s">
        <v>295</v>
      </c>
      <c r="U492" s="162">
        <v>0</v>
      </c>
      <c r="V492" s="162">
        <f>ROUND(E492*U492,2)</f>
        <v>0</v>
      </c>
      <c r="W492" s="162"/>
      <c r="X492" s="162" t="s">
        <v>865</v>
      </c>
      <c r="Y492" s="163"/>
      <c r="Z492" s="163"/>
      <c r="AA492" s="163"/>
      <c r="AB492" s="163"/>
      <c r="AC492" s="163"/>
      <c r="AD492" s="163"/>
      <c r="AE492" s="163"/>
      <c r="AF492" s="163"/>
      <c r="AG492" s="163" t="s">
        <v>866</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3" t="s">
        <v>919</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378</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920</v>
      </c>
      <c r="C494" s="156" t="s">
        <v>921</v>
      </c>
      <c r="D494" s="157" t="s">
        <v>480</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864</v>
      </c>
      <c r="S494" s="160" t="s">
        <v>295</v>
      </c>
      <c r="T494" s="161" t="s">
        <v>295</v>
      </c>
      <c r="U494" s="162">
        <v>0</v>
      </c>
      <c r="V494" s="162">
        <f>ROUND(E494*U494,2)</f>
        <v>0</v>
      </c>
      <c r="W494" s="162"/>
      <c r="X494" s="162" t="s">
        <v>865</v>
      </c>
      <c r="Y494" s="163"/>
      <c r="Z494" s="163"/>
      <c r="AA494" s="163"/>
      <c r="AB494" s="163"/>
      <c r="AC494" s="163"/>
      <c r="AD494" s="163"/>
      <c r="AE494" s="163"/>
      <c r="AF494" s="163"/>
      <c r="AG494" s="163" t="s">
        <v>866</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3" t="s">
        <v>922</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378</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3" t="s">
        <v>923</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378</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3" t="s">
        <v>924</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378</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3" t="s">
        <v>925</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378</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3" t="s">
        <v>926</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378</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3" t="s">
        <v>927</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378</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3" t="s">
        <v>928</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378</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3" t="s">
        <v>929</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378</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3" t="s">
        <v>930</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378</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3" t="s">
        <v>931</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378</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3" t="s">
        <v>932</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378</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3" t="s">
        <v>933</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378</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3" t="s">
        <v>934</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378</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3" t="s">
        <v>935</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378</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3" t="s">
        <v>936</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378</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937</v>
      </c>
      <c r="C511" s="156" t="s">
        <v>938</v>
      </c>
      <c r="D511" s="157" t="s">
        <v>384</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462</v>
      </c>
      <c r="S511" s="160" t="s">
        <v>295</v>
      </c>
      <c r="T511" s="161" t="s">
        <v>295</v>
      </c>
      <c r="U511" s="162">
        <v>0.99</v>
      </c>
      <c r="V511" s="162">
        <f>ROUND(E511*U511,2)</f>
        <v>0.75</v>
      </c>
      <c r="W511" s="162"/>
      <c r="X511" s="162" t="s">
        <v>375</v>
      </c>
      <c r="Y511" s="163"/>
      <c r="Z511" s="163"/>
      <c r="AA511" s="163"/>
      <c r="AB511" s="163"/>
      <c r="AC511" s="163"/>
      <c r="AD511" s="163"/>
      <c r="AE511" s="163"/>
      <c r="AF511" s="163"/>
      <c r="AG511" s="163" t="s">
        <v>376</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3" t="s">
        <v>939</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378</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3" t="s">
        <v>940</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378</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3" t="s">
        <v>941</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378</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942</v>
      </c>
      <c r="C515" s="156" t="s">
        <v>943</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462</v>
      </c>
      <c r="S515" s="160" t="s">
        <v>295</v>
      </c>
      <c r="T515" s="161" t="s">
        <v>295</v>
      </c>
      <c r="U515" s="162">
        <v>0.65</v>
      </c>
      <c r="V515" s="162">
        <f>ROUND(E515*U515,2)</f>
        <v>6.12</v>
      </c>
      <c r="W515" s="162"/>
      <c r="X515" s="162" t="s">
        <v>375</v>
      </c>
      <c r="Y515" s="163"/>
      <c r="Z515" s="163"/>
      <c r="AA515" s="163"/>
      <c r="AB515" s="163"/>
      <c r="AC515" s="163"/>
      <c r="AD515" s="163"/>
      <c r="AE515" s="163"/>
      <c r="AF515" s="163"/>
      <c r="AG515" s="163" t="s">
        <v>376</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51" t="s">
        <v>944</v>
      </c>
      <c r="D516" s="215"/>
      <c r="E516" s="215"/>
      <c r="F516" s="215"/>
      <c r="G516" s="215"/>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387</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3" t="s">
        <v>945</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378</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3" t="s">
        <v>946</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378</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3" t="s">
        <v>947</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378</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948</v>
      </c>
      <c r="C520" s="156" t="s">
        <v>949</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462</v>
      </c>
      <c r="S520" s="160" t="s">
        <v>295</v>
      </c>
      <c r="T520" s="161" t="s">
        <v>295</v>
      </c>
      <c r="U520" s="162">
        <v>0.17</v>
      </c>
      <c r="V520" s="162">
        <f>ROUND(E520*U520,2)</f>
        <v>1.6</v>
      </c>
      <c r="W520" s="162"/>
      <c r="X520" s="162" t="s">
        <v>375</v>
      </c>
      <c r="Y520" s="163"/>
      <c r="Z520" s="163"/>
      <c r="AA520" s="163"/>
      <c r="AB520" s="163"/>
      <c r="AC520" s="163"/>
      <c r="AD520" s="163"/>
      <c r="AE520" s="163"/>
      <c r="AF520" s="163"/>
      <c r="AG520" s="163" t="s">
        <v>376</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51" t="s">
        <v>944</v>
      </c>
      <c r="D521" s="215"/>
      <c r="E521" s="215"/>
      <c r="F521" s="215"/>
      <c r="G521" s="215"/>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387</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3" t="s">
        <v>945</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378</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3" t="s">
        <v>946</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378</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3" t="s">
        <v>947</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378</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950</v>
      </c>
      <c r="C525" s="156" t="s">
        <v>951</v>
      </c>
      <c r="D525" s="157" t="s">
        <v>444</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462</v>
      </c>
      <c r="S525" s="160" t="s">
        <v>295</v>
      </c>
      <c r="T525" s="161" t="s">
        <v>295</v>
      </c>
      <c r="U525" s="162">
        <v>0.87</v>
      </c>
      <c r="V525" s="162">
        <f>ROUND(E525*U525,2)</f>
        <v>22.89</v>
      </c>
      <c r="W525" s="162"/>
      <c r="X525" s="162" t="s">
        <v>375</v>
      </c>
      <c r="Y525" s="163"/>
      <c r="Z525" s="163"/>
      <c r="AA525" s="163"/>
      <c r="AB525" s="163"/>
      <c r="AC525" s="163"/>
      <c r="AD525" s="163"/>
      <c r="AE525" s="163"/>
      <c r="AF525" s="163"/>
      <c r="AG525" s="163" t="s">
        <v>376</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51" t="s">
        <v>944</v>
      </c>
      <c r="D526" s="215"/>
      <c r="E526" s="215"/>
      <c r="F526" s="215"/>
      <c r="G526" s="215"/>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387</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3" t="s">
        <v>952</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378</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3" t="s">
        <v>953</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378</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3" t="s">
        <v>954</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378</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955</v>
      </c>
      <c r="C530" s="156" t="s">
        <v>956</v>
      </c>
      <c r="D530" s="157" t="s">
        <v>444</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462</v>
      </c>
      <c r="S530" s="160" t="s">
        <v>295</v>
      </c>
      <c r="T530" s="161" t="s">
        <v>295</v>
      </c>
      <c r="U530" s="162">
        <v>0.23</v>
      </c>
      <c r="V530" s="162">
        <f>ROUND(E530*U530,2)</f>
        <v>6.05</v>
      </c>
      <c r="W530" s="162"/>
      <c r="X530" s="162" t="s">
        <v>375</v>
      </c>
      <c r="Y530" s="163"/>
      <c r="Z530" s="163"/>
      <c r="AA530" s="163"/>
      <c r="AB530" s="163"/>
      <c r="AC530" s="163"/>
      <c r="AD530" s="163"/>
      <c r="AE530" s="163"/>
      <c r="AF530" s="163"/>
      <c r="AG530" s="163" t="s">
        <v>376</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51" t="s">
        <v>944</v>
      </c>
      <c r="D531" s="215"/>
      <c r="E531" s="215"/>
      <c r="F531" s="215"/>
      <c r="G531" s="215"/>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387</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3" t="s">
        <v>952</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378</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3" t="s">
        <v>953</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378</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3" t="s">
        <v>954</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378</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957</v>
      </c>
      <c r="C535" s="156" t="s">
        <v>958</v>
      </c>
      <c r="D535" s="157" t="s">
        <v>480</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462</v>
      </c>
      <c r="S535" s="160" t="s">
        <v>295</v>
      </c>
      <c r="T535" s="161" t="s">
        <v>295</v>
      </c>
      <c r="U535" s="162">
        <v>15.21</v>
      </c>
      <c r="V535" s="162">
        <f>ROUND(E535*U535,2)</f>
        <v>1.1299999999999999</v>
      </c>
      <c r="W535" s="162"/>
      <c r="X535" s="162" t="s">
        <v>375</v>
      </c>
      <c r="Y535" s="163"/>
      <c r="Z535" s="163"/>
      <c r="AA535" s="163"/>
      <c r="AB535" s="163"/>
      <c r="AC535" s="163"/>
      <c r="AD535" s="163"/>
      <c r="AE535" s="163"/>
      <c r="AF535" s="163"/>
      <c r="AG535" s="163" t="s">
        <v>376</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51" t="s">
        <v>959</v>
      </c>
      <c r="D536" s="215"/>
      <c r="E536" s="215"/>
      <c r="F536" s="215"/>
      <c r="G536" s="215"/>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387</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3" t="s">
        <v>960</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378</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3" t="s">
        <v>961</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378</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3" t="s">
        <v>962</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378</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963</v>
      </c>
      <c r="C540" s="156" t="s">
        <v>964</v>
      </c>
      <c r="D540" s="157" t="s">
        <v>544</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508</v>
      </c>
      <c r="S540" s="160" t="s">
        <v>295</v>
      </c>
      <c r="T540" s="161" t="s">
        <v>295</v>
      </c>
      <c r="U540" s="162">
        <v>0.34</v>
      </c>
      <c r="V540" s="162">
        <f>ROUND(E540*U540,2)</f>
        <v>15.3</v>
      </c>
      <c r="W540" s="162"/>
      <c r="X540" s="162" t="s">
        <v>375</v>
      </c>
      <c r="Y540" s="163"/>
      <c r="Z540" s="163"/>
      <c r="AA540" s="163"/>
      <c r="AB540" s="163"/>
      <c r="AC540" s="163"/>
      <c r="AD540" s="163"/>
      <c r="AE540" s="163"/>
      <c r="AF540" s="163"/>
      <c r="AG540" s="163" t="s">
        <v>376</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3" t="s">
        <v>965</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378</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3" t="s">
        <v>966</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378</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3" t="s">
        <v>967</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378</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968</v>
      </c>
      <c r="C544" s="156" t="s">
        <v>969</v>
      </c>
      <c r="D544" s="157" t="s">
        <v>480</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462</v>
      </c>
      <c r="S544" s="160" t="s">
        <v>295</v>
      </c>
      <c r="T544" s="161" t="s">
        <v>295</v>
      </c>
      <c r="U544" s="162">
        <v>18.18</v>
      </c>
      <c r="V544" s="162">
        <f>ROUND(E544*U544,2)</f>
        <v>11.65</v>
      </c>
      <c r="W544" s="162"/>
      <c r="X544" s="162" t="s">
        <v>375</v>
      </c>
      <c r="Y544" s="163"/>
      <c r="Z544" s="163"/>
      <c r="AA544" s="163"/>
      <c r="AB544" s="163"/>
      <c r="AC544" s="163"/>
      <c r="AD544" s="163"/>
      <c r="AE544" s="163"/>
      <c r="AF544" s="163"/>
      <c r="AG544" s="163" t="s">
        <v>376</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51" t="s">
        <v>970</v>
      </c>
      <c r="D545" s="215"/>
      <c r="E545" s="215"/>
      <c r="F545" s="215"/>
      <c r="G545" s="215"/>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387</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3" t="s">
        <v>971</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378</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972</v>
      </c>
      <c r="C547" s="156" t="s">
        <v>973</v>
      </c>
      <c r="D547" s="157" t="s">
        <v>480</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462</v>
      </c>
      <c r="S547" s="160" t="s">
        <v>295</v>
      </c>
      <c r="T547" s="161" t="s">
        <v>295</v>
      </c>
      <c r="U547" s="162">
        <v>16.579999999999998</v>
      </c>
      <c r="V547" s="162">
        <f>ROUND(E547*U547,2)</f>
        <v>401.07</v>
      </c>
      <c r="W547" s="162"/>
      <c r="X547" s="162" t="s">
        <v>375</v>
      </c>
      <c r="Y547" s="163"/>
      <c r="Z547" s="163"/>
      <c r="AA547" s="163"/>
      <c r="AB547" s="163"/>
      <c r="AC547" s="163"/>
      <c r="AD547" s="163"/>
      <c r="AE547" s="163"/>
      <c r="AF547" s="163"/>
      <c r="AG547" s="163" t="s">
        <v>376</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51" t="s">
        <v>970</v>
      </c>
      <c r="D548" s="215"/>
      <c r="E548" s="215"/>
      <c r="F548" s="215"/>
      <c r="G548" s="215"/>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387</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3" t="s">
        <v>974</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378</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3" t="s">
        <v>975</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378</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3" t="s">
        <v>976</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378</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3" t="s">
        <v>977</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378</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3" t="s">
        <v>978</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378</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3" t="s">
        <v>979</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378</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3" t="s">
        <v>980</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378</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3" t="s">
        <v>981</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378</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3" t="s">
        <v>982</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378</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3" t="s">
        <v>983</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378</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3" t="s">
        <v>984</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378</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3" t="s">
        <v>985</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378</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3" t="s">
        <v>986</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378</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3" t="s">
        <v>987</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378</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3" t="s">
        <v>988</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378</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3" t="s">
        <v>989</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378</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3" t="s">
        <v>990</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378</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991</v>
      </c>
      <c r="C566" s="156" t="s">
        <v>992</v>
      </c>
      <c r="D566" s="157" t="s">
        <v>480</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462</v>
      </c>
      <c r="S566" s="160" t="s">
        <v>295</v>
      </c>
      <c r="T566" s="161" t="s">
        <v>295</v>
      </c>
      <c r="U566" s="162">
        <v>15.43</v>
      </c>
      <c r="V566" s="162">
        <f>ROUND(E566*U566,2)</f>
        <v>731.01</v>
      </c>
      <c r="W566" s="162"/>
      <c r="X566" s="162" t="s">
        <v>375</v>
      </c>
      <c r="Y566" s="163"/>
      <c r="Z566" s="163"/>
      <c r="AA566" s="163"/>
      <c r="AB566" s="163"/>
      <c r="AC566" s="163"/>
      <c r="AD566" s="163"/>
      <c r="AE566" s="163"/>
      <c r="AF566" s="163"/>
      <c r="AG566" s="163" t="s">
        <v>376</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51" t="s">
        <v>970</v>
      </c>
      <c r="D567" s="215"/>
      <c r="E567" s="215"/>
      <c r="F567" s="215"/>
      <c r="G567" s="215"/>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387</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3" t="s">
        <v>993</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378</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3" t="s">
        <v>994</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378</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995</v>
      </c>
      <c r="C570" s="156" t="s">
        <v>996</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462</v>
      </c>
      <c r="S570" s="160" t="s">
        <v>295</v>
      </c>
      <c r="T570" s="161" t="s">
        <v>295</v>
      </c>
      <c r="U570" s="162">
        <v>1.1299999999999999</v>
      </c>
      <c r="V570" s="162">
        <f>ROUND(E570*U570,2)</f>
        <v>495.98</v>
      </c>
      <c r="W570" s="162"/>
      <c r="X570" s="162" t="s">
        <v>375</v>
      </c>
      <c r="Y570" s="163"/>
      <c r="Z570" s="163"/>
      <c r="AA570" s="163"/>
      <c r="AB570" s="163"/>
      <c r="AC570" s="163"/>
      <c r="AD570" s="163"/>
      <c r="AE570" s="163"/>
      <c r="AF570" s="163"/>
      <c r="AG570" s="163" t="s">
        <v>376</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3" t="s">
        <v>997</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378</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3" t="s">
        <v>998</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378</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3" t="s">
        <v>999</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378</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3" t="s">
        <v>1000</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378</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1001</v>
      </c>
      <c r="C575" s="156" t="s">
        <v>1002</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462</v>
      </c>
      <c r="S575" s="160" t="s">
        <v>295</v>
      </c>
      <c r="T575" s="161" t="s">
        <v>295</v>
      </c>
      <c r="U575" s="162">
        <v>0.95</v>
      </c>
      <c r="V575" s="162">
        <f>ROUND(E575*U575,2)</f>
        <v>30.3</v>
      </c>
      <c r="W575" s="162"/>
      <c r="X575" s="162" t="s">
        <v>375</v>
      </c>
      <c r="Y575" s="163"/>
      <c r="Z575" s="163"/>
      <c r="AA575" s="163"/>
      <c r="AB575" s="163"/>
      <c r="AC575" s="163"/>
      <c r="AD575" s="163"/>
      <c r="AE575" s="163"/>
      <c r="AF575" s="163"/>
      <c r="AG575" s="163" t="s">
        <v>376</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3" t="s">
        <v>1003</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378</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3" t="s">
        <v>1004</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378</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3" t="s">
        <v>1005</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378</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3" t="s">
        <v>1006</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378</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1007</v>
      </c>
      <c r="C580" s="156" t="s">
        <v>1008</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462</v>
      </c>
      <c r="S580" s="160" t="s">
        <v>295</v>
      </c>
      <c r="T580" s="161" t="s">
        <v>295</v>
      </c>
      <c r="U580" s="162">
        <v>0.95</v>
      </c>
      <c r="V580" s="162">
        <f>ROUND(E580*U580,2)</f>
        <v>3.61</v>
      </c>
      <c r="W580" s="162"/>
      <c r="X580" s="162" t="s">
        <v>375</v>
      </c>
      <c r="Y580" s="163"/>
      <c r="Z580" s="163"/>
      <c r="AA580" s="163"/>
      <c r="AB580" s="163"/>
      <c r="AC580" s="163"/>
      <c r="AD580" s="163"/>
      <c r="AE580" s="163"/>
      <c r="AF580" s="163"/>
      <c r="AG580" s="163" t="s">
        <v>376</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3" t="s">
        <v>1009</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378</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1010</v>
      </c>
      <c r="C582" s="156" t="s">
        <v>1011</v>
      </c>
      <c r="D582" s="157" t="s">
        <v>384</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462</v>
      </c>
      <c r="S582" s="160" t="s">
        <v>295</v>
      </c>
      <c r="T582" s="161" t="s">
        <v>295</v>
      </c>
      <c r="U582" s="162">
        <v>1.45</v>
      </c>
      <c r="V582" s="162">
        <f>ROUND(E582*U582,2)</f>
        <v>60.48</v>
      </c>
      <c r="W582" s="162"/>
      <c r="X582" s="162" t="s">
        <v>375</v>
      </c>
      <c r="Y582" s="163"/>
      <c r="Z582" s="163"/>
      <c r="AA582" s="163"/>
      <c r="AB582" s="163"/>
      <c r="AC582" s="163"/>
      <c r="AD582" s="163"/>
      <c r="AE582" s="163"/>
      <c r="AF582" s="163"/>
      <c r="AG582" s="163" t="s">
        <v>376</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3" t="s">
        <v>1012</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378</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3" t="s">
        <v>1013</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378</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3" t="s">
        <v>1014</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378</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3" t="s">
        <v>1015</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378</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3" t="s">
        <v>1016</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378</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3" t="s">
        <v>1017</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378</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3" t="s">
        <v>1018</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378</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3" t="s">
        <v>1019</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378</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3" t="s">
        <v>1020</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378</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3" t="s">
        <v>1021</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378</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3" t="s">
        <v>1022</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378</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3" t="s">
        <v>1023</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378</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3" t="s">
        <v>1024</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378</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3" t="s">
        <v>1025</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378</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3" t="s">
        <v>1026</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378</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3" t="s">
        <v>1027</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378</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3" t="s">
        <v>1028</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378</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3" t="s">
        <v>1029</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378</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3" t="s">
        <v>1030</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378</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3" t="s">
        <v>1031</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378</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3" t="s">
        <v>1032</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378</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3" t="s">
        <v>1033</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378</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3" t="s">
        <v>1034</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378</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3" t="s">
        <v>1035</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378</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3" t="s">
        <v>1036</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378</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3" t="s">
        <v>1037</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378</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3" t="s">
        <v>1038</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378</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3" t="s">
        <v>1039</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378</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3" t="s">
        <v>1040</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378</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3" t="s">
        <v>1041</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378</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3" t="s">
        <v>1042</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378</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3" t="s">
        <v>1043</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378</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3" t="s">
        <v>1044</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378</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3" t="s">
        <v>1045</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378</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3" t="s">
        <v>1046</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378</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3" t="s">
        <v>1047</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378</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3" t="s">
        <v>1048</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378</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3" t="s">
        <v>1049</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378</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3" t="s">
        <v>1050</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378</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3" t="s">
        <v>1051</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378</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3" t="s">
        <v>1052</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378</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3" t="s">
        <v>1053</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378</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3" t="s">
        <v>1054</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378</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3" t="s">
        <v>1055</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378</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3" t="s">
        <v>1056</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378</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3" t="s">
        <v>1057</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378</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3" t="s">
        <v>1058</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378</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3" t="s">
        <v>1059</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378</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3" t="s">
        <v>1060</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378</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3" t="s">
        <v>1061</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378</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3" t="s">
        <v>1062</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378</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3" t="s">
        <v>1063</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378</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3" t="s">
        <v>1064</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378</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3" t="s">
        <v>1065</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378</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3" t="s">
        <v>1066</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378</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3" t="s">
        <v>1067</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378</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1068</v>
      </c>
      <c r="C639" s="156" t="s">
        <v>1069</v>
      </c>
      <c r="D639" s="157" t="s">
        <v>444</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462</v>
      </c>
      <c r="S639" s="160" t="s">
        <v>295</v>
      </c>
      <c r="T639" s="161" t="s">
        <v>295</v>
      </c>
      <c r="U639" s="162">
        <v>0.94</v>
      </c>
      <c r="V639" s="162">
        <f>ROUND(E639*U639,2)</f>
        <v>278.26</v>
      </c>
      <c r="W639" s="162"/>
      <c r="X639" s="162" t="s">
        <v>375</v>
      </c>
      <c r="Y639" s="163"/>
      <c r="Z639" s="163"/>
      <c r="AA639" s="163"/>
      <c r="AB639" s="163"/>
      <c r="AC639" s="163"/>
      <c r="AD639" s="163"/>
      <c r="AE639" s="163"/>
      <c r="AF639" s="163"/>
      <c r="AG639" s="163" t="s">
        <v>376</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3" t="s">
        <v>1070</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378</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3" t="s">
        <v>1071</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378</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3" t="s">
        <v>1072</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378</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3" t="s">
        <v>1073</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378</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3" t="s">
        <v>1074</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378</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3" t="s">
        <v>1075</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378</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3" t="s">
        <v>1076</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378</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3" t="s">
        <v>1077</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378</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3" t="s">
        <v>1078</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378</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3" t="s">
        <v>1079</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378</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3" t="s">
        <v>1080</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378</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3" t="s">
        <v>1081</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378</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3" t="s">
        <v>1082</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378</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3" t="s">
        <v>1083</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378</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3" t="s">
        <v>1084</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378</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3" t="s">
        <v>1085</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378</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3" t="s">
        <v>1086</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378</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3" t="s">
        <v>1087</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378</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3" t="s">
        <v>1088</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378</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3" t="s">
        <v>1089</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378</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3" t="s">
        <v>1090</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378</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3" t="s">
        <v>1091</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378</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3" t="s">
        <v>1092</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378</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3" t="s">
        <v>1093</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378</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3" t="s">
        <v>1094</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378</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3" t="s">
        <v>1095</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378</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3" t="s">
        <v>1096</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378</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3" t="s">
        <v>1097</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378</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3" t="s">
        <v>1098</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378</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3" t="s">
        <v>1099</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378</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3" t="s">
        <v>1100</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378</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3" t="s">
        <v>1101</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378</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3" t="s">
        <v>1102</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378</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3" t="s">
        <v>1103</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378</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3" t="s">
        <v>1104</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378</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3" t="s">
        <v>1105</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378</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3" t="s">
        <v>1106</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378</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3" t="s">
        <v>1107</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378</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3" t="s">
        <v>1108</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378</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3" t="s">
        <v>1109</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378</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3" t="s">
        <v>1110</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378</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3" t="s">
        <v>1111</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378</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3" t="s">
        <v>1112</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378</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3" t="s">
        <v>1113</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378</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3" t="s">
        <v>1114</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378</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3" t="s">
        <v>1115</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378</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3" t="s">
        <v>1116</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378</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3" t="s">
        <v>1117</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378</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3" t="s">
        <v>1118</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378</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3" t="s">
        <v>1119</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378</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3" t="s">
        <v>1120</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378</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3" t="s">
        <v>1121</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378</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3" t="s">
        <v>1122</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378</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3" t="s">
        <v>1123</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378</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3" t="s">
        <v>1124</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378</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3" t="s">
        <v>1125</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378</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1126</v>
      </c>
      <c r="C696" s="156" t="s">
        <v>1127</v>
      </c>
      <c r="D696" s="157" t="s">
        <v>444</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462</v>
      </c>
      <c r="S696" s="160" t="s">
        <v>295</v>
      </c>
      <c r="T696" s="161" t="s">
        <v>295</v>
      </c>
      <c r="U696" s="162">
        <v>0.28999999999999998</v>
      </c>
      <c r="V696" s="162">
        <f>ROUND(E696*U696,2)</f>
        <v>85.85</v>
      </c>
      <c r="W696" s="162"/>
      <c r="X696" s="162" t="s">
        <v>375</v>
      </c>
      <c r="Y696" s="163"/>
      <c r="Z696" s="163"/>
      <c r="AA696" s="163"/>
      <c r="AB696" s="163"/>
      <c r="AC696" s="163"/>
      <c r="AD696" s="163"/>
      <c r="AE696" s="163"/>
      <c r="AF696" s="163"/>
      <c r="AG696" s="163" t="s">
        <v>376</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3" t="s">
        <v>1070</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378</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3" t="s">
        <v>1071</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378</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3" t="s">
        <v>1072</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378</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3" t="s">
        <v>1073</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378</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3" t="s">
        <v>1074</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378</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3" t="s">
        <v>1075</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378</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3" t="s">
        <v>1076</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378</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3" t="s">
        <v>1077</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378</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3" t="s">
        <v>1078</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378</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3" t="s">
        <v>1079</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378</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3" t="s">
        <v>1080</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378</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3" t="s">
        <v>1081</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378</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3" t="s">
        <v>1082</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378</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3" t="s">
        <v>1083</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378</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3" t="s">
        <v>1084</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378</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3" t="s">
        <v>1085</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378</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3" t="s">
        <v>1086</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378</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3" t="s">
        <v>1087</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378</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3" t="s">
        <v>1088</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378</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3" t="s">
        <v>1089</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378</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3" t="s">
        <v>1090</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378</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3" t="s">
        <v>1091</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378</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3" t="s">
        <v>1092</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378</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3" t="s">
        <v>1093</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378</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3" t="s">
        <v>1094</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378</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3" t="s">
        <v>1095</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378</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3" t="s">
        <v>1096</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378</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3" t="s">
        <v>1097</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378</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3" t="s">
        <v>1098</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378</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3" t="s">
        <v>1099</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378</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3" t="s">
        <v>1100</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378</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3" t="s">
        <v>1101</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378</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3" t="s">
        <v>1102</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378</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3" t="s">
        <v>1103</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378</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3" t="s">
        <v>1104</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378</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3" t="s">
        <v>1105</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378</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3" t="s">
        <v>1106</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378</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3" t="s">
        <v>1107</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378</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3" t="s">
        <v>1108</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378</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3" t="s">
        <v>1109</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378</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3" t="s">
        <v>1110</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378</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3" t="s">
        <v>1111</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378</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3" t="s">
        <v>1112</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378</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3" t="s">
        <v>1113</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378</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3" t="s">
        <v>1114</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378</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3" t="s">
        <v>1115</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378</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3" t="s">
        <v>1116</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378</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3" t="s">
        <v>1117</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378</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3" t="s">
        <v>1118</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378</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3" t="s">
        <v>1119</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378</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3" t="s">
        <v>1120</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378</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3" t="s">
        <v>1121</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378</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3" t="s">
        <v>1122</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378</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3" t="s">
        <v>1123</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378</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3" t="s">
        <v>1124</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378</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3" t="s">
        <v>1125</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378</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1128</v>
      </c>
      <c r="C753" s="156" t="s">
        <v>1129</v>
      </c>
      <c r="D753" s="157" t="s">
        <v>480</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462</v>
      </c>
      <c r="S753" s="160" t="s">
        <v>295</v>
      </c>
      <c r="T753" s="161" t="s">
        <v>295</v>
      </c>
      <c r="U753" s="162">
        <v>27.67</v>
      </c>
      <c r="V753" s="162">
        <f>ROUND(E753*U753,2)</f>
        <v>87.2</v>
      </c>
      <c r="W753" s="162"/>
      <c r="X753" s="162" t="s">
        <v>375</v>
      </c>
      <c r="Y753" s="163"/>
      <c r="Z753" s="163"/>
      <c r="AA753" s="163"/>
      <c r="AB753" s="163"/>
      <c r="AC753" s="163"/>
      <c r="AD753" s="163"/>
      <c r="AE753" s="163"/>
      <c r="AF753" s="163"/>
      <c r="AG753" s="163" t="s">
        <v>376</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51" t="s">
        <v>1130</v>
      </c>
      <c r="D754" s="215"/>
      <c r="E754" s="215"/>
      <c r="F754" s="215"/>
      <c r="G754" s="215"/>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387</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3" t="s">
        <v>1131</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378</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3" t="s">
        <v>1132</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378</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3" t="s">
        <v>1133</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378</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3" t="s">
        <v>1134</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378</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3" t="s">
        <v>1135</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378</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3" t="s">
        <v>1136</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378</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3" t="s">
        <v>1137</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378</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3" t="s">
        <v>1138</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378</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3" t="s">
        <v>1139</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378</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3" t="s">
        <v>1140</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378</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3" t="s">
        <v>1141</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378</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3" t="s">
        <v>1142</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378</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3" t="s">
        <v>1143</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378</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3" t="s">
        <v>1144</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378</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3" t="s">
        <v>1145</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378</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3" t="s">
        <v>1146</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378</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3" t="s">
        <v>1147</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378</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3" t="s">
        <v>1148</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378</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3" t="s">
        <v>1149</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378</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3" t="s">
        <v>1150</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378</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3" t="s">
        <v>1151</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378</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3" t="s">
        <v>1152</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378</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3" t="s">
        <v>1153</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378</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3" t="s">
        <v>1154</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378</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3" t="s">
        <v>1155</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378</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3" t="s">
        <v>1156</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378</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3" t="s">
        <v>1157</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378</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3" t="s">
        <v>1158</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378</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3" t="s">
        <v>1159</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378</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3" t="s">
        <v>1160</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378</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3" t="s">
        <v>1161</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378</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3" t="s">
        <v>1162</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378</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3" t="s">
        <v>1163</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378</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3" t="s">
        <v>1164</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378</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3" t="s">
        <v>1165</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378</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3" t="s">
        <v>1166</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378</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3" t="s">
        <v>1167</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378</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3" t="s">
        <v>1168</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378</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3" t="s">
        <v>1169</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378</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3" t="s">
        <v>1170</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378</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3" t="s">
        <v>1171</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378</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3" t="s">
        <v>1172</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378</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3" t="s">
        <v>1173</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378</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3" t="s">
        <v>1174</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378</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3" t="s">
        <v>1175</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378</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3" t="s">
        <v>1176</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378</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3" t="s">
        <v>1177</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378</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3" t="s">
        <v>1178</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378</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3" t="s">
        <v>1179</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378</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3" t="s">
        <v>1180</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378</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3" t="s">
        <v>1181</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378</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3" t="s">
        <v>1182</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378</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3" t="s">
        <v>1183</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378</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3" t="s">
        <v>1184</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378</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3" t="s">
        <v>1185</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378</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3" t="s">
        <v>1186</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378</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1187</v>
      </c>
      <c r="C811" s="156" t="s">
        <v>1188</v>
      </c>
      <c r="D811" s="157" t="s">
        <v>444</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462</v>
      </c>
      <c r="S811" s="160" t="s">
        <v>295</v>
      </c>
      <c r="T811" s="161" t="s">
        <v>295</v>
      </c>
      <c r="U811" s="162">
        <v>0.56999999999999995</v>
      </c>
      <c r="V811" s="162">
        <f>ROUND(E811*U811,2)</f>
        <v>2.5099999999999998</v>
      </c>
      <c r="W811" s="162"/>
      <c r="X811" s="162" t="s">
        <v>375</v>
      </c>
      <c r="Y811" s="163"/>
      <c r="Z811" s="163"/>
      <c r="AA811" s="163"/>
      <c r="AB811" s="163"/>
      <c r="AC811" s="163"/>
      <c r="AD811" s="163"/>
      <c r="AE811" s="163"/>
      <c r="AF811" s="163"/>
      <c r="AG811" s="163" t="s">
        <v>376</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51" t="s">
        <v>1189</v>
      </c>
      <c r="D812" s="215"/>
      <c r="E812" s="215"/>
      <c r="F812" s="215"/>
      <c r="G812" s="215"/>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387</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3" t="s">
        <v>1190</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378</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3" t="s">
        <v>1191</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378</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1192</v>
      </c>
      <c r="C815" s="156" t="s">
        <v>1193</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462</v>
      </c>
      <c r="S815" s="160" t="s">
        <v>295</v>
      </c>
      <c r="T815" s="161" t="s">
        <v>295</v>
      </c>
      <c r="U815" s="162">
        <v>1.54</v>
      </c>
      <c r="V815" s="162">
        <f>ROUND(E815*U815,2)</f>
        <v>5.18</v>
      </c>
      <c r="W815" s="162"/>
      <c r="X815" s="162" t="s">
        <v>375</v>
      </c>
      <c r="Y815" s="163"/>
      <c r="Z815" s="163"/>
      <c r="AA815" s="163"/>
      <c r="AB815" s="163"/>
      <c r="AC815" s="163"/>
      <c r="AD815" s="163"/>
      <c r="AE815" s="163"/>
      <c r="AF815" s="163"/>
      <c r="AG815" s="163" t="s">
        <v>376</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3" t="s">
        <v>1194</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378</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3" t="s">
        <v>1195</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378</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1196</v>
      </c>
      <c r="C818" s="156" t="s">
        <v>1197</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462</v>
      </c>
      <c r="S818" s="160" t="s">
        <v>295</v>
      </c>
      <c r="T818" s="161" t="s">
        <v>295</v>
      </c>
      <c r="U818" s="162">
        <v>0.26</v>
      </c>
      <c r="V818" s="162">
        <f>ROUND(E818*U818,2)</f>
        <v>0.87</v>
      </c>
      <c r="W818" s="162"/>
      <c r="X818" s="162" t="s">
        <v>375</v>
      </c>
      <c r="Y818" s="163"/>
      <c r="Z818" s="163"/>
      <c r="AA818" s="163"/>
      <c r="AB818" s="163"/>
      <c r="AC818" s="163"/>
      <c r="AD818" s="163"/>
      <c r="AE818" s="163"/>
      <c r="AF818" s="163"/>
      <c r="AG818" s="163" t="s">
        <v>376</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3" t="s">
        <v>1194</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378</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3" t="s">
        <v>1195</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378</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1198</v>
      </c>
      <c r="C821" s="156" t="s">
        <v>1199</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375</v>
      </c>
      <c r="Y821" s="163"/>
      <c r="Z821" s="163"/>
      <c r="AA821" s="163"/>
      <c r="AB821" s="163"/>
      <c r="AC821" s="163"/>
      <c r="AD821" s="163"/>
      <c r="AE821" s="163"/>
      <c r="AF821" s="163"/>
      <c r="AG821" s="163" t="s">
        <v>376</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3" t="s">
        <v>1200</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378</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3" t="s">
        <v>1201</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378</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3" t="s">
        <v>1202</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378</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3" t="s">
        <v>1203</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378</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1204</v>
      </c>
      <c r="C826" s="156" t="s">
        <v>1205</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375</v>
      </c>
      <c r="Y826" s="163"/>
      <c r="Z826" s="163"/>
      <c r="AA826" s="163"/>
      <c r="AB826" s="163"/>
      <c r="AC826" s="163"/>
      <c r="AD826" s="163"/>
      <c r="AE826" s="163"/>
      <c r="AF826" s="163"/>
      <c r="AG826" s="163" t="s">
        <v>376</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3" t="s">
        <v>1206</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378</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3" t="s">
        <v>1207</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378</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1208</v>
      </c>
      <c r="C829" s="156" t="s">
        <v>1209</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375</v>
      </c>
      <c r="Y829" s="163"/>
      <c r="Z829" s="163"/>
      <c r="AA829" s="163"/>
      <c r="AB829" s="163"/>
      <c r="AC829" s="163"/>
      <c r="AD829" s="163"/>
      <c r="AE829" s="163"/>
      <c r="AF829" s="163"/>
      <c r="AG829" s="163" t="s">
        <v>376</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3" t="s">
        <v>1210</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378</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3" t="s">
        <v>1211</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378</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3" t="s">
        <v>1212</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378</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3" t="s">
        <v>1213</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378</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1214</v>
      </c>
      <c r="C834" s="156" t="s">
        <v>1215</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375</v>
      </c>
      <c r="Y834" s="163"/>
      <c r="Z834" s="163"/>
      <c r="AA834" s="163"/>
      <c r="AB834" s="163"/>
      <c r="AC834" s="163"/>
      <c r="AD834" s="163"/>
      <c r="AE834" s="163"/>
      <c r="AF834" s="163"/>
      <c r="AG834" s="163" t="s">
        <v>376</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3" t="s">
        <v>1216</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378</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3" t="s">
        <v>1217</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378</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3" t="s">
        <v>1218</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378</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3" t="s">
        <v>1219</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378</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1220</v>
      </c>
      <c r="C839" s="156" t="s">
        <v>1221</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375</v>
      </c>
      <c r="Y839" s="163"/>
      <c r="Z839" s="163"/>
      <c r="AA839" s="163"/>
      <c r="AB839" s="163"/>
      <c r="AC839" s="163"/>
      <c r="AD839" s="163"/>
      <c r="AE839" s="163"/>
      <c r="AF839" s="163"/>
      <c r="AG839" s="163" t="s">
        <v>376</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3" t="s">
        <v>1222</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378</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3" t="s">
        <v>1223</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378</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3" t="s">
        <v>1224</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378</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3" t="s">
        <v>1225</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378</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1226</v>
      </c>
      <c r="C844" s="156" t="s">
        <v>1227</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375</v>
      </c>
      <c r="Y844" s="163"/>
      <c r="Z844" s="163"/>
      <c r="AA844" s="163"/>
      <c r="AB844" s="163"/>
      <c r="AC844" s="163"/>
      <c r="AD844" s="163"/>
      <c r="AE844" s="163"/>
      <c r="AF844" s="163"/>
      <c r="AG844" s="163" t="s">
        <v>376</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3" t="s">
        <v>1228</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378</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3" t="s">
        <v>1229</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378</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1230</v>
      </c>
      <c r="C847" s="156" t="s">
        <v>1231</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375</v>
      </c>
      <c r="Y847" s="163"/>
      <c r="Z847" s="163"/>
      <c r="AA847" s="163"/>
      <c r="AB847" s="163"/>
      <c r="AC847" s="163"/>
      <c r="AD847" s="163"/>
      <c r="AE847" s="163"/>
      <c r="AF847" s="163"/>
      <c r="AG847" s="163" t="s">
        <v>376</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3" t="s">
        <v>1232</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378</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3" t="s">
        <v>1233</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378</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1234</v>
      </c>
      <c r="C850" s="156" t="s">
        <v>1235</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375</v>
      </c>
      <c r="Y850" s="163"/>
      <c r="Z850" s="163"/>
      <c r="AA850" s="163"/>
      <c r="AB850" s="163"/>
      <c r="AC850" s="163"/>
      <c r="AD850" s="163"/>
      <c r="AE850" s="163"/>
      <c r="AF850" s="163"/>
      <c r="AG850" s="163" t="s">
        <v>376</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3" t="s">
        <v>1236</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378</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3" t="s">
        <v>1237</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378</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3" t="s">
        <v>1238</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378</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3" t="s">
        <v>1239</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378</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3" t="s">
        <v>1240</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378</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1241</v>
      </c>
      <c r="C856" s="156" t="s">
        <v>1242</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375</v>
      </c>
      <c r="Y856" s="163"/>
      <c r="Z856" s="163"/>
      <c r="AA856" s="163"/>
      <c r="AB856" s="163"/>
      <c r="AC856" s="163"/>
      <c r="AD856" s="163"/>
      <c r="AE856" s="163"/>
      <c r="AF856" s="163"/>
      <c r="AG856" s="163" t="s">
        <v>376</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3" t="s">
        <v>1243</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378</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3" t="s">
        <v>1244</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378</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3" t="s">
        <v>1245</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378</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1246</v>
      </c>
      <c r="C860" s="156" t="s">
        <v>1247</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375</v>
      </c>
      <c r="Y860" s="163"/>
      <c r="Z860" s="163"/>
      <c r="AA860" s="163"/>
      <c r="AB860" s="163"/>
      <c r="AC860" s="163"/>
      <c r="AD860" s="163"/>
      <c r="AE860" s="163"/>
      <c r="AF860" s="163"/>
      <c r="AG860" s="163" t="s">
        <v>376</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3" t="s">
        <v>1248</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378</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3" t="s">
        <v>1249</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378</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1250</v>
      </c>
      <c r="C863" s="156" t="s">
        <v>1251</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375</v>
      </c>
      <c r="Y863" s="163"/>
      <c r="Z863" s="163"/>
      <c r="AA863" s="163"/>
      <c r="AB863" s="163"/>
      <c r="AC863" s="163"/>
      <c r="AD863" s="163"/>
      <c r="AE863" s="163"/>
      <c r="AF863" s="163"/>
      <c r="AG863" s="163" t="s">
        <v>376</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3" t="s">
        <v>1252</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378</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3" t="s">
        <v>1253</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378</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3" t="s">
        <v>1254</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378</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1255</v>
      </c>
      <c r="C867" s="156" t="s">
        <v>1256</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375</v>
      </c>
      <c r="Y867" s="163"/>
      <c r="Z867" s="163"/>
      <c r="AA867" s="163"/>
      <c r="AB867" s="163"/>
      <c r="AC867" s="163"/>
      <c r="AD867" s="163"/>
      <c r="AE867" s="163"/>
      <c r="AF867" s="163"/>
      <c r="AG867" s="163" t="s">
        <v>376</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3" t="s">
        <v>1257</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378</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3" t="s">
        <v>1258</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378</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1259</v>
      </c>
      <c r="C870" s="156" t="s">
        <v>1260</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375</v>
      </c>
      <c r="Y870" s="163"/>
      <c r="Z870" s="163"/>
      <c r="AA870" s="163"/>
      <c r="AB870" s="163"/>
      <c r="AC870" s="163"/>
      <c r="AD870" s="163"/>
      <c r="AE870" s="163"/>
      <c r="AF870" s="163"/>
      <c r="AG870" s="163" t="s">
        <v>376</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3" t="s">
        <v>1261</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378</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3" t="s">
        <v>516</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378</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3" t="s">
        <v>1262</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378</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3" t="s">
        <v>1263</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378</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1264</v>
      </c>
      <c r="C875" s="156" t="s">
        <v>1265</v>
      </c>
      <c r="D875" s="157" t="s">
        <v>480</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807</v>
      </c>
      <c r="U875" s="162">
        <v>0</v>
      </c>
      <c r="V875" s="162">
        <f>ROUND(E875*U875,2)</f>
        <v>0</v>
      </c>
      <c r="W875" s="162"/>
      <c r="X875" s="162" t="s">
        <v>865</v>
      </c>
      <c r="Y875" s="163"/>
      <c r="Z875" s="163"/>
      <c r="AA875" s="163"/>
      <c r="AB875" s="163"/>
      <c r="AC875" s="163"/>
      <c r="AD875" s="163"/>
      <c r="AE875" s="163"/>
      <c r="AF875" s="163"/>
      <c r="AG875" s="163" t="s">
        <v>866</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3" t="s">
        <v>1266</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378</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917</v>
      </c>
      <c r="C877" s="156" t="s">
        <v>918</v>
      </c>
      <c r="D877" s="157" t="s">
        <v>480</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864</v>
      </c>
      <c r="S877" s="160" t="s">
        <v>295</v>
      </c>
      <c r="T877" s="161" t="s">
        <v>295</v>
      </c>
      <c r="U877" s="162">
        <v>0</v>
      </c>
      <c r="V877" s="162">
        <f>ROUND(E877*U877,2)</f>
        <v>0</v>
      </c>
      <c r="W877" s="162"/>
      <c r="X877" s="162" t="s">
        <v>865</v>
      </c>
      <c r="Y877" s="163"/>
      <c r="Z877" s="163"/>
      <c r="AA877" s="163"/>
      <c r="AB877" s="163"/>
      <c r="AC877" s="163"/>
      <c r="AD877" s="163"/>
      <c r="AE877" s="163"/>
      <c r="AF877" s="163"/>
      <c r="AG877" s="163" t="s">
        <v>866</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3" t="s">
        <v>1267</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378</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3" t="s">
        <v>1268</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378</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3" t="s">
        <v>1269</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378</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1270</v>
      </c>
      <c r="C881" s="156" t="s">
        <v>1271</v>
      </c>
      <c r="D881" s="157" t="s">
        <v>480</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864</v>
      </c>
      <c r="S881" s="160" t="s">
        <v>295</v>
      </c>
      <c r="T881" s="161" t="s">
        <v>295</v>
      </c>
      <c r="U881" s="162">
        <v>0</v>
      </c>
      <c r="V881" s="162">
        <f>ROUND(E881*U881,2)</f>
        <v>0</v>
      </c>
      <c r="W881" s="162"/>
      <c r="X881" s="162" t="s">
        <v>865</v>
      </c>
      <c r="Y881" s="163"/>
      <c r="Z881" s="163"/>
      <c r="AA881" s="163"/>
      <c r="AB881" s="163"/>
      <c r="AC881" s="163"/>
      <c r="AD881" s="163"/>
      <c r="AE881" s="163"/>
      <c r="AF881" s="163"/>
      <c r="AG881" s="163" t="s">
        <v>866</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3" t="s">
        <v>974</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378</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3" t="s">
        <v>1272</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378</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3" t="s">
        <v>1273</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378</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3" t="s">
        <v>1274</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378</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3" t="s">
        <v>1275</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378</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3" t="s">
        <v>1276</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378</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3" t="s">
        <v>1277</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378</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1278</v>
      </c>
      <c r="C889" s="156" t="s">
        <v>1279</v>
      </c>
      <c r="D889" s="157" t="s">
        <v>480</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864</v>
      </c>
      <c r="S889" s="160" t="s">
        <v>295</v>
      </c>
      <c r="T889" s="161" t="s">
        <v>295</v>
      </c>
      <c r="U889" s="162">
        <v>0</v>
      </c>
      <c r="V889" s="162">
        <f>ROUND(E889*U889,2)</f>
        <v>0</v>
      </c>
      <c r="W889" s="162"/>
      <c r="X889" s="162" t="s">
        <v>865</v>
      </c>
      <c r="Y889" s="163"/>
      <c r="Z889" s="163"/>
      <c r="AA889" s="163"/>
      <c r="AB889" s="163"/>
      <c r="AC889" s="163"/>
      <c r="AD889" s="163"/>
      <c r="AE889" s="163"/>
      <c r="AF889" s="163"/>
      <c r="AG889" s="163" t="s">
        <v>866</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3" t="s">
        <v>1280</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378</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1281</v>
      </c>
      <c r="C891" s="156" t="s">
        <v>1282</v>
      </c>
      <c r="D891" s="157" t="s">
        <v>480</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864</v>
      </c>
      <c r="S891" s="160" t="s">
        <v>295</v>
      </c>
      <c r="T891" s="161" t="s">
        <v>295</v>
      </c>
      <c r="U891" s="162">
        <v>0</v>
      </c>
      <c r="V891" s="162">
        <f>ROUND(E891*U891,2)</f>
        <v>0</v>
      </c>
      <c r="W891" s="162"/>
      <c r="X891" s="162" t="s">
        <v>865</v>
      </c>
      <c r="Y891" s="163"/>
      <c r="Z891" s="163"/>
      <c r="AA891" s="163"/>
      <c r="AB891" s="163"/>
      <c r="AC891" s="163"/>
      <c r="AD891" s="163"/>
      <c r="AE891" s="163"/>
      <c r="AF891" s="163"/>
      <c r="AG891" s="163" t="s">
        <v>866</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3" t="s">
        <v>1283</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378</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1284</v>
      </c>
      <c r="C893" s="156" t="s">
        <v>1285</v>
      </c>
      <c r="D893" s="157" t="s">
        <v>480</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864</v>
      </c>
      <c r="S893" s="160" t="s">
        <v>295</v>
      </c>
      <c r="T893" s="161" t="s">
        <v>295</v>
      </c>
      <c r="U893" s="162">
        <v>0</v>
      </c>
      <c r="V893" s="162">
        <f>ROUND(E893*U893,2)</f>
        <v>0</v>
      </c>
      <c r="W893" s="162"/>
      <c r="X893" s="162" t="s">
        <v>865</v>
      </c>
      <c r="Y893" s="163"/>
      <c r="Z893" s="163"/>
      <c r="AA893" s="163"/>
      <c r="AB893" s="163"/>
      <c r="AC893" s="163"/>
      <c r="AD893" s="163"/>
      <c r="AE893" s="163"/>
      <c r="AF893" s="163"/>
      <c r="AG893" s="163" t="s">
        <v>866</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3" t="s">
        <v>994</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378</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1286</v>
      </c>
      <c r="C895" s="156" t="s">
        <v>1287</v>
      </c>
      <c r="D895" s="157" t="s">
        <v>480</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864</v>
      </c>
      <c r="S895" s="160" t="s">
        <v>295</v>
      </c>
      <c r="T895" s="161" t="s">
        <v>295</v>
      </c>
      <c r="U895" s="162">
        <v>0</v>
      </c>
      <c r="V895" s="162">
        <f>ROUND(E895*U895,2)</f>
        <v>0</v>
      </c>
      <c r="W895" s="162"/>
      <c r="X895" s="162" t="s">
        <v>865</v>
      </c>
      <c r="Y895" s="163"/>
      <c r="Z895" s="163"/>
      <c r="AA895" s="163"/>
      <c r="AB895" s="163"/>
      <c r="AC895" s="163"/>
      <c r="AD895" s="163"/>
      <c r="AE895" s="163"/>
      <c r="AF895" s="163"/>
      <c r="AG895" s="163" t="s">
        <v>866</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3" t="s">
        <v>1288</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378</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1289</v>
      </c>
      <c r="C897" s="156" t="s">
        <v>1290</v>
      </c>
      <c r="D897" s="157" t="s">
        <v>480</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864</v>
      </c>
      <c r="S897" s="160" t="s">
        <v>295</v>
      </c>
      <c r="T897" s="161" t="s">
        <v>295</v>
      </c>
      <c r="U897" s="162">
        <v>0</v>
      </c>
      <c r="V897" s="162">
        <f>ROUND(E897*U897,2)</f>
        <v>0</v>
      </c>
      <c r="W897" s="162"/>
      <c r="X897" s="162" t="s">
        <v>865</v>
      </c>
      <c r="Y897" s="163"/>
      <c r="Z897" s="163"/>
      <c r="AA897" s="163"/>
      <c r="AB897" s="163"/>
      <c r="AC897" s="163"/>
      <c r="AD897" s="163"/>
      <c r="AE897" s="163"/>
      <c r="AF897" s="163"/>
      <c r="AG897" s="163" t="s">
        <v>866</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3" t="s">
        <v>1291</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378</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1292</v>
      </c>
      <c r="C899" s="156" t="s">
        <v>1293</v>
      </c>
      <c r="D899" s="157" t="s">
        <v>480</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864</v>
      </c>
      <c r="S899" s="160" t="s">
        <v>295</v>
      </c>
      <c r="T899" s="161" t="s">
        <v>295</v>
      </c>
      <c r="U899" s="162">
        <v>0</v>
      </c>
      <c r="V899" s="162">
        <f>ROUND(E899*U899,2)</f>
        <v>0</v>
      </c>
      <c r="W899" s="162"/>
      <c r="X899" s="162" t="s">
        <v>865</v>
      </c>
      <c r="Y899" s="163"/>
      <c r="Z899" s="163"/>
      <c r="AA899" s="163"/>
      <c r="AB899" s="163"/>
      <c r="AC899" s="163"/>
      <c r="AD899" s="163"/>
      <c r="AE899" s="163"/>
      <c r="AF899" s="163"/>
      <c r="AG899" s="163" t="s">
        <v>866</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3" t="s">
        <v>1294</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378</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1295</v>
      </c>
      <c r="C901" s="156" t="s">
        <v>1296</v>
      </c>
      <c r="D901" s="157" t="s">
        <v>480</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864</v>
      </c>
      <c r="S901" s="160" t="s">
        <v>295</v>
      </c>
      <c r="T901" s="161" t="s">
        <v>295</v>
      </c>
      <c r="U901" s="162">
        <v>0</v>
      </c>
      <c r="V901" s="162">
        <f>ROUND(E901*U901,2)</f>
        <v>0</v>
      </c>
      <c r="W901" s="162"/>
      <c r="X901" s="162" t="s">
        <v>865</v>
      </c>
      <c r="Y901" s="163"/>
      <c r="Z901" s="163"/>
      <c r="AA901" s="163"/>
      <c r="AB901" s="163"/>
      <c r="AC901" s="163"/>
      <c r="AD901" s="163"/>
      <c r="AE901" s="163"/>
      <c r="AF901" s="163"/>
      <c r="AG901" s="163" t="s">
        <v>866</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3" t="s">
        <v>1297</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378</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3" t="s">
        <v>1298</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378</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1299</v>
      </c>
      <c r="C904" s="156" t="s">
        <v>1300</v>
      </c>
      <c r="D904" s="157" t="s">
        <v>480</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807</v>
      </c>
      <c r="U904" s="162">
        <v>0</v>
      </c>
      <c r="V904" s="162">
        <f>ROUND(E904*U904,2)</f>
        <v>0</v>
      </c>
      <c r="W904" s="162"/>
      <c r="X904" s="162" t="s">
        <v>865</v>
      </c>
      <c r="Y904" s="163"/>
      <c r="Z904" s="163"/>
      <c r="AA904" s="163"/>
      <c r="AB904" s="163"/>
      <c r="AC904" s="163"/>
      <c r="AD904" s="163"/>
      <c r="AE904" s="163"/>
      <c r="AF904" s="163"/>
      <c r="AG904" s="163" t="s">
        <v>866</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3" t="s">
        <v>1301</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378</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1302</v>
      </c>
      <c r="C907" s="156" t="s">
        <v>1303</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462</v>
      </c>
      <c r="S907" s="160" t="s">
        <v>295</v>
      </c>
      <c r="T907" s="161" t="s">
        <v>295</v>
      </c>
      <c r="U907" s="162">
        <v>0.09</v>
      </c>
      <c r="V907" s="162">
        <f>ROUND(E907*U907,2)</f>
        <v>1.2</v>
      </c>
      <c r="W907" s="162"/>
      <c r="X907" s="162" t="s">
        <v>375</v>
      </c>
      <c r="Y907" s="163"/>
      <c r="Z907" s="163"/>
      <c r="AA907" s="163"/>
      <c r="AB907" s="163"/>
      <c r="AC907" s="163"/>
      <c r="AD907" s="163"/>
      <c r="AE907" s="163"/>
      <c r="AF907" s="163"/>
      <c r="AG907" s="163" t="s">
        <v>376</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51" t="s">
        <v>1304</v>
      </c>
      <c r="D908" s="215"/>
      <c r="E908" s="215"/>
      <c r="F908" s="215"/>
      <c r="G908" s="215"/>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387</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3" t="s">
        <v>1305</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378</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3" t="s">
        <v>1306</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378</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3" t="s">
        <v>1307</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378</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3" t="s">
        <v>1308</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378</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1309</v>
      </c>
      <c r="C913" s="156" t="s">
        <v>1310</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462</v>
      </c>
      <c r="S913" s="160" t="s">
        <v>295</v>
      </c>
      <c r="T913" s="161" t="s">
        <v>295</v>
      </c>
      <c r="U913" s="162">
        <v>0.24</v>
      </c>
      <c r="V913" s="162">
        <f>ROUND(E913*U913,2)</f>
        <v>33.4</v>
      </c>
      <c r="W913" s="162"/>
      <c r="X913" s="162" t="s">
        <v>375</v>
      </c>
      <c r="Y913" s="163"/>
      <c r="Z913" s="163"/>
      <c r="AA913" s="163"/>
      <c r="AB913" s="163"/>
      <c r="AC913" s="163"/>
      <c r="AD913" s="163"/>
      <c r="AE913" s="163"/>
      <c r="AF913" s="163"/>
      <c r="AG913" s="163" t="s">
        <v>376</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51" t="s">
        <v>1304</v>
      </c>
      <c r="D914" s="215"/>
      <c r="E914" s="215"/>
      <c r="F914" s="215"/>
      <c r="G914" s="215"/>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387</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3" t="s">
        <v>1311</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378</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3" t="s">
        <v>1312</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378</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3" t="s">
        <v>1313</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378</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3" t="s">
        <v>1314</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378</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1315</v>
      </c>
      <c r="C919" s="156" t="s">
        <v>1316</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375</v>
      </c>
      <c r="Y919" s="163"/>
      <c r="Z919" s="163"/>
      <c r="AA919" s="163"/>
      <c r="AB919" s="163"/>
      <c r="AC919" s="163"/>
      <c r="AD919" s="163"/>
      <c r="AE919" s="163"/>
      <c r="AF919" s="163"/>
      <c r="AG919" s="163" t="s">
        <v>376</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3" t="s">
        <v>1317</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378</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3" t="s">
        <v>1318</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378</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3" t="s">
        <v>1319</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378</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3" t="s">
        <v>1320</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378</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3" t="s">
        <v>1321</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378</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3" t="s">
        <v>1322</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378</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3" t="s">
        <v>1323</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378</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3" t="s">
        <v>1324</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378</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3" t="s">
        <v>1325</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378</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1326</v>
      </c>
      <c r="C930" s="156" t="s">
        <v>1327</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462</v>
      </c>
      <c r="S930" s="160" t="s">
        <v>295</v>
      </c>
      <c r="T930" s="161" t="s">
        <v>295</v>
      </c>
      <c r="U930" s="162">
        <v>0.38</v>
      </c>
      <c r="V930" s="162">
        <f>ROUND(E930*U930,2)</f>
        <v>8.66</v>
      </c>
      <c r="W930" s="162"/>
      <c r="X930" s="162" t="s">
        <v>375</v>
      </c>
      <c r="Y930" s="163"/>
      <c r="Z930" s="163"/>
      <c r="AA930" s="163"/>
      <c r="AB930" s="163"/>
      <c r="AC930" s="163"/>
      <c r="AD930" s="163"/>
      <c r="AE930" s="163"/>
      <c r="AF930" s="163"/>
      <c r="AG930" s="163" t="s">
        <v>376</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51" t="s">
        <v>1328</v>
      </c>
      <c r="D931" s="215"/>
      <c r="E931" s="215"/>
      <c r="F931" s="215"/>
      <c r="G931" s="215"/>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387</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3" t="s">
        <v>1329</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378</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3" t="s">
        <v>1330</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378</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3" t="s">
        <v>1331</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378</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3" t="s">
        <v>1332</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378</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3" t="s">
        <v>1333</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378</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1334</v>
      </c>
      <c r="C937" s="156" t="s">
        <v>1335</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462</v>
      </c>
      <c r="S937" s="160" t="s">
        <v>295</v>
      </c>
      <c r="T937" s="161" t="s">
        <v>295</v>
      </c>
      <c r="U937" s="162">
        <v>0.48</v>
      </c>
      <c r="V937" s="162">
        <f>ROUND(E937*U937,2)</f>
        <v>10.93</v>
      </c>
      <c r="W937" s="162"/>
      <c r="X937" s="162" t="s">
        <v>375</v>
      </c>
      <c r="Y937" s="163"/>
      <c r="Z937" s="163"/>
      <c r="AA937" s="163"/>
      <c r="AB937" s="163"/>
      <c r="AC937" s="163"/>
      <c r="AD937" s="163"/>
      <c r="AE937" s="163"/>
      <c r="AF937" s="163"/>
      <c r="AG937" s="163" t="s">
        <v>376</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51" t="s">
        <v>1336</v>
      </c>
      <c r="D938" s="215"/>
      <c r="E938" s="215"/>
      <c r="F938" s="215"/>
      <c r="G938" s="215"/>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387</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3" t="s">
        <v>1329</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378</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3" t="s">
        <v>1330</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378</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3" t="s">
        <v>1331</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378</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3" t="s">
        <v>1332</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378</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3" t="s">
        <v>1333</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378</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1337</v>
      </c>
      <c r="C944" s="156" t="s">
        <v>1338</v>
      </c>
      <c r="D944" s="157" t="s">
        <v>544</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508</v>
      </c>
      <c r="S944" s="160" t="s">
        <v>295</v>
      </c>
      <c r="T944" s="161" t="s">
        <v>295</v>
      </c>
      <c r="U944" s="162">
        <v>0.88</v>
      </c>
      <c r="V944" s="162">
        <f>ROUND(E944*U944,2)</f>
        <v>7.92</v>
      </c>
      <c r="W944" s="162"/>
      <c r="X944" s="162" t="s">
        <v>375</v>
      </c>
      <c r="Y944" s="163"/>
      <c r="Z944" s="163"/>
      <c r="AA944" s="163"/>
      <c r="AB944" s="163"/>
      <c r="AC944" s="163"/>
      <c r="AD944" s="163"/>
      <c r="AE944" s="163"/>
      <c r="AF944" s="163"/>
      <c r="AG944" s="163" t="s">
        <v>376</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51" t="s">
        <v>1339</v>
      </c>
      <c r="D945" s="215"/>
      <c r="E945" s="215"/>
      <c r="F945" s="215"/>
      <c r="G945" s="215"/>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387</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3" t="s">
        <v>1340</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378</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3" t="s">
        <v>1341</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378</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3" t="s">
        <v>1342</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378</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1343</v>
      </c>
      <c r="C949" s="156" t="s">
        <v>1344</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462</v>
      </c>
      <c r="S949" s="160" t="s">
        <v>295</v>
      </c>
      <c r="T949" s="161" t="s">
        <v>295</v>
      </c>
      <c r="U949" s="162">
        <v>0.4</v>
      </c>
      <c r="V949" s="162">
        <f>ROUND(E949*U949,2)</f>
        <v>67.89</v>
      </c>
      <c r="W949" s="162"/>
      <c r="X949" s="162" t="s">
        <v>375</v>
      </c>
      <c r="Y949" s="163"/>
      <c r="Z949" s="163"/>
      <c r="AA949" s="163"/>
      <c r="AB949" s="163"/>
      <c r="AC949" s="163"/>
      <c r="AD949" s="163"/>
      <c r="AE949" s="163"/>
      <c r="AF949" s="163"/>
      <c r="AG949" s="163" t="s">
        <v>376</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3" t="s">
        <v>1345</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378</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3" t="s">
        <v>1346</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378</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3" t="s">
        <v>1347</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378</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3" t="s">
        <v>1348</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378</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3" t="s">
        <v>1349</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378</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3" t="s">
        <v>1350</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378</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3" t="s">
        <v>1351</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378</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3" t="s">
        <v>1352</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378</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3" t="s">
        <v>1353</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378</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3" t="s">
        <v>1354</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378</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3" t="s">
        <v>1355</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378</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3" t="s">
        <v>1356</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378</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3" t="s">
        <v>1357</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378</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3" t="s">
        <v>1358</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378</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3" t="s">
        <v>1359</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378</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3" t="s">
        <v>1353</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378</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3" t="s">
        <v>1360</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378</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3" t="s">
        <v>1361</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378</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3" t="s">
        <v>1362</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378</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3" t="s">
        <v>1363</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378</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3" t="s">
        <v>1364</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378</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3" t="s">
        <v>1365</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378</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3" t="s">
        <v>1353</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378</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3" t="s">
        <v>1366</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378</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3" t="s">
        <v>1367</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378</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3" t="s">
        <v>1368</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378</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3" t="s">
        <v>1369</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378</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3" t="s">
        <v>1370</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378</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3" t="s">
        <v>1371</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378</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3" t="s">
        <v>1372</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378</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3" t="s">
        <v>1373</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378</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3" t="s">
        <v>1374</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378</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3" t="s">
        <v>1375</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378</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3" t="s">
        <v>1376</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378</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3" t="s">
        <v>1353</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378</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3" t="s">
        <v>1377</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378</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3" t="s">
        <v>1378</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378</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3" t="s">
        <v>1379</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378</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3" t="s">
        <v>1380</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378</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3" t="s">
        <v>1381</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378</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3" t="s">
        <v>1382</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378</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3" t="s">
        <v>1383</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378</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3" t="s">
        <v>1384</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378</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1385</v>
      </c>
      <c r="C993" s="156" t="s">
        <v>1386</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462</v>
      </c>
      <c r="S993" s="160" t="s">
        <v>295</v>
      </c>
      <c r="T993" s="161" t="s">
        <v>295</v>
      </c>
      <c r="U993" s="162">
        <v>0.84</v>
      </c>
      <c r="V993" s="162">
        <f>ROUND(E993*U993,2)</f>
        <v>857.08</v>
      </c>
      <c r="W993" s="162"/>
      <c r="X993" s="162" t="s">
        <v>375</v>
      </c>
      <c r="Y993" s="163"/>
      <c r="Z993" s="163"/>
      <c r="AA993" s="163"/>
      <c r="AB993" s="163"/>
      <c r="AC993" s="163"/>
      <c r="AD993" s="163"/>
      <c r="AE993" s="163"/>
      <c r="AF993" s="163"/>
      <c r="AG993" s="163" t="s">
        <v>376</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3" t="s">
        <v>513</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378</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3" t="s">
        <v>1387</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378</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3" t="s">
        <v>1388</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378</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3" t="s">
        <v>1389</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378</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3" t="s">
        <v>1390</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378</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3" t="s">
        <v>1391</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378</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3" t="s">
        <v>1392</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378</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3" t="s">
        <v>1393</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378</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3" t="s">
        <v>1394</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378</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3" t="s">
        <v>1395</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378</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3" t="s">
        <v>516</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378</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3" t="s">
        <v>1396</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378</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3" t="s">
        <v>1397</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378</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3" t="s">
        <v>1398</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378</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3" t="s">
        <v>1399</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378</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3" t="s">
        <v>1400</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378</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3" t="s">
        <v>1401</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378</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3" t="s">
        <v>1402</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378</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3" t="s">
        <v>1403</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378</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3" t="s">
        <v>1404</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378</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3" t="s">
        <v>1405</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378</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3" t="s">
        <v>1406</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378</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3" t="s">
        <v>1407</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378</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3" t="s">
        <v>1408</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378</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3" t="s">
        <v>1409</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378</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3" t="s">
        <v>526</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378</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3" t="s">
        <v>1410</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378</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3" t="s">
        <v>1411</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378</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3" t="s">
        <v>1412</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378</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3" t="s">
        <v>1413</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378</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3" t="s">
        <v>1414</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378</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3" t="s">
        <v>1415</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378</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3" t="s">
        <v>1416</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378</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3" t="s">
        <v>1417</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378</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3" t="s">
        <v>1418</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378</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3" t="s">
        <v>1419</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378</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3" t="s">
        <v>1420</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378</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3" t="s">
        <v>1421</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378</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3" t="s">
        <v>1422</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378</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3" t="s">
        <v>1423</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378</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3" t="s">
        <v>1424</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378</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3" t="s">
        <v>1425</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378</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3" t="s">
        <v>1426</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378</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3" t="s">
        <v>1427</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378</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3" t="s">
        <v>1428</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378</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3" t="s">
        <v>1429</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378</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3" t="s">
        <v>1430</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378</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3" t="s">
        <v>518</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378</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3" t="s">
        <v>1431</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378</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3" t="s">
        <v>1432</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378</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3" t="s">
        <v>1433</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378</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3" t="s">
        <v>1434</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378</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3" t="s">
        <v>1435</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378</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3" t="s">
        <v>1436</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378</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3" t="s">
        <v>1437</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378</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3" t="s">
        <v>1438</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378</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3" t="s">
        <v>1439</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378</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3" t="s">
        <v>1440</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378</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3" t="s">
        <v>1441</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378</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3" t="s">
        <v>1442</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378</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3" t="s">
        <v>1443</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378</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3" t="s">
        <v>1444</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378</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3" t="s">
        <v>1445</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378</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3" t="s">
        <v>676</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378</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3" t="s">
        <v>1446</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378</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3" t="s">
        <v>1447</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378</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3" t="s">
        <v>1448</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378</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3" t="s">
        <v>1449</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378</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3" t="s">
        <v>1450</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378</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3" t="s">
        <v>1451</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378</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3" t="s">
        <v>1452</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378</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3" t="s">
        <v>1453</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378</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3" t="s">
        <v>1454</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378</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3" t="s">
        <v>1455</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378</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3" t="s">
        <v>1456</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378</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3" t="s">
        <v>1457</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378</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3" t="s">
        <v>1458</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378</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3" t="s">
        <v>1459</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378</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3" t="s">
        <v>1460</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378</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3" t="s">
        <v>1461</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378</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1462</v>
      </c>
      <c r="C1074" s="156" t="s">
        <v>1463</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508</v>
      </c>
      <c r="S1074" s="160" t="s">
        <v>295</v>
      </c>
      <c r="T1074" s="161" t="s">
        <v>295</v>
      </c>
      <c r="U1074" s="162">
        <v>0.33</v>
      </c>
      <c r="V1074" s="162">
        <f>ROUND(E1074*U1074,2)</f>
        <v>918.01</v>
      </c>
      <c r="W1074" s="162"/>
      <c r="X1074" s="162" t="s">
        <v>375</v>
      </c>
      <c r="Y1074" s="163"/>
      <c r="Z1074" s="163"/>
      <c r="AA1074" s="163"/>
      <c r="AB1074" s="163"/>
      <c r="AC1074" s="163"/>
      <c r="AD1074" s="163"/>
      <c r="AE1074" s="163"/>
      <c r="AF1074" s="163"/>
      <c r="AG1074" s="163" t="s">
        <v>376</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3" t="s">
        <v>1464</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378</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3" t="s">
        <v>513</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378</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3" t="s">
        <v>1465</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378</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3" t="s">
        <v>1466</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378</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3" t="s">
        <v>1467</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378</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3" t="s">
        <v>1468</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378</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3" t="s">
        <v>1469</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378</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3" t="s">
        <v>1470</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378</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3" t="s">
        <v>1471</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378</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3" t="s">
        <v>1472</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378</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3" t="s">
        <v>1473</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378</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3" t="s">
        <v>1474</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378</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3" t="s">
        <v>516</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378</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3" t="s">
        <v>1475</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378</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3" t="s">
        <v>1476</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378</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3" t="s">
        <v>1477</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378</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3" t="s">
        <v>1478</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378</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3" t="s">
        <v>1479</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378</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3" t="s">
        <v>1480</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378</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3" t="s">
        <v>1481</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378</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3" t="s">
        <v>1482</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378</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3" t="s">
        <v>1483</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378</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3" t="s">
        <v>1484</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378</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3" t="s">
        <v>1485</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378</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3" t="s">
        <v>1486</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378</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3" t="s">
        <v>1487</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378</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3" t="s">
        <v>1488</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378</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3" t="s">
        <v>1489</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378</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3" t="s">
        <v>1490</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378</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3" t="s">
        <v>1491</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378</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3" t="s">
        <v>1492</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378</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3" t="s">
        <v>1493</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378</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3" t="s">
        <v>1494</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378</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3" t="s">
        <v>1495</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378</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3" t="s">
        <v>1496</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378</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3" t="s">
        <v>1497</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378</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3" t="s">
        <v>1498</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378</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3" t="s">
        <v>1499</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378</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3" t="s">
        <v>1500</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378</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3" t="s">
        <v>1501</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378</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3" t="s">
        <v>1502</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378</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3" t="s">
        <v>1503</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378</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3" t="s">
        <v>1504</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378</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3" t="s">
        <v>1505</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378</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3" t="s">
        <v>1506</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378</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3" t="s">
        <v>1507</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378</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3" t="s">
        <v>1508</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378</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3" t="s">
        <v>1509</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378</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3" t="s">
        <v>526</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378</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3" t="s">
        <v>1510</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378</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3" t="s">
        <v>1511</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378</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3" t="s">
        <v>1512</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378</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3" t="s">
        <v>1513</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378</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3" t="s">
        <v>1514</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378</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3" t="s">
        <v>1515</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378</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3" t="s">
        <v>1516</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378</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3" t="s">
        <v>1517</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378</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3" t="s">
        <v>1518</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378</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3" t="s">
        <v>1519</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378</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3" t="s">
        <v>1520</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378</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3" t="s">
        <v>1521</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378</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3" t="s">
        <v>1522</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378</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3" t="s">
        <v>1523</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378</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3" t="s">
        <v>1524</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378</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3" t="s">
        <v>1525</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378</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3" t="s">
        <v>1526</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378</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3" t="s">
        <v>1527</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378</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3" t="s">
        <v>1528</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378</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3" t="s">
        <v>1529</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378</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3" t="s">
        <v>1530</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378</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3" t="s">
        <v>1531</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378</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3" t="s">
        <v>1532</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378</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3" t="s">
        <v>1533</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378</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3" t="s">
        <v>1534</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378</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3" t="s">
        <v>1535</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378</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3" t="s">
        <v>1536</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378</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3" t="s">
        <v>1537</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378</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3" t="s">
        <v>1538</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378</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3" t="s">
        <v>1539</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378</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3" t="s">
        <v>1540</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378</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1541</v>
      </c>
      <c r="C1155" s="156" t="s">
        <v>1542</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508</v>
      </c>
      <c r="S1155" s="160" t="s">
        <v>295</v>
      </c>
      <c r="T1155" s="161" t="s">
        <v>295</v>
      </c>
      <c r="U1155" s="162">
        <v>1.18</v>
      </c>
      <c r="V1155" s="162">
        <f>ROUND(E1155*U1155,2)</f>
        <v>145.03</v>
      </c>
      <c r="W1155" s="162"/>
      <c r="X1155" s="162" t="s">
        <v>375</v>
      </c>
      <c r="Y1155" s="163"/>
      <c r="Z1155" s="163"/>
      <c r="AA1155" s="163"/>
      <c r="AB1155" s="163"/>
      <c r="AC1155" s="163"/>
      <c r="AD1155" s="163"/>
      <c r="AE1155" s="163"/>
      <c r="AF1155" s="163"/>
      <c r="AG1155" s="163" t="s">
        <v>376</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51" t="s">
        <v>1543</v>
      </c>
      <c r="D1156" s="215"/>
      <c r="E1156" s="215"/>
      <c r="F1156" s="215"/>
      <c r="G1156" s="215"/>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387</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3" t="s">
        <v>513</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378</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3" t="s">
        <v>1544</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378</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3" t="s">
        <v>1545</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378</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3" t="s">
        <v>1546</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378</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3" t="s">
        <v>1547</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378</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3" t="s">
        <v>1548</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378</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3" t="s">
        <v>516</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378</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3" t="s">
        <v>1549</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378</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3" t="s">
        <v>1550</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378</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3" t="s">
        <v>1551</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378</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3" t="s">
        <v>1552</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378</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3" t="s">
        <v>1553</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378</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3" t="s">
        <v>1554</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378</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3" t="s">
        <v>1555</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378</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3" t="s">
        <v>1556</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378</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3" t="s">
        <v>1557</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378</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3" t="s">
        <v>1558</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378</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3" t="s">
        <v>526</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378</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3" t="s">
        <v>1559</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378</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3" t="s">
        <v>1560</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378</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3" t="s">
        <v>1561</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378</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3" t="s">
        <v>1562</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378</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3" t="s">
        <v>1563</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378</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3" t="s">
        <v>518</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378</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3" t="s">
        <v>1564</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378</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3" t="s">
        <v>1565</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378</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3" t="s">
        <v>1566</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378</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3" t="s">
        <v>1567</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378</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3" t="s">
        <v>1568</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378</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3" t="s">
        <v>1569</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378</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3" t="s">
        <v>1570</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378</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1571</v>
      </c>
      <c r="C1188" s="156" t="s">
        <v>1572</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508</v>
      </c>
      <c r="S1188" s="160" t="s">
        <v>295</v>
      </c>
      <c r="T1188" s="161" t="s">
        <v>295</v>
      </c>
      <c r="U1188" s="162">
        <v>0.73</v>
      </c>
      <c r="V1188" s="162">
        <f>ROUND(E1188*U1188,2)</f>
        <v>243.19</v>
      </c>
      <c r="W1188" s="162"/>
      <c r="X1188" s="162" t="s">
        <v>375</v>
      </c>
      <c r="Y1188" s="163"/>
      <c r="Z1188" s="163"/>
      <c r="AA1188" s="163"/>
      <c r="AB1188" s="163"/>
      <c r="AC1188" s="163"/>
      <c r="AD1188" s="163"/>
      <c r="AE1188" s="163"/>
      <c r="AF1188" s="163"/>
      <c r="AG1188" s="163" t="s">
        <v>376</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3" t="s">
        <v>513</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378</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3" t="s">
        <v>1573</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378</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3" t="s">
        <v>1574</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378</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3" t="s">
        <v>1575</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378</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3" t="s">
        <v>1576</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378</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3" t="s">
        <v>1577</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378</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1578</v>
      </c>
      <c r="C1195" s="156" t="s">
        <v>1579</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462</v>
      </c>
      <c r="S1195" s="160" t="s">
        <v>295</v>
      </c>
      <c r="T1195" s="161" t="s">
        <v>295</v>
      </c>
      <c r="U1195" s="162">
        <v>0.48</v>
      </c>
      <c r="V1195" s="162">
        <f>ROUND(E1195*U1195,2)</f>
        <v>5.76</v>
      </c>
      <c r="W1195" s="162"/>
      <c r="X1195" s="162" t="s">
        <v>375</v>
      </c>
      <c r="Y1195" s="163"/>
      <c r="Z1195" s="163"/>
      <c r="AA1195" s="163"/>
      <c r="AB1195" s="163"/>
      <c r="AC1195" s="163"/>
      <c r="AD1195" s="163"/>
      <c r="AE1195" s="163"/>
      <c r="AF1195" s="163"/>
      <c r="AG1195" s="163" t="s">
        <v>376</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51" t="s">
        <v>1580</v>
      </c>
      <c r="D1196" s="215"/>
      <c r="E1196" s="215"/>
      <c r="F1196" s="215"/>
      <c r="G1196" s="215"/>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387</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3" t="s">
        <v>1581</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378</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1582</v>
      </c>
      <c r="C1198" s="156" t="s">
        <v>1583</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462</v>
      </c>
      <c r="S1198" s="160" t="s">
        <v>295</v>
      </c>
      <c r="T1198" s="161" t="s">
        <v>295</v>
      </c>
      <c r="U1198" s="162">
        <v>0</v>
      </c>
      <c r="V1198" s="162">
        <f>ROUND(E1198*U1198,2)</f>
        <v>0</v>
      </c>
      <c r="W1198" s="162"/>
      <c r="X1198" s="162" t="s">
        <v>375</v>
      </c>
      <c r="Y1198" s="163"/>
      <c r="Z1198" s="163"/>
      <c r="AA1198" s="163"/>
      <c r="AB1198" s="163"/>
      <c r="AC1198" s="163"/>
      <c r="AD1198" s="163"/>
      <c r="AE1198" s="163"/>
      <c r="AF1198" s="163"/>
      <c r="AG1198" s="163" t="s">
        <v>376</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51" t="s">
        <v>1584</v>
      </c>
      <c r="D1199" s="215"/>
      <c r="E1199" s="215"/>
      <c r="F1199" s="215"/>
      <c r="G1199" s="215"/>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387</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3" t="s">
        <v>1585</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378</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1586</v>
      </c>
      <c r="C1201" s="156" t="s">
        <v>1587</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462</v>
      </c>
      <c r="S1201" s="160" t="s">
        <v>295</v>
      </c>
      <c r="T1201" s="161" t="s">
        <v>295</v>
      </c>
      <c r="U1201" s="162">
        <v>0.12</v>
      </c>
      <c r="V1201" s="162">
        <f>ROUND(E1201*U1201,2)</f>
        <v>5.46</v>
      </c>
      <c r="W1201" s="162"/>
      <c r="X1201" s="162" t="s">
        <v>375</v>
      </c>
      <c r="Y1201" s="163"/>
      <c r="Z1201" s="163"/>
      <c r="AA1201" s="163"/>
      <c r="AB1201" s="163"/>
      <c r="AC1201" s="163"/>
      <c r="AD1201" s="163"/>
      <c r="AE1201" s="163"/>
      <c r="AF1201" s="163"/>
      <c r="AG1201" s="163" t="s">
        <v>376</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3" t="s">
        <v>1588</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378</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3" t="s">
        <v>1589</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378</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3" t="s">
        <v>1590</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378</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1591</v>
      </c>
      <c r="C1205" s="156" t="s">
        <v>1592</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295</v>
      </c>
      <c r="U1205" s="162">
        <v>0.97</v>
      </c>
      <c r="V1205" s="162">
        <f>ROUND(E1205*U1205,2)</f>
        <v>12.04</v>
      </c>
      <c r="W1205" s="162"/>
      <c r="X1205" s="162" t="s">
        <v>375</v>
      </c>
      <c r="Y1205" s="163"/>
      <c r="Z1205" s="163"/>
      <c r="AA1205" s="163"/>
      <c r="AB1205" s="163"/>
      <c r="AC1205" s="163"/>
      <c r="AD1205" s="163"/>
      <c r="AE1205" s="163"/>
      <c r="AF1205" s="163"/>
      <c r="AG1205" s="163" t="s">
        <v>376</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3" t="s">
        <v>1593</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378</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1594</v>
      </c>
      <c r="C1207" s="156" t="s">
        <v>1595</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295</v>
      </c>
      <c r="U1207" s="162">
        <v>0.22</v>
      </c>
      <c r="V1207" s="162">
        <f>ROUND(E1207*U1207,2)</f>
        <v>23.22</v>
      </c>
      <c r="W1207" s="162"/>
      <c r="X1207" s="162" t="s">
        <v>375</v>
      </c>
      <c r="Y1207" s="163"/>
      <c r="Z1207" s="163"/>
      <c r="AA1207" s="163"/>
      <c r="AB1207" s="163"/>
      <c r="AC1207" s="163"/>
      <c r="AD1207" s="163"/>
      <c r="AE1207" s="163"/>
      <c r="AF1207" s="163"/>
      <c r="AG1207" s="163" t="s">
        <v>376</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3" t="s">
        <v>1596</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378</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3" t="s">
        <v>1597</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378</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1598</v>
      </c>
      <c r="C1210" s="156" t="s">
        <v>1599</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295</v>
      </c>
      <c r="U1210" s="162">
        <v>0.83</v>
      </c>
      <c r="V1210" s="162">
        <f>ROUND(E1210*U1210,2)</f>
        <v>64.23</v>
      </c>
      <c r="W1210" s="162"/>
      <c r="X1210" s="162" t="s">
        <v>375</v>
      </c>
      <c r="Y1210" s="163"/>
      <c r="Z1210" s="163"/>
      <c r="AA1210" s="163"/>
      <c r="AB1210" s="163"/>
      <c r="AC1210" s="163"/>
      <c r="AD1210" s="163"/>
      <c r="AE1210" s="163"/>
      <c r="AF1210" s="163"/>
      <c r="AG1210" s="163" t="s">
        <v>376</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3" t="s">
        <v>1600</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378</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3" t="s">
        <v>1601</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378</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3" t="s">
        <v>1602</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378</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3" t="s">
        <v>1603</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378</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3" t="s">
        <v>1604</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378</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3" t="s">
        <v>1605</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378</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3" t="s">
        <v>1606</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378</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3" t="s">
        <v>1607</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378</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3" t="s">
        <v>1608</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378</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3" t="s">
        <v>1609</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378</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3" t="s">
        <v>1610</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378</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1611</v>
      </c>
      <c r="C1223" s="156" t="s">
        <v>1612</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462</v>
      </c>
      <c r="S1223" s="160" t="s">
        <v>295</v>
      </c>
      <c r="T1223" s="161" t="s">
        <v>295</v>
      </c>
      <c r="U1223" s="162">
        <v>1.42</v>
      </c>
      <c r="V1223" s="162">
        <f>ROUND(E1223*U1223,2)</f>
        <v>57.49</v>
      </c>
      <c r="W1223" s="162"/>
      <c r="X1223" s="162" t="s">
        <v>375</v>
      </c>
      <c r="Y1223" s="163"/>
      <c r="Z1223" s="163"/>
      <c r="AA1223" s="163"/>
      <c r="AB1223" s="163"/>
      <c r="AC1223" s="163"/>
      <c r="AD1223" s="163"/>
      <c r="AE1223" s="163"/>
      <c r="AF1223" s="163"/>
      <c r="AG1223" s="163" t="s">
        <v>376</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51" t="s">
        <v>1613</v>
      </c>
      <c r="D1224" s="215"/>
      <c r="E1224" s="215"/>
      <c r="F1224" s="215"/>
      <c r="G1224" s="215"/>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387</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52" t="s">
        <v>1614</v>
      </c>
      <c r="D1225" s="217"/>
      <c r="E1225" s="217"/>
      <c r="F1225" s="217"/>
      <c r="G1225" s="217"/>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387</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3" t="s">
        <v>1615</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378</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3" t="s">
        <v>1616</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378</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3" t="s">
        <v>1617</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378</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1618</v>
      </c>
      <c r="C1229" s="156" t="s">
        <v>1619</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462</v>
      </c>
      <c r="S1229" s="160" t="s">
        <v>295</v>
      </c>
      <c r="T1229" s="161" t="s">
        <v>295</v>
      </c>
      <c r="U1229" s="162">
        <v>2.33</v>
      </c>
      <c r="V1229" s="162">
        <f>ROUND(E1229*U1229,2)</f>
        <v>3.55</v>
      </c>
      <c r="W1229" s="162"/>
      <c r="X1229" s="162" t="s">
        <v>375</v>
      </c>
      <c r="Y1229" s="163"/>
      <c r="Z1229" s="163"/>
      <c r="AA1229" s="163"/>
      <c r="AB1229" s="163"/>
      <c r="AC1229" s="163"/>
      <c r="AD1229" s="163"/>
      <c r="AE1229" s="163"/>
      <c r="AF1229" s="163"/>
      <c r="AG1229" s="163" t="s">
        <v>376</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51" t="s">
        <v>1620</v>
      </c>
      <c r="D1230" s="215"/>
      <c r="E1230" s="215"/>
      <c r="F1230" s="215"/>
      <c r="G1230" s="215"/>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387</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3" t="s">
        <v>1621</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378</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3" t="s">
        <v>1622</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378</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1623</v>
      </c>
      <c r="C1234" s="156" t="s">
        <v>1624</v>
      </c>
      <c r="D1234" s="157" t="s">
        <v>384</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462</v>
      </c>
      <c r="S1234" s="160" t="s">
        <v>295</v>
      </c>
      <c r="T1234" s="161" t="s">
        <v>295</v>
      </c>
      <c r="U1234" s="162">
        <v>3.21</v>
      </c>
      <c r="V1234" s="162">
        <f>ROUND(E1234*U1234,2)</f>
        <v>31.04</v>
      </c>
      <c r="W1234" s="162"/>
      <c r="X1234" s="162" t="s">
        <v>375</v>
      </c>
      <c r="Y1234" s="163"/>
      <c r="Z1234" s="163"/>
      <c r="AA1234" s="163"/>
      <c r="AB1234" s="163"/>
      <c r="AC1234" s="163"/>
      <c r="AD1234" s="163"/>
      <c r="AE1234" s="163"/>
      <c r="AF1234" s="163"/>
      <c r="AG1234" s="163" t="s">
        <v>376</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51" t="s">
        <v>1625</v>
      </c>
      <c r="D1235" s="215"/>
      <c r="E1235" s="215"/>
      <c r="F1235" s="215"/>
      <c r="G1235" s="215"/>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387</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3" t="s">
        <v>1626</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378</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3" t="s">
        <v>1627</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378</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3" t="s">
        <v>1628</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378</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3" t="s">
        <v>1629</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378</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3" t="s">
        <v>1630</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378</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1631</v>
      </c>
      <c r="C1241" s="156" t="s">
        <v>1632</v>
      </c>
      <c r="D1241" s="157" t="s">
        <v>384</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462</v>
      </c>
      <c r="S1241" s="160" t="s">
        <v>295</v>
      </c>
      <c r="T1241" s="161" t="s">
        <v>295</v>
      </c>
      <c r="U1241" s="162">
        <v>2.58</v>
      </c>
      <c r="V1241" s="162">
        <f>ROUND(E1241*U1241,2)</f>
        <v>6.24</v>
      </c>
      <c r="W1241" s="162"/>
      <c r="X1241" s="162" t="s">
        <v>375</v>
      </c>
      <c r="Y1241" s="163"/>
      <c r="Z1241" s="163"/>
      <c r="AA1241" s="163"/>
      <c r="AB1241" s="163"/>
      <c r="AC1241" s="163"/>
      <c r="AD1241" s="163"/>
      <c r="AE1241" s="163"/>
      <c r="AF1241" s="163"/>
      <c r="AG1241" s="163" t="s">
        <v>376</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51" t="s">
        <v>1625</v>
      </c>
      <c r="D1242" s="215"/>
      <c r="E1242" s="215"/>
      <c r="F1242" s="215"/>
      <c r="G1242" s="215"/>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387</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3" t="s">
        <v>1633</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378</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3" t="s">
        <v>1634</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378</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1635</v>
      </c>
      <c r="C1245" s="156" t="s">
        <v>1636</v>
      </c>
      <c r="D1245" s="157" t="s">
        <v>384</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462</v>
      </c>
      <c r="S1245" s="160" t="s">
        <v>295</v>
      </c>
      <c r="T1245" s="161" t="s">
        <v>295</v>
      </c>
      <c r="U1245" s="162">
        <v>2.3199999999999998</v>
      </c>
      <c r="V1245" s="162">
        <f>ROUND(E1245*U1245,2)</f>
        <v>4.9800000000000004</v>
      </c>
      <c r="W1245" s="162"/>
      <c r="X1245" s="162" t="s">
        <v>375</v>
      </c>
      <c r="Y1245" s="163"/>
      <c r="Z1245" s="163"/>
      <c r="AA1245" s="163"/>
      <c r="AB1245" s="163"/>
      <c r="AC1245" s="163"/>
      <c r="AD1245" s="163"/>
      <c r="AE1245" s="163"/>
      <c r="AF1245" s="163"/>
      <c r="AG1245" s="163" t="s">
        <v>376</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51" t="s">
        <v>1625</v>
      </c>
      <c r="D1246" s="215"/>
      <c r="E1246" s="215"/>
      <c r="F1246" s="215"/>
      <c r="G1246" s="215"/>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387</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3" t="s">
        <v>1637</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378</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1638</v>
      </c>
      <c r="C1248" s="156" t="s">
        <v>1639</v>
      </c>
      <c r="D1248" s="157" t="s">
        <v>384</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462</v>
      </c>
      <c r="S1248" s="160" t="s">
        <v>295</v>
      </c>
      <c r="T1248" s="161" t="s">
        <v>295</v>
      </c>
      <c r="U1248" s="162">
        <v>0.68</v>
      </c>
      <c r="V1248" s="162">
        <f>ROUND(E1248*U1248,2)</f>
        <v>1.46</v>
      </c>
      <c r="W1248" s="162"/>
      <c r="X1248" s="162" t="s">
        <v>375</v>
      </c>
      <c r="Y1248" s="163"/>
      <c r="Z1248" s="163"/>
      <c r="AA1248" s="163"/>
      <c r="AB1248" s="163"/>
      <c r="AC1248" s="163"/>
      <c r="AD1248" s="163"/>
      <c r="AE1248" s="163"/>
      <c r="AF1248" s="163"/>
      <c r="AG1248" s="163" t="s">
        <v>376</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51" t="s">
        <v>1640</v>
      </c>
      <c r="D1249" s="215"/>
      <c r="E1249" s="215"/>
      <c r="F1249" s="215"/>
      <c r="G1249" s="215"/>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387</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3" t="s">
        <v>1637</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378</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1641</v>
      </c>
      <c r="C1251" s="156" t="s">
        <v>1642</v>
      </c>
      <c r="D1251" s="157" t="s">
        <v>384</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462</v>
      </c>
      <c r="S1251" s="160" t="s">
        <v>295</v>
      </c>
      <c r="T1251" s="161" t="s">
        <v>295</v>
      </c>
      <c r="U1251" s="162">
        <v>0.19</v>
      </c>
      <c r="V1251" s="162">
        <f>ROUND(E1251*U1251,2)</f>
        <v>0.41</v>
      </c>
      <c r="W1251" s="162"/>
      <c r="X1251" s="162" t="s">
        <v>375</v>
      </c>
      <c r="Y1251" s="163"/>
      <c r="Z1251" s="163"/>
      <c r="AA1251" s="163"/>
      <c r="AB1251" s="163"/>
      <c r="AC1251" s="163"/>
      <c r="AD1251" s="163"/>
      <c r="AE1251" s="163"/>
      <c r="AF1251" s="163"/>
      <c r="AG1251" s="163" t="s">
        <v>376</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51" t="s">
        <v>1643</v>
      </c>
      <c r="D1252" s="215"/>
      <c r="E1252" s="215"/>
      <c r="F1252" s="215"/>
      <c r="G1252" s="215"/>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387</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3" t="s">
        <v>1637</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378</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1644</v>
      </c>
      <c r="C1254" s="156" t="s">
        <v>1645</v>
      </c>
      <c r="D1254" s="157" t="s">
        <v>480</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462</v>
      </c>
      <c r="S1254" s="160" t="s">
        <v>295</v>
      </c>
      <c r="T1254" s="161" t="s">
        <v>295</v>
      </c>
      <c r="U1254" s="162">
        <v>15.23</v>
      </c>
      <c r="V1254" s="162">
        <f>ROUND(E1254*U1254,2)</f>
        <v>1.36</v>
      </c>
      <c r="W1254" s="162"/>
      <c r="X1254" s="162" t="s">
        <v>375</v>
      </c>
      <c r="Y1254" s="163"/>
      <c r="Z1254" s="163"/>
      <c r="AA1254" s="163"/>
      <c r="AB1254" s="163"/>
      <c r="AC1254" s="163"/>
      <c r="AD1254" s="163"/>
      <c r="AE1254" s="163"/>
      <c r="AF1254" s="163"/>
      <c r="AG1254" s="163" t="s">
        <v>376</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51" t="s">
        <v>481</v>
      </c>
      <c r="D1255" s="215"/>
      <c r="E1255" s="215"/>
      <c r="F1255" s="215"/>
      <c r="G1255" s="215"/>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387</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3" t="s">
        <v>1646</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378</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3" t="s">
        <v>1647</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378</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3" t="s">
        <v>1648</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378</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3" t="s">
        <v>1649</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378</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1650</v>
      </c>
      <c r="C1260" s="156" t="s">
        <v>1651</v>
      </c>
      <c r="D1260" s="157" t="s">
        <v>480</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462</v>
      </c>
      <c r="S1260" s="160" t="s">
        <v>295</v>
      </c>
      <c r="T1260" s="161" t="s">
        <v>295</v>
      </c>
      <c r="U1260" s="162">
        <v>15.23</v>
      </c>
      <c r="V1260" s="162">
        <f>ROUND(E1260*U1260,2)</f>
        <v>6.73</v>
      </c>
      <c r="W1260" s="162"/>
      <c r="X1260" s="162" t="s">
        <v>375</v>
      </c>
      <c r="Y1260" s="163"/>
      <c r="Z1260" s="163"/>
      <c r="AA1260" s="163"/>
      <c r="AB1260" s="163"/>
      <c r="AC1260" s="163"/>
      <c r="AD1260" s="163"/>
      <c r="AE1260" s="163"/>
      <c r="AF1260" s="163"/>
      <c r="AG1260" s="163" t="s">
        <v>376</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51" t="s">
        <v>481</v>
      </c>
      <c r="D1261" s="215"/>
      <c r="E1261" s="215"/>
      <c r="F1261" s="215"/>
      <c r="G1261" s="215"/>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387</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3" t="s">
        <v>1652</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378</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3" t="s">
        <v>1653</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378</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3" t="s">
        <v>1654</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378</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3" t="s">
        <v>1655</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378</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1656</v>
      </c>
      <c r="C1266" s="156" t="s">
        <v>1657</v>
      </c>
      <c r="D1266" s="157" t="s">
        <v>384</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462</v>
      </c>
      <c r="S1266" s="160" t="s">
        <v>295</v>
      </c>
      <c r="T1266" s="161" t="s">
        <v>295</v>
      </c>
      <c r="U1266" s="162">
        <v>1.84</v>
      </c>
      <c r="V1266" s="162">
        <f>ROUND(E1266*U1266,2)</f>
        <v>11.42</v>
      </c>
      <c r="W1266" s="162"/>
      <c r="X1266" s="162" t="s">
        <v>375</v>
      </c>
      <c r="Y1266" s="163"/>
      <c r="Z1266" s="163"/>
      <c r="AA1266" s="163"/>
      <c r="AB1266" s="163"/>
      <c r="AC1266" s="163"/>
      <c r="AD1266" s="163"/>
      <c r="AE1266" s="163"/>
      <c r="AF1266" s="163"/>
      <c r="AG1266" s="163" t="s">
        <v>376</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51" t="s">
        <v>1658</v>
      </c>
      <c r="D1267" s="215"/>
      <c r="E1267" s="215"/>
      <c r="F1267" s="215"/>
      <c r="G1267" s="215"/>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387</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3" t="s">
        <v>1659</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378</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1660</v>
      </c>
      <c r="C1269" s="156" t="s">
        <v>1661</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462</v>
      </c>
      <c r="S1269" s="160" t="s">
        <v>295</v>
      </c>
      <c r="T1269" s="161" t="s">
        <v>295</v>
      </c>
      <c r="U1269" s="162">
        <v>0.26</v>
      </c>
      <c r="V1269" s="162">
        <f>ROUND(E1269*U1269,2)</f>
        <v>63.33</v>
      </c>
      <c r="W1269" s="162"/>
      <c r="X1269" s="162" t="s">
        <v>375</v>
      </c>
      <c r="Y1269" s="163"/>
      <c r="Z1269" s="163"/>
      <c r="AA1269" s="163"/>
      <c r="AB1269" s="163"/>
      <c r="AC1269" s="163"/>
      <c r="AD1269" s="163"/>
      <c r="AE1269" s="163"/>
      <c r="AF1269" s="163"/>
      <c r="AG1269" s="163" t="s">
        <v>376</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51" t="s">
        <v>1662</v>
      </c>
      <c r="D1270" s="215"/>
      <c r="E1270" s="215"/>
      <c r="F1270" s="215"/>
      <c r="G1270" s="215"/>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387</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3" t="s">
        <v>1663</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378</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3" t="s">
        <v>1664</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378</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3" t="s">
        <v>1665</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378</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3" t="s">
        <v>1666</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378</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1667</v>
      </c>
      <c r="C1275" s="156" t="s">
        <v>1668</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462</v>
      </c>
      <c r="S1275" s="160" t="s">
        <v>295</v>
      </c>
      <c r="T1275" s="161" t="s">
        <v>295</v>
      </c>
      <c r="U1275" s="162">
        <v>0.09</v>
      </c>
      <c r="V1275" s="162">
        <f>ROUND(E1275*U1275,2)</f>
        <v>21.92</v>
      </c>
      <c r="W1275" s="162"/>
      <c r="X1275" s="162" t="s">
        <v>375</v>
      </c>
      <c r="Y1275" s="163"/>
      <c r="Z1275" s="163"/>
      <c r="AA1275" s="163"/>
      <c r="AB1275" s="163"/>
      <c r="AC1275" s="163"/>
      <c r="AD1275" s="163"/>
      <c r="AE1275" s="163"/>
      <c r="AF1275" s="163"/>
      <c r="AG1275" s="163" t="s">
        <v>376</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51" t="s">
        <v>1662</v>
      </c>
      <c r="D1276" s="215"/>
      <c r="E1276" s="215"/>
      <c r="F1276" s="215"/>
      <c r="G1276" s="215"/>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387</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3" t="s">
        <v>1663</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378</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3" t="s">
        <v>1664</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378</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3" t="s">
        <v>1665</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378</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3" t="s">
        <v>1666</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378</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1669</v>
      </c>
      <c r="C1281" s="156" t="s">
        <v>1670</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462</v>
      </c>
      <c r="S1281" s="160" t="s">
        <v>295</v>
      </c>
      <c r="T1281" s="161" t="s">
        <v>295</v>
      </c>
      <c r="U1281" s="162">
        <v>0.42</v>
      </c>
      <c r="V1281" s="162">
        <f>ROUND(E1281*U1281,2)</f>
        <v>5.18</v>
      </c>
      <c r="W1281" s="162"/>
      <c r="X1281" s="162" t="s">
        <v>375</v>
      </c>
      <c r="Y1281" s="163"/>
      <c r="Z1281" s="163"/>
      <c r="AA1281" s="163"/>
      <c r="AB1281" s="163"/>
      <c r="AC1281" s="163"/>
      <c r="AD1281" s="163"/>
      <c r="AE1281" s="163"/>
      <c r="AF1281" s="163"/>
      <c r="AG1281" s="163" t="s">
        <v>376</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51" t="s">
        <v>1662</v>
      </c>
      <c r="D1282" s="215"/>
      <c r="E1282" s="215"/>
      <c r="F1282" s="215"/>
      <c r="G1282" s="215"/>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387</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3" t="s">
        <v>1671</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378</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1672</v>
      </c>
      <c r="C1284" s="156" t="s">
        <v>1673</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462</v>
      </c>
      <c r="S1284" s="160" t="s">
        <v>295</v>
      </c>
      <c r="T1284" s="161" t="s">
        <v>295</v>
      </c>
      <c r="U1284" s="162">
        <v>0.48</v>
      </c>
      <c r="V1284" s="162">
        <f>ROUND(E1284*U1284,2)</f>
        <v>30.24</v>
      </c>
      <c r="W1284" s="162"/>
      <c r="X1284" s="162" t="s">
        <v>375</v>
      </c>
      <c r="Y1284" s="163"/>
      <c r="Z1284" s="163"/>
      <c r="AA1284" s="163"/>
      <c r="AB1284" s="163"/>
      <c r="AC1284" s="163"/>
      <c r="AD1284" s="163"/>
      <c r="AE1284" s="163"/>
      <c r="AF1284" s="163"/>
      <c r="AG1284" s="163" t="s">
        <v>376</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51" t="s">
        <v>1662</v>
      </c>
      <c r="D1285" s="215"/>
      <c r="E1285" s="215"/>
      <c r="F1285" s="215"/>
      <c r="G1285" s="215"/>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387</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3" t="s">
        <v>1674</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378</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1675</v>
      </c>
      <c r="C1287" s="156" t="s">
        <v>1676</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462</v>
      </c>
      <c r="S1287" s="160" t="s">
        <v>295</v>
      </c>
      <c r="T1287" s="161" t="s">
        <v>295</v>
      </c>
      <c r="U1287" s="162">
        <v>0.15</v>
      </c>
      <c r="V1287" s="162">
        <f>ROUND(E1287*U1287,2)</f>
        <v>292.39999999999998</v>
      </c>
      <c r="W1287" s="162"/>
      <c r="X1287" s="162" t="s">
        <v>375</v>
      </c>
      <c r="Y1287" s="163"/>
      <c r="Z1287" s="163"/>
      <c r="AA1287" s="163"/>
      <c r="AB1287" s="163"/>
      <c r="AC1287" s="163"/>
      <c r="AD1287" s="163"/>
      <c r="AE1287" s="163"/>
      <c r="AF1287" s="163"/>
      <c r="AG1287" s="163" t="s">
        <v>376</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51" t="s">
        <v>1677</v>
      </c>
      <c r="D1288" s="215"/>
      <c r="E1288" s="215"/>
      <c r="F1288" s="215"/>
      <c r="G1288" s="215"/>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387</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3" t="s">
        <v>1678</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378</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3" t="s">
        <v>1679</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378</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3" t="s">
        <v>1680</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378</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3" t="s">
        <v>1681</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378</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3" t="s">
        <v>1682</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378</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3" t="s">
        <v>1683</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378</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3" t="s">
        <v>1684</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378</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3" t="s">
        <v>1685</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378</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3" t="s">
        <v>1686</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378</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3" t="s">
        <v>1687</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378</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3" t="s">
        <v>1688</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378</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3" t="s">
        <v>1689</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378</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3" t="s">
        <v>1690</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378</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3" t="s">
        <v>1691</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378</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3" t="s">
        <v>1692</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378</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3" t="s">
        <v>1693</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378</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3" t="s">
        <v>1694</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378</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1695</v>
      </c>
      <c r="C1306" s="156" t="s">
        <v>1696</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462</v>
      </c>
      <c r="S1306" s="160" t="s">
        <v>295</v>
      </c>
      <c r="T1306" s="161" t="s">
        <v>295</v>
      </c>
      <c r="U1306" s="162">
        <v>0.01</v>
      </c>
      <c r="V1306" s="162">
        <f>ROUND(E1306*U1306,2)</f>
        <v>26.11</v>
      </c>
      <c r="W1306" s="162"/>
      <c r="X1306" s="162" t="s">
        <v>375</v>
      </c>
      <c r="Y1306" s="163"/>
      <c r="Z1306" s="163"/>
      <c r="AA1306" s="163"/>
      <c r="AB1306" s="163"/>
      <c r="AC1306" s="163"/>
      <c r="AD1306" s="163"/>
      <c r="AE1306" s="163"/>
      <c r="AF1306" s="163"/>
      <c r="AG1306" s="163" t="s">
        <v>376</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51" t="s">
        <v>1677</v>
      </c>
      <c r="D1307" s="215"/>
      <c r="E1307" s="215"/>
      <c r="F1307" s="215"/>
      <c r="G1307" s="215"/>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387</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3" t="s">
        <v>1697</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378</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3" t="s">
        <v>1698</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378</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3" t="s">
        <v>1699</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378</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3" t="s">
        <v>1700</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378</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3" t="s">
        <v>1701</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378</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3" t="s">
        <v>1702</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378</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3" t="s">
        <v>1703</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378</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3" t="s">
        <v>1704</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378</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3" t="s">
        <v>1705</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378</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3" t="s">
        <v>1706</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378</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3" t="s">
        <v>1707</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378</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3" t="s">
        <v>1708</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378</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3" t="s">
        <v>1709</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378</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3" t="s">
        <v>1710</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378</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3" t="s">
        <v>1711</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378</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1712</v>
      </c>
      <c r="C1323" s="156" t="s">
        <v>1713</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1714</v>
      </c>
      <c r="S1323" s="160" t="s">
        <v>295</v>
      </c>
      <c r="T1323" s="161" t="s">
        <v>295</v>
      </c>
      <c r="U1323" s="162">
        <v>0.03</v>
      </c>
      <c r="V1323" s="162">
        <f>ROUND(E1323*U1323,2)</f>
        <v>4.8</v>
      </c>
      <c r="W1323" s="162"/>
      <c r="X1323" s="162" t="s">
        <v>375</v>
      </c>
      <c r="Y1323" s="163"/>
      <c r="Z1323" s="163"/>
      <c r="AA1323" s="163"/>
      <c r="AB1323" s="163"/>
      <c r="AC1323" s="163"/>
      <c r="AD1323" s="163"/>
      <c r="AE1323" s="163"/>
      <c r="AF1323" s="163"/>
      <c r="AG1323" s="163" t="s">
        <v>376</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51" t="s">
        <v>1715</v>
      </c>
      <c r="D1324" s="215"/>
      <c r="E1324" s="215"/>
      <c r="F1324" s="215"/>
      <c r="G1324" s="215"/>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387</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3" t="s">
        <v>1716</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378</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3" t="s">
        <v>1717</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378</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1718</v>
      </c>
      <c r="C1327" s="156" t="s">
        <v>1719</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462</v>
      </c>
      <c r="S1327" s="160" t="s">
        <v>295</v>
      </c>
      <c r="T1327" s="161" t="s">
        <v>295</v>
      </c>
      <c r="U1327" s="162">
        <v>0.34</v>
      </c>
      <c r="V1327" s="162">
        <f>ROUND(E1327*U1327,2)</f>
        <v>30.21</v>
      </c>
      <c r="W1327" s="162"/>
      <c r="X1327" s="162" t="s">
        <v>375</v>
      </c>
      <c r="Y1327" s="163"/>
      <c r="Z1327" s="163"/>
      <c r="AA1327" s="163"/>
      <c r="AB1327" s="163"/>
      <c r="AC1327" s="163"/>
      <c r="AD1327" s="163"/>
      <c r="AE1327" s="163"/>
      <c r="AF1327" s="163"/>
      <c r="AG1327" s="163" t="s">
        <v>376</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51" t="s">
        <v>1720</v>
      </c>
      <c r="D1328" s="215"/>
      <c r="E1328" s="215"/>
      <c r="F1328" s="215"/>
      <c r="G1328" s="215"/>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387</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3" t="s">
        <v>1721</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378</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3" t="s">
        <v>1722</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378</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1723</v>
      </c>
      <c r="C1331" s="156" t="s">
        <v>1724</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462</v>
      </c>
      <c r="S1331" s="160" t="s">
        <v>295</v>
      </c>
      <c r="T1331" s="161" t="s">
        <v>295</v>
      </c>
      <c r="U1331" s="162">
        <v>0.45</v>
      </c>
      <c r="V1331" s="162">
        <f>ROUND(E1331*U1331,2)</f>
        <v>5.57</v>
      </c>
      <c r="W1331" s="162"/>
      <c r="X1331" s="162" t="s">
        <v>375</v>
      </c>
      <c r="Y1331" s="163"/>
      <c r="Z1331" s="163"/>
      <c r="AA1331" s="163"/>
      <c r="AB1331" s="163"/>
      <c r="AC1331" s="163"/>
      <c r="AD1331" s="163"/>
      <c r="AE1331" s="163"/>
      <c r="AF1331" s="163"/>
      <c r="AG1331" s="163" t="s">
        <v>376</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3" t="s">
        <v>1725</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378</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1726</v>
      </c>
      <c r="C1333" s="156" t="s">
        <v>1727</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375</v>
      </c>
      <c r="Y1333" s="163"/>
      <c r="Z1333" s="163"/>
      <c r="AA1333" s="163"/>
      <c r="AB1333" s="163"/>
      <c r="AC1333" s="163"/>
      <c r="AD1333" s="163"/>
      <c r="AE1333" s="163"/>
      <c r="AF1333" s="163"/>
      <c r="AG1333" s="163" t="s">
        <v>376</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3" t="s">
        <v>1728</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378</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3" t="s">
        <v>1729</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378</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1730</v>
      </c>
      <c r="C1336" s="156" t="s">
        <v>1731</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375</v>
      </c>
      <c r="Y1336" s="163"/>
      <c r="Z1336" s="163"/>
      <c r="AA1336" s="163"/>
      <c r="AB1336" s="163"/>
      <c r="AC1336" s="163"/>
      <c r="AD1336" s="163"/>
      <c r="AE1336" s="163"/>
      <c r="AF1336" s="163"/>
      <c r="AG1336" s="163" t="s">
        <v>376</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3" t="s">
        <v>1732</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378</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3" t="s">
        <v>1733</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378</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1734</v>
      </c>
      <c r="C1339" s="156" t="s">
        <v>1735</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375</v>
      </c>
      <c r="Y1339" s="163"/>
      <c r="Z1339" s="163"/>
      <c r="AA1339" s="163"/>
      <c r="AB1339" s="163"/>
      <c r="AC1339" s="163"/>
      <c r="AD1339" s="163"/>
      <c r="AE1339" s="163"/>
      <c r="AF1339" s="163"/>
      <c r="AG1339" s="163" t="s">
        <v>376</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3" t="s">
        <v>1736</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378</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1737</v>
      </c>
      <c r="C1341" s="156" t="s">
        <v>1738</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375</v>
      </c>
      <c r="Y1341" s="163"/>
      <c r="Z1341" s="163"/>
      <c r="AA1341" s="163"/>
      <c r="AB1341" s="163"/>
      <c r="AC1341" s="163"/>
      <c r="AD1341" s="163"/>
      <c r="AE1341" s="163"/>
      <c r="AF1341" s="163"/>
      <c r="AG1341" s="163" t="s">
        <v>376</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3" t="s">
        <v>1739</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378</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3" t="s">
        <v>1740</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378</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3" t="s">
        <v>1741</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378</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3" t="s">
        <v>1742</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378</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1743</v>
      </c>
      <c r="C1346" s="156" t="s">
        <v>1744</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375</v>
      </c>
      <c r="Y1346" s="163"/>
      <c r="Z1346" s="163"/>
      <c r="AA1346" s="163"/>
      <c r="AB1346" s="163"/>
      <c r="AC1346" s="163"/>
      <c r="AD1346" s="163"/>
      <c r="AE1346" s="163"/>
      <c r="AF1346" s="163"/>
      <c r="AG1346" s="163" t="s">
        <v>376</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3" t="s">
        <v>1745</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378</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3" t="s">
        <v>1746</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378</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3" t="s">
        <v>1747</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378</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3" t="s">
        <v>1748</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378</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1749</v>
      </c>
      <c r="C1351" s="156" t="s">
        <v>1750</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375</v>
      </c>
      <c r="Y1351" s="163"/>
      <c r="Z1351" s="163"/>
      <c r="AA1351" s="163"/>
      <c r="AB1351" s="163"/>
      <c r="AC1351" s="163"/>
      <c r="AD1351" s="163"/>
      <c r="AE1351" s="163"/>
      <c r="AF1351" s="163"/>
      <c r="AG1351" s="163" t="s">
        <v>376</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3" t="s">
        <v>1751</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378</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3" t="s">
        <v>1752</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378</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1753</v>
      </c>
      <c r="C1354" s="156" t="s">
        <v>1754</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375</v>
      </c>
      <c r="Y1354" s="163"/>
      <c r="Z1354" s="163"/>
      <c r="AA1354" s="163"/>
      <c r="AB1354" s="163"/>
      <c r="AC1354" s="163"/>
      <c r="AD1354" s="163"/>
      <c r="AE1354" s="163"/>
      <c r="AF1354" s="163"/>
      <c r="AG1354" s="163" t="s">
        <v>376</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3" t="s">
        <v>1755</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378</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3" t="s">
        <v>1756</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378</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1757</v>
      </c>
      <c r="C1357" s="156" t="s">
        <v>1758</v>
      </c>
      <c r="D1357" s="157" t="s">
        <v>384</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864</v>
      </c>
      <c r="S1357" s="160" t="s">
        <v>295</v>
      </c>
      <c r="T1357" s="161" t="s">
        <v>295</v>
      </c>
      <c r="U1357" s="162">
        <v>0</v>
      </c>
      <c r="V1357" s="162">
        <f>ROUND(E1357*U1357,2)</f>
        <v>0</v>
      </c>
      <c r="W1357" s="162"/>
      <c r="X1357" s="162" t="s">
        <v>865</v>
      </c>
      <c r="Y1357" s="163"/>
      <c r="Z1357" s="163"/>
      <c r="AA1357" s="163"/>
      <c r="AB1357" s="163"/>
      <c r="AC1357" s="163"/>
      <c r="AD1357" s="163"/>
      <c r="AE1357" s="163"/>
      <c r="AF1357" s="163"/>
      <c r="AG1357" s="163" t="s">
        <v>866</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3" t="s">
        <v>1759</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378</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1760</v>
      </c>
      <c r="C1359" s="156" t="s">
        <v>1761</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864</v>
      </c>
      <c r="S1359" s="160" t="s">
        <v>295</v>
      </c>
      <c r="T1359" s="161" t="s">
        <v>295</v>
      </c>
      <c r="U1359" s="162">
        <v>0</v>
      </c>
      <c r="V1359" s="162">
        <f>ROUND(E1359*U1359,2)</f>
        <v>0</v>
      </c>
      <c r="W1359" s="162"/>
      <c r="X1359" s="162" t="s">
        <v>865</v>
      </c>
      <c r="Y1359" s="163"/>
      <c r="Z1359" s="163"/>
      <c r="AA1359" s="163"/>
      <c r="AB1359" s="163"/>
      <c r="AC1359" s="163"/>
      <c r="AD1359" s="163"/>
      <c r="AE1359" s="163"/>
      <c r="AF1359" s="163"/>
      <c r="AG1359" s="163" t="s">
        <v>866</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3" t="s">
        <v>1762</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378</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1763</v>
      </c>
      <c r="C1362" s="156" t="s">
        <v>1764</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462</v>
      </c>
      <c r="S1362" s="160" t="s">
        <v>295</v>
      </c>
      <c r="T1362" s="161" t="s">
        <v>295</v>
      </c>
      <c r="U1362" s="162">
        <v>0.2</v>
      </c>
      <c r="V1362" s="162">
        <f>ROUND(E1362*U1362,2)</f>
        <v>14.45</v>
      </c>
      <c r="W1362" s="162"/>
      <c r="X1362" s="162" t="s">
        <v>375</v>
      </c>
      <c r="Y1362" s="163"/>
      <c r="Z1362" s="163"/>
      <c r="AA1362" s="163"/>
      <c r="AB1362" s="163"/>
      <c r="AC1362" s="163"/>
      <c r="AD1362" s="163"/>
      <c r="AE1362" s="163"/>
      <c r="AF1362" s="163"/>
      <c r="AG1362" s="163" t="s">
        <v>376</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51" t="s">
        <v>1765</v>
      </c>
      <c r="D1363" s="215"/>
      <c r="E1363" s="215"/>
      <c r="F1363" s="215"/>
      <c r="G1363" s="215"/>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387</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3" t="s">
        <v>1766</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378</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3" t="s">
        <v>1767</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378</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1768</v>
      </c>
      <c r="C1366" s="156" t="s">
        <v>1769</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1714</v>
      </c>
      <c r="S1366" s="160" t="s">
        <v>295</v>
      </c>
      <c r="T1366" s="161" t="s">
        <v>295</v>
      </c>
      <c r="U1366" s="162">
        <v>0.05</v>
      </c>
      <c r="V1366" s="162">
        <f>ROUND(E1366*U1366,2)</f>
        <v>29.23</v>
      </c>
      <c r="W1366" s="162"/>
      <c r="X1366" s="162" t="s">
        <v>375</v>
      </c>
      <c r="Y1366" s="163"/>
      <c r="Z1366" s="163"/>
      <c r="AA1366" s="163"/>
      <c r="AB1366" s="163"/>
      <c r="AC1366" s="163"/>
      <c r="AD1366" s="163"/>
      <c r="AE1366" s="163"/>
      <c r="AF1366" s="163"/>
      <c r="AG1366" s="163" t="s">
        <v>376</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3" t="s">
        <v>1770</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378</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3" t="s">
        <v>1771</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378</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3" t="s">
        <v>1772</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378</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3" t="s">
        <v>1773</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378</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3" t="s">
        <v>1774</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378</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3" t="s">
        <v>1775</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378</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3" t="s">
        <v>1776</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378</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3" t="s">
        <v>1777</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378</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3" t="s">
        <v>1778</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378</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3" t="s">
        <v>1779</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378</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3" t="s">
        <v>1780</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378</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3" t="s">
        <v>1781</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378</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3" t="s">
        <v>1782</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378</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3" t="s">
        <v>1783</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378</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3" t="s">
        <v>1784</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378</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3" t="s">
        <v>1785</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378</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3" t="s">
        <v>1786</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378</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3" t="s">
        <v>1787</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378</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3" t="s">
        <v>1788</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378</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1789</v>
      </c>
      <c r="C1387" s="156" t="s">
        <v>1790</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1791</v>
      </c>
      <c r="S1387" s="160" t="s">
        <v>295</v>
      </c>
      <c r="T1387" s="161" t="s">
        <v>295</v>
      </c>
      <c r="U1387" s="162">
        <v>0.18</v>
      </c>
      <c r="V1387" s="162">
        <f>ROUND(E1387*U1387,2)</f>
        <v>150.25</v>
      </c>
      <c r="W1387" s="162"/>
      <c r="X1387" s="162" t="s">
        <v>375</v>
      </c>
      <c r="Y1387" s="163"/>
      <c r="Z1387" s="163"/>
      <c r="AA1387" s="163"/>
      <c r="AB1387" s="163"/>
      <c r="AC1387" s="163"/>
      <c r="AD1387" s="163"/>
      <c r="AE1387" s="163"/>
      <c r="AF1387" s="163"/>
      <c r="AG1387" s="163" t="s">
        <v>376</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3" t="s">
        <v>1792</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378</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3" t="s">
        <v>1793</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378</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3" t="s">
        <v>1794</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378</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3" t="s">
        <v>1795</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378</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3" t="s">
        <v>1796</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378</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3" t="s">
        <v>1797</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378</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3" t="s">
        <v>1798</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378</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3" t="s">
        <v>1799</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378</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3" t="s">
        <v>1800</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378</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3" t="s">
        <v>1801</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378</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3" t="s">
        <v>1802</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378</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3" t="s">
        <v>1803</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378</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3" t="s">
        <v>1804</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378</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3" t="s">
        <v>1805</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378</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3" t="s">
        <v>1806</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378</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3" t="s">
        <v>1807</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378</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3" t="s">
        <v>1808</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378</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3" t="s">
        <v>1809</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378</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3" t="s">
        <v>1810</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378</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3" t="s">
        <v>1811</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378</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3" t="s">
        <v>1812</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378</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3" t="s">
        <v>1813</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378</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3" t="s">
        <v>1814</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378</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3" t="s">
        <v>1815</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378</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3" t="s">
        <v>1816</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378</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3" t="s">
        <v>1817</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378</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3" t="s">
        <v>1818</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378</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3" t="s">
        <v>1819</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378</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3" t="s">
        <v>1820</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378</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3" t="s">
        <v>1821</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378</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3" t="s">
        <v>1822</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378</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3" t="s">
        <v>1823</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378</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3" t="s">
        <v>1824</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378</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3" t="s">
        <v>1825</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378</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3" t="s">
        <v>1826</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378</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3" t="s">
        <v>1827</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378</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3" t="s">
        <v>1828</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378</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3" t="s">
        <v>1829</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378</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3" t="s">
        <v>1830</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378</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3" t="s">
        <v>1831</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378</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3" t="s">
        <v>1832</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378</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3" t="s">
        <v>1833</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378</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3" t="s">
        <v>1834</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378</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3" t="s">
        <v>1835</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378</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3" t="s">
        <v>1836</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378</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3" t="s">
        <v>1837</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378</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3" t="s">
        <v>1838</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378</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3" t="s">
        <v>1839</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378</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3" t="s">
        <v>1840</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378</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3" t="s">
        <v>1841</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378</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3" t="s">
        <v>1842</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378</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3" t="s">
        <v>1843</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378</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3" t="s">
        <v>1844</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378</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3" t="s">
        <v>1845</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378</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3" t="s">
        <v>1846</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378</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3" t="s">
        <v>1847</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378</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3" t="s">
        <v>1848</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378</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3" t="s">
        <v>1849</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378</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3" t="s">
        <v>1850</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378</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3" t="s">
        <v>1851</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378</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3" t="s">
        <v>1852</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378</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3" t="s">
        <v>1853</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378</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3" t="s">
        <v>1854</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378</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3" t="s">
        <v>1855</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378</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3" t="s">
        <v>1856</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378</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3" t="s">
        <v>1857</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378</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3" t="s">
        <v>1858</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378</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3" t="s">
        <v>1859</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378</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3" t="s">
        <v>1860</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378</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3" t="s">
        <v>1861</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378</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3" t="s">
        <v>1862</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378</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3" t="s">
        <v>1863</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378</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3" t="s">
        <v>1864</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378</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3" t="s">
        <v>1865</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378</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3" t="s">
        <v>1866</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378</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3" t="s">
        <v>1867</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378</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3" t="s">
        <v>1868</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378</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3" t="s">
        <v>1869</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378</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3" t="s">
        <v>1870</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378</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3" t="s">
        <v>1871</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378</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1872</v>
      </c>
      <c r="C1468" s="156" t="s">
        <v>1873</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1791</v>
      </c>
      <c r="S1468" s="160" t="s">
        <v>295</v>
      </c>
      <c r="T1468" s="161" t="s">
        <v>295</v>
      </c>
      <c r="U1468" s="162">
        <v>0.21</v>
      </c>
      <c r="V1468" s="162">
        <f>ROUND(E1468*U1468,2)</f>
        <v>404.7</v>
      </c>
      <c r="W1468" s="162"/>
      <c r="X1468" s="162" t="s">
        <v>375</v>
      </c>
      <c r="Y1468" s="163"/>
      <c r="Z1468" s="163"/>
      <c r="AA1468" s="163"/>
      <c r="AB1468" s="163"/>
      <c r="AC1468" s="163"/>
      <c r="AD1468" s="163"/>
      <c r="AE1468" s="163"/>
      <c r="AF1468" s="163"/>
      <c r="AG1468" s="163" t="s">
        <v>376</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3" t="s">
        <v>1874</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378</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3" t="s">
        <v>1875</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378</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3" t="s">
        <v>1876</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378</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3" t="s">
        <v>1877</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378</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3" t="s">
        <v>1878</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378</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3" t="s">
        <v>1879</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378</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3" t="s">
        <v>1880</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378</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3" t="s">
        <v>1881</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378</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3" t="s">
        <v>1882</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378</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3" t="s">
        <v>1883</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378</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3" t="s">
        <v>1884</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378</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3" t="s">
        <v>1885</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378</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3" t="s">
        <v>1886</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378</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3" t="s">
        <v>1887</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378</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3" t="s">
        <v>1888</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378</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3" t="s">
        <v>1889</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378</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3" t="s">
        <v>1890</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378</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3" t="s">
        <v>1891</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378</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3" t="s">
        <v>1892</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378</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3" t="s">
        <v>1893</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378</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3" t="s">
        <v>1894</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378</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3" t="s">
        <v>1895</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378</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3" t="s">
        <v>1896</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378</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3" t="s">
        <v>1897</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378</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3" t="s">
        <v>1898</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378</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3" t="s">
        <v>1899</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378</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3" t="s">
        <v>1900</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378</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3" t="s">
        <v>1901</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378</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3" t="s">
        <v>1902</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378</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3" t="s">
        <v>1903</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378</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3" t="s">
        <v>1904</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378</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3" t="s">
        <v>1905</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378</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3" t="s">
        <v>1906</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378</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3" t="s">
        <v>1907</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378</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3" t="s">
        <v>1908</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378</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3" t="s">
        <v>1909</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378</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3" t="s">
        <v>1910</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378</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3" t="s">
        <v>1911</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378</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3" t="s">
        <v>1912</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378</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3" t="s">
        <v>1913</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378</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3" t="s">
        <v>1914</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378</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3" t="s">
        <v>1915</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378</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3" t="s">
        <v>1916</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378</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3" t="s">
        <v>1917</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378</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3" t="s">
        <v>1918</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378</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3" t="s">
        <v>1919</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378</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3" t="s">
        <v>1920</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378</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3" t="s">
        <v>1921</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378</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3" t="s">
        <v>1922</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378</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3" t="s">
        <v>1923</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378</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3" t="s">
        <v>1924</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378</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1925</v>
      </c>
      <c r="C1520" s="156" t="s">
        <v>1926</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1791</v>
      </c>
      <c r="S1520" s="160" t="s">
        <v>295</v>
      </c>
      <c r="T1520" s="161" t="s">
        <v>295</v>
      </c>
      <c r="U1520" s="162">
        <v>0.26</v>
      </c>
      <c r="V1520" s="162">
        <f>ROUND(E1520*U1520,2)</f>
        <v>146.37</v>
      </c>
      <c r="W1520" s="162"/>
      <c r="X1520" s="162" t="s">
        <v>375</v>
      </c>
      <c r="Y1520" s="163"/>
      <c r="Z1520" s="163"/>
      <c r="AA1520" s="163"/>
      <c r="AB1520" s="163"/>
      <c r="AC1520" s="163"/>
      <c r="AD1520" s="163"/>
      <c r="AE1520" s="163"/>
      <c r="AF1520" s="163"/>
      <c r="AG1520" s="163" t="s">
        <v>376</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3" t="s">
        <v>1927</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378</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3" t="s">
        <v>1928</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378</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3" t="s">
        <v>1929</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378</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3" t="s">
        <v>1930</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378</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3" t="s">
        <v>1931</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378</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3" t="s">
        <v>1932</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378</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3" t="s">
        <v>1933</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378</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3" t="s">
        <v>1934</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378</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3" t="s">
        <v>1935</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378</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3" t="s">
        <v>1936</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378</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3" t="s">
        <v>1937</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378</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3" t="s">
        <v>1938</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378</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3" t="s">
        <v>1939</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378</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3" t="s">
        <v>1940</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378</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3" t="s">
        <v>1941</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378</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3" t="s">
        <v>1942</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378</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3" t="s">
        <v>1943</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378</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3" t="s">
        <v>1944</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378</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3" t="s">
        <v>1945</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378</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3" t="s">
        <v>1946</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378</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3" t="s">
        <v>1947</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378</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3" t="s">
        <v>1948</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378</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1949</v>
      </c>
      <c r="C1543" s="156" t="s">
        <v>1950</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1791</v>
      </c>
      <c r="S1543" s="160" t="s">
        <v>295</v>
      </c>
      <c r="T1543" s="161" t="s">
        <v>295</v>
      </c>
      <c r="U1543" s="162">
        <v>0.26</v>
      </c>
      <c r="V1543" s="162">
        <f>ROUND(E1543*U1543,2)</f>
        <v>58.9</v>
      </c>
      <c r="W1543" s="162"/>
      <c r="X1543" s="162" t="s">
        <v>375</v>
      </c>
      <c r="Y1543" s="163"/>
      <c r="Z1543" s="163"/>
      <c r="AA1543" s="163"/>
      <c r="AB1543" s="163"/>
      <c r="AC1543" s="163"/>
      <c r="AD1543" s="163"/>
      <c r="AE1543" s="163"/>
      <c r="AF1543" s="163"/>
      <c r="AG1543" s="163" t="s">
        <v>376</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3" t="s">
        <v>1951</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378</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3" t="s">
        <v>1952</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378</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3" t="s">
        <v>1953</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378</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3" t="s">
        <v>1954</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378</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1955</v>
      </c>
      <c r="C1548" s="156" t="s">
        <v>1956</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1791</v>
      </c>
      <c r="S1548" s="160" t="s">
        <v>295</v>
      </c>
      <c r="T1548" s="161" t="s">
        <v>295</v>
      </c>
      <c r="U1548" s="162">
        <v>0.27</v>
      </c>
      <c r="V1548" s="162">
        <f>ROUND(E1548*U1548,2)</f>
        <v>28.17</v>
      </c>
      <c r="W1548" s="162"/>
      <c r="X1548" s="162" t="s">
        <v>375</v>
      </c>
      <c r="Y1548" s="163"/>
      <c r="Z1548" s="163"/>
      <c r="AA1548" s="163"/>
      <c r="AB1548" s="163"/>
      <c r="AC1548" s="163"/>
      <c r="AD1548" s="163"/>
      <c r="AE1548" s="163"/>
      <c r="AF1548" s="163"/>
      <c r="AG1548" s="163" t="s">
        <v>376</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3" t="s">
        <v>1957</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378</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3" t="s">
        <v>1958</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378</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3" t="s">
        <v>1959</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378</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1960</v>
      </c>
      <c r="C1552" s="156" t="s">
        <v>1961</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1791</v>
      </c>
      <c r="S1552" s="160" t="s">
        <v>295</v>
      </c>
      <c r="T1552" s="161" t="s">
        <v>295</v>
      </c>
      <c r="U1552" s="162">
        <v>0.27</v>
      </c>
      <c r="V1552" s="162">
        <f>ROUND(E1552*U1552,2)</f>
        <v>92.53</v>
      </c>
      <c r="W1552" s="162"/>
      <c r="X1552" s="162" t="s">
        <v>375</v>
      </c>
      <c r="Y1552" s="163"/>
      <c r="Z1552" s="163"/>
      <c r="AA1552" s="163"/>
      <c r="AB1552" s="163"/>
      <c r="AC1552" s="163"/>
      <c r="AD1552" s="163"/>
      <c r="AE1552" s="163"/>
      <c r="AF1552" s="163"/>
      <c r="AG1552" s="163" t="s">
        <v>376</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3" t="s">
        <v>1962</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378</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3" t="s">
        <v>1963</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378</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3" t="s">
        <v>1964</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378</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3" t="s">
        <v>1965</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378</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3" t="s">
        <v>1966</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378</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3" t="s">
        <v>1967</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378</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3" t="s">
        <v>1968</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378</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3" t="s">
        <v>1969</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378</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3" t="s">
        <v>1970</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378</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1971</v>
      </c>
      <c r="C1562" s="156" t="s">
        <v>1972</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1791</v>
      </c>
      <c r="S1562" s="160" t="s">
        <v>295</v>
      </c>
      <c r="T1562" s="161" t="s">
        <v>295</v>
      </c>
      <c r="U1562" s="162">
        <v>0.59</v>
      </c>
      <c r="V1562" s="162">
        <f>ROUND(E1562*U1562,2)</f>
        <v>10.62</v>
      </c>
      <c r="W1562" s="162"/>
      <c r="X1562" s="162" t="s">
        <v>375</v>
      </c>
      <c r="Y1562" s="163"/>
      <c r="Z1562" s="163"/>
      <c r="AA1562" s="163"/>
      <c r="AB1562" s="163"/>
      <c r="AC1562" s="163"/>
      <c r="AD1562" s="163"/>
      <c r="AE1562" s="163"/>
      <c r="AF1562" s="163"/>
      <c r="AG1562" s="163" t="s">
        <v>376</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3" t="s">
        <v>1973</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378</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3" t="s">
        <v>1974</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378</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3" t="s">
        <v>1975</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378</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3" t="s">
        <v>1976</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378</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3" t="s">
        <v>1977</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378</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1978</v>
      </c>
      <c r="C1568" s="156" t="s">
        <v>1979</v>
      </c>
      <c r="D1568" s="157" t="s">
        <v>384</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1791</v>
      </c>
      <c r="S1568" s="160" t="s">
        <v>295</v>
      </c>
      <c r="T1568" s="161" t="s">
        <v>295</v>
      </c>
      <c r="U1568" s="162">
        <v>0.03</v>
      </c>
      <c r="V1568" s="162">
        <f>ROUND(E1568*U1568,2)</f>
        <v>25.85</v>
      </c>
      <c r="W1568" s="162"/>
      <c r="X1568" s="162" t="s">
        <v>375</v>
      </c>
      <c r="Y1568" s="163"/>
      <c r="Z1568" s="163"/>
      <c r="AA1568" s="163"/>
      <c r="AB1568" s="163"/>
      <c r="AC1568" s="163"/>
      <c r="AD1568" s="163"/>
      <c r="AE1568" s="163"/>
      <c r="AF1568" s="163"/>
      <c r="AG1568" s="163" t="s">
        <v>376</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51" t="s">
        <v>1980</v>
      </c>
      <c r="D1569" s="215"/>
      <c r="E1569" s="215"/>
      <c r="F1569" s="215"/>
      <c r="G1569" s="215"/>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387</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3" t="s">
        <v>1981</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378</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3" t="s">
        <v>1982</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378</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1983</v>
      </c>
      <c r="C1572" s="156" t="s">
        <v>1984</v>
      </c>
      <c r="D1572" s="157" t="s">
        <v>384</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1791</v>
      </c>
      <c r="S1572" s="160" t="s">
        <v>295</v>
      </c>
      <c r="T1572" s="161" t="s">
        <v>295</v>
      </c>
      <c r="U1572" s="162">
        <v>1E-3</v>
      </c>
      <c r="V1572" s="162">
        <f>ROUND(E1572*U1572,2)</f>
        <v>1.72</v>
      </c>
      <c r="W1572" s="162"/>
      <c r="X1572" s="162" t="s">
        <v>375</v>
      </c>
      <c r="Y1572" s="163"/>
      <c r="Z1572" s="163"/>
      <c r="AA1572" s="163"/>
      <c r="AB1572" s="163"/>
      <c r="AC1572" s="163"/>
      <c r="AD1572" s="163"/>
      <c r="AE1572" s="163"/>
      <c r="AF1572" s="163"/>
      <c r="AG1572" s="163" t="s">
        <v>376</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51" t="s">
        <v>1980</v>
      </c>
      <c r="D1573" s="215"/>
      <c r="E1573" s="215"/>
      <c r="F1573" s="215"/>
      <c r="G1573" s="215"/>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387</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3" t="s">
        <v>1985</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378</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3" t="s">
        <v>1986</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378</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1987</v>
      </c>
      <c r="C1576" s="156" t="s">
        <v>1988</v>
      </c>
      <c r="D1576" s="157" t="s">
        <v>384</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1791</v>
      </c>
      <c r="S1576" s="160" t="s">
        <v>295</v>
      </c>
      <c r="T1576" s="161" t="s">
        <v>295</v>
      </c>
      <c r="U1576" s="162">
        <v>0.02</v>
      </c>
      <c r="V1576" s="162">
        <f>ROUND(E1576*U1576,2)</f>
        <v>17.239999999999998</v>
      </c>
      <c r="W1576" s="162"/>
      <c r="X1576" s="162" t="s">
        <v>375</v>
      </c>
      <c r="Y1576" s="163"/>
      <c r="Z1576" s="163"/>
      <c r="AA1576" s="163"/>
      <c r="AB1576" s="163"/>
      <c r="AC1576" s="163"/>
      <c r="AD1576" s="163"/>
      <c r="AE1576" s="163"/>
      <c r="AF1576" s="163"/>
      <c r="AG1576" s="163" t="s">
        <v>376</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51" t="s">
        <v>1989</v>
      </c>
      <c r="D1577" s="215"/>
      <c r="E1577" s="215"/>
      <c r="F1577" s="215"/>
      <c r="G1577" s="215"/>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387</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3" t="s">
        <v>1981</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378</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3" t="s">
        <v>1982</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378</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1990</v>
      </c>
      <c r="C1580" s="156" t="s">
        <v>1991</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375</v>
      </c>
      <c r="Y1580" s="163"/>
      <c r="Z1580" s="163"/>
      <c r="AA1580" s="163"/>
      <c r="AB1580" s="163"/>
      <c r="AC1580" s="163"/>
      <c r="AD1580" s="163"/>
      <c r="AE1580" s="163"/>
      <c r="AF1580" s="163"/>
      <c r="AG1580" s="163" t="s">
        <v>376</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3" t="s">
        <v>1992</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378</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1993</v>
      </c>
      <c r="C1583" s="156" t="s">
        <v>1994</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462</v>
      </c>
      <c r="S1583" s="160" t="s">
        <v>295</v>
      </c>
      <c r="T1583" s="161" t="s">
        <v>295</v>
      </c>
      <c r="U1583" s="162">
        <v>0.31</v>
      </c>
      <c r="V1583" s="162">
        <f>ROUND(E1583*U1583,2)</f>
        <v>1091.9100000000001</v>
      </c>
      <c r="W1583" s="162"/>
      <c r="X1583" s="162" t="s">
        <v>375</v>
      </c>
      <c r="Y1583" s="163"/>
      <c r="Z1583" s="163"/>
      <c r="AA1583" s="163"/>
      <c r="AB1583" s="163"/>
      <c r="AC1583" s="163"/>
      <c r="AD1583" s="163"/>
      <c r="AE1583" s="163"/>
      <c r="AF1583" s="163"/>
      <c r="AG1583" s="163" t="s">
        <v>376</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3" t="s">
        <v>1995</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378</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3" t="s">
        <v>1792</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378</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3" t="s">
        <v>1793</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378</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3" t="s">
        <v>1794</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378</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3" t="s">
        <v>1795</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378</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3" t="s">
        <v>1796</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378</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3" t="s">
        <v>1797</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378</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3" t="s">
        <v>1957</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378</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3" t="s">
        <v>1798</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378</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3" t="s">
        <v>1799</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378</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3" t="s">
        <v>1800</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378</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3" t="s">
        <v>1801</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378</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3" t="s">
        <v>1802</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378</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3" t="s">
        <v>1803</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378</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3" t="s">
        <v>1958</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378</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3" t="s">
        <v>1804</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378</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3" t="s">
        <v>1805</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378</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3" t="s">
        <v>1806</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378</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3" t="s">
        <v>1807</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378</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3" t="s">
        <v>1808</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378</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3" t="s">
        <v>1996</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378</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3" t="s">
        <v>1874</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378</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3" t="s">
        <v>1809</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378</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3" t="s">
        <v>1810</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378</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3" t="s">
        <v>1811</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378</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3" t="s">
        <v>1812</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378</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3" t="s">
        <v>1813</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378</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3" t="s">
        <v>1814</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378</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3" t="s">
        <v>1815</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378</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3" t="s">
        <v>1816</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378</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3" t="s">
        <v>1817</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378</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3" t="s">
        <v>1875</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378</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3" t="s">
        <v>1876</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378</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3" t="s">
        <v>1962</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378</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3" t="s">
        <v>1877</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378</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3" t="s">
        <v>1878</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378</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3" t="s">
        <v>1879</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378</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3" t="s">
        <v>1880</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378</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3" t="s">
        <v>1881</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378</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3" t="s">
        <v>1882</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378</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3" t="s">
        <v>1883</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378</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3" t="s">
        <v>1884</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378</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3" t="s">
        <v>1885</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378</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3" t="s">
        <v>1886</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378</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3" t="s">
        <v>1818</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378</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3" t="s">
        <v>1887</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378</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3" t="s">
        <v>1965</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378</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3" t="s">
        <v>1888</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378</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3" t="s">
        <v>1889</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378</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3" t="s">
        <v>1819</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378</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3" t="s">
        <v>1820</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378</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3" t="s">
        <v>1821</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378</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3" t="s">
        <v>1822</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378</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3" t="s">
        <v>1823</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378</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3" t="s">
        <v>1824</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378</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3" t="s">
        <v>1825</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378</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3" t="s">
        <v>1927</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378</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3" t="s">
        <v>1890</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378</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3" t="s">
        <v>1997</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378</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3" t="s">
        <v>1891</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378</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3" t="s">
        <v>1928</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378</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3" t="s">
        <v>1826</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378</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3" t="s">
        <v>1827</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378</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3" t="s">
        <v>1828</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378</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3" t="s">
        <v>1829</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378</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3" t="s">
        <v>1830</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378</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3" t="s">
        <v>1831</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378</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3" t="s">
        <v>1832</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378</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3" t="s">
        <v>1892</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378</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3" t="s">
        <v>1893</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378</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3" t="s">
        <v>1894</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378</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3" t="s">
        <v>1895</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378</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3" t="s">
        <v>1896</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378</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3" t="s">
        <v>1966</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378</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3" t="s">
        <v>1897</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378</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3" t="s">
        <v>1898</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378</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3" t="s">
        <v>1833</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378</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3" t="s">
        <v>1899</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378</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3" t="s">
        <v>1900</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378</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3" t="s">
        <v>1901</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378</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3" t="s">
        <v>1902</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378</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3" t="s">
        <v>1834</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378</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3" t="s">
        <v>1903</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378</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3" t="s">
        <v>1904</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378</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3" t="s">
        <v>1905</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378</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3" t="s">
        <v>1835</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378</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3" t="s">
        <v>1836</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378</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3" t="s">
        <v>1906</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378</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3" t="s">
        <v>1967</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378</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3" t="s">
        <v>1907</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378</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3" t="s">
        <v>1908</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378</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3" t="s">
        <v>1909</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378</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3" t="s">
        <v>1998</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378</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3" t="s">
        <v>1910</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378</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3" t="s">
        <v>1837</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378</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3" t="s">
        <v>1838</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378</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3" t="s">
        <v>1839</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378</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3" t="s">
        <v>1840</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378</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3" t="s">
        <v>1841</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378</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3" t="s">
        <v>1842</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378</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3" t="s">
        <v>1999</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378</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3" t="s">
        <v>1844</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378</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3" t="s">
        <v>1911</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378</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3" t="s">
        <v>1929</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378</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3" t="s">
        <v>1930</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378</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3" t="s">
        <v>1959</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378</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3" t="s">
        <v>1931</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378</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3" t="s">
        <v>1932</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378</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3" t="s">
        <v>1845</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378</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3" t="s">
        <v>1933</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378</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3" t="s">
        <v>1934</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378</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3" t="s">
        <v>1935</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378</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3" t="s">
        <v>1936</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378</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3" t="s">
        <v>2000</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378</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3" t="s">
        <v>1937</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378</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3" t="s">
        <v>1913</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378</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3" t="s">
        <v>1938</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378</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3" t="s">
        <v>1939</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378</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3" t="s">
        <v>1846</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378</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3" t="s">
        <v>1847</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378</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3" t="s">
        <v>1914</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378</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3" t="s">
        <v>1968</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378</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3" t="s">
        <v>1915</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378</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3" t="s">
        <v>1916</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378</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3" t="s">
        <v>1917</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378</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3" t="s">
        <v>1848</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378</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3" t="s">
        <v>1849</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378</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3" t="s">
        <v>1850</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378</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3" t="s">
        <v>1851</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378</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3" t="s">
        <v>1852</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378</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3" t="s">
        <v>1853</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378</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3" t="s">
        <v>1854</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378</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3" t="s">
        <v>1940</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378</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3" t="s">
        <v>2001</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378</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3" t="s">
        <v>1855</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378</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3" t="s">
        <v>1856</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378</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3" t="s">
        <v>1918</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378</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3" t="s">
        <v>1919</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378</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3" t="s">
        <v>1920</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378</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3" t="s">
        <v>1921</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378</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3" t="s">
        <v>1857</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378</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3" t="s">
        <v>1858</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378</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3" t="s">
        <v>1859</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378</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3" t="s">
        <v>1922</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378</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3" t="s">
        <v>1860</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378</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3" t="s">
        <v>1861</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378</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3" t="s">
        <v>1862</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378</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3" t="s">
        <v>1954</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378</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3" t="s">
        <v>1863</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378</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3" t="s">
        <v>1864</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378</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3" t="s">
        <v>1865</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378</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3" t="s">
        <v>1866</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378</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3" t="s">
        <v>1867</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378</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3" t="s">
        <v>1868</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378</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3" t="s">
        <v>1923</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378</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3" t="s">
        <v>1924</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378</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3" t="s">
        <v>1869</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378</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3" t="s">
        <v>1870</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378</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3" t="s">
        <v>1871</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378</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2002</v>
      </c>
      <c r="C1743" s="156" t="s">
        <v>2003</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462</v>
      </c>
      <c r="S1743" s="160" t="s">
        <v>295</v>
      </c>
      <c r="T1743" s="161" t="s">
        <v>295</v>
      </c>
      <c r="U1743" s="162">
        <v>0.35</v>
      </c>
      <c r="V1743" s="162">
        <f>ROUND(E1743*U1743,2)</f>
        <v>234.65</v>
      </c>
      <c r="W1743" s="162"/>
      <c r="X1743" s="162" t="s">
        <v>375</v>
      </c>
      <c r="Y1743" s="163"/>
      <c r="Z1743" s="163"/>
      <c r="AA1743" s="163"/>
      <c r="AB1743" s="163"/>
      <c r="AC1743" s="163"/>
      <c r="AD1743" s="163"/>
      <c r="AE1743" s="163"/>
      <c r="AF1743" s="163"/>
      <c r="AG1743" s="163" t="s">
        <v>376</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3" t="s">
        <v>1973</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378</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3" t="s">
        <v>1963</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378</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3" t="s">
        <v>1964</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378</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3" t="s">
        <v>1941</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378</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3" t="s">
        <v>1942</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378</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3" t="s">
        <v>1943</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378</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3" t="s">
        <v>1944</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378</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3" t="s">
        <v>1969</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378</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3" t="s">
        <v>1951</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378</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3" t="s">
        <v>1992</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378</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3" t="s">
        <v>1952</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378</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3" t="s">
        <v>1953</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378</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3" t="s">
        <v>1970</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378</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3" t="s">
        <v>1945</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378</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3" t="s">
        <v>1946</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378</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3" t="s">
        <v>1947</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378</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3" t="s">
        <v>1948</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378</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2004</v>
      </c>
      <c r="C1761" s="156" t="s">
        <v>2005</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508</v>
      </c>
      <c r="S1761" s="160" t="s">
        <v>295</v>
      </c>
      <c r="T1761" s="161" t="s">
        <v>295</v>
      </c>
      <c r="U1761" s="162">
        <v>0.2</v>
      </c>
      <c r="V1761" s="162">
        <f>ROUND(E1761*U1761,2)</f>
        <v>432.69</v>
      </c>
      <c r="W1761" s="162"/>
      <c r="X1761" s="162" t="s">
        <v>375</v>
      </c>
      <c r="Y1761" s="163"/>
      <c r="Z1761" s="163"/>
      <c r="AA1761" s="163"/>
      <c r="AB1761" s="163"/>
      <c r="AC1761" s="163"/>
      <c r="AD1761" s="163"/>
      <c r="AE1761" s="163"/>
      <c r="AF1761" s="163"/>
      <c r="AG1761" s="163" t="s">
        <v>376</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3" t="s">
        <v>2006</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378</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2007</v>
      </c>
      <c r="C1764" s="156" t="s">
        <v>2008</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2009</v>
      </c>
      <c r="S1764" s="160" t="s">
        <v>295</v>
      </c>
      <c r="T1764" s="161" t="s">
        <v>295</v>
      </c>
      <c r="U1764" s="162">
        <v>0.23</v>
      </c>
      <c r="V1764" s="162">
        <f>ROUND(E1764*U1764,2)</f>
        <v>132.96</v>
      </c>
      <c r="W1764" s="162"/>
      <c r="X1764" s="162" t="s">
        <v>375</v>
      </c>
      <c r="Y1764" s="163"/>
      <c r="Z1764" s="163"/>
      <c r="AA1764" s="163"/>
      <c r="AB1764" s="163"/>
      <c r="AC1764" s="163"/>
      <c r="AD1764" s="163"/>
      <c r="AE1764" s="163"/>
      <c r="AF1764" s="163"/>
      <c r="AG1764" s="163" t="s">
        <v>376</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51" t="s">
        <v>2010</v>
      </c>
      <c r="D1765" s="215"/>
      <c r="E1765" s="215"/>
      <c r="F1765" s="215"/>
      <c r="G1765" s="215"/>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387</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3" t="s">
        <v>2011</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378</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3" t="s">
        <v>2012</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378</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3" t="s">
        <v>2013</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378</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3" t="s">
        <v>2014</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378</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3" t="s">
        <v>2015</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378</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3" t="s">
        <v>2016</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378</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3" t="s">
        <v>2017</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378</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3" t="s">
        <v>2018</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378</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3" t="s">
        <v>2019</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378</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3" t="s">
        <v>2020</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378</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3" t="s">
        <v>2021</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378</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3" t="s">
        <v>2022</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378</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3" t="s">
        <v>2023</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378</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3" t="s">
        <v>2024</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378</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3" t="s">
        <v>2025</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378</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3" t="s">
        <v>2026</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378</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2027</v>
      </c>
      <c r="C1782" s="156" t="s">
        <v>2028</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2009</v>
      </c>
      <c r="S1782" s="160" t="s">
        <v>295</v>
      </c>
      <c r="T1782" s="161" t="s">
        <v>295</v>
      </c>
      <c r="U1782" s="162">
        <v>0.32</v>
      </c>
      <c r="V1782" s="162">
        <f>ROUND(E1782*U1782,2)</f>
        <v>90.46</v>
      </c>
      <c r="W1782" s="162"/>
      <c r="X1782" s="162" t="s">
        <v>375</v>
      </c>
      <c r="Y1782" s="163"/>
      <c r="Z1782" s="163"/>
      <c r="AA1782" s="163"/>
      <c r="AB1782" s="163"/>
      <c r="AC1782" s="163"/>
      <c r="AD1782" s="163"/>
      <c r="AE1782" s="163"/>
      <c r="AF1782" s="163"/>
      <c r="AG1782" s="163" t="s">
        <v>376</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51" t="s">
        <v>2010</v>
      </c>
      <c r="D1783" s="215"/>
      <c r="E1783" s="215"/>
      <c r="F1783" s="215"/>
      <c r="G1783" s="215"/>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387</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3" t="s">
        <v>2029</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378</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3" t="s">
        <v>2030</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378</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3" t="s">
        <v>2031</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378</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3" t="s">
        <v>2032</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378</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3" t="s">
        <v>2033</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378</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3" t="s">
        <v>2034</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378</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3" t="s">
        <v>2035</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378</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3" t="s">
        <v>2036</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378</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3" t="s">
        <v>2037</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378</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3" t="s">
        <v>2038</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378</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2039</v>
      </c>
      <c r="C1794" s="156" t="s">
        <v>2040</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2009</v>
      </c>
      <c r="S1794" s="160" t="s">
        <v>295</v>
      </c>
      <c r="T1794" s="161" t="s">
        <v>295</v>
      </c>
      <c r="U1794" s="162">
        <v>0.23200000000000001</v>
      </c>
      <c r="V1794" s="162">
        <f>ROUND(E1794*U1794,2)</f>
        <v>1.17</v>
      </c>
      <c r="W1794" s="162"/>
      <c r="X1794" s="162" t="s">
        <v>375</v>
      </c>
      <c r="Y1794" s="163"/>
      <c r="Z1794" s="163"/>
      <c r="AA1794" s="163"/>
      <c r="AB1794" s="163"/>
      <c r="AC1794" s="163"/>
      <c r="AD1794" s="163"/>
      <c r="AE1794" s="163"/>
      <c r="AF1794" s="163"/>
      <c r="AG1794" s="163" t="s">
        <v>376</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51" t="s">
        <v>2010</v>
      </c>
      <c r="D1795" s="215"/>
      <c r="E1795" s="215"/>
      <c r="F1795" s="215"/>
      <c r="G1795" s="215"/>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387</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3" t="s">
        <v>2041</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378</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2042</v>
      </c>
      <c r="C1797" s="156" t="s">
        <v>2043</v>
      </c>
      <c r="D1797" s="157" t="s">
        <v>384</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2009</v>
      </c>
      <c r="S1797" s="160" t="s">
        <v>295</v>
      </c>
      <c r="T1797" s="161" t="s">
        <v>295</v>
      </c>
      <c r="U1797" s="162">
        <v>1.52</v>
      </c>
      <c r="V1797" s="162">
        <f>ROUND(E1797*U1797,2)</f>
        <v>309.35000000000002</v>
      </c>
      <c r="W1797" s="162"/>
      <c r="X1797" s="162" t="s">
        <v>375</v>
      </c>
      <c r="Y1797" s="163"/>
      <c r="Z1797" s="163"/>
      <c r="AA1797" s="163"/>
      <c r="AB1797" s="163"/>
      <c r="AC1797" s="163"/>
      <c r="AD1797" s="163"/>
      <c r="AE1797" s="163"/>
      <c r="AF1797" s="163"/>
      <c r="AG1797" s="163" t="s">
        <v>376</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51" t="s">
        <v>2044</v>
      </c>
      <c r="D1798" s="215"/>
      <c r="E1798" s="215"/>
      <c r="F1798" s="215"/>
      <c r="G1798" s="215"/>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387</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3" t="s">
        <v>2045</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378</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3" t="s">
        <v>2046</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378</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3" t="s">
        <v>2047</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378</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3" t="s">
        <v>2048</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378</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3" t="s">
        <v>2049</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378</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3" t="s">
        <v>2050</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378</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3" t="s">
        <v>2051</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378</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3" t="s">
        <v>2052</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378</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3" t="s">
        <v>2053</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378</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3" t="s">
        <v>2054</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378</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3" t="s">
        <v>2055</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378</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3" t="s">
        <v>2056</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378</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3" t="s">
        <v>2057</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378</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3" t="s">
        <v>2058</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378</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3" t="s">
        <v>2059</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378</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3" t="s">
        <v>2060</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378</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3" t="s">
        <v>2061</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378</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3" t="s">
        <v>2062</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378</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3" t="s">
        <v>2063</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378</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3" t="s">
        <v>2064</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378</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3" t="s">
        <v>2065</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378</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3" t="s">
        <v>2066</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378</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3" t="s">
        <v>2011</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378</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3" t="s">
        <v>2067</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378</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3" t="s">
        <v>2068</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378</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3" t="s">
        <v>2069</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378</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3" t="s">
        <v>2070</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378</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3" t="s">
        <v>2029</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378</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3" t="s">
        <v>2071</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378</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3" t="s">
        <v>2072</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378</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3" t="s">
        <v>2073</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378</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3" t="s">
        <v>2074</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378</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3" t="s">
        <v>2075</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378</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3" t="s">
        <v>2076</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378</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3" t="s">
        <v>2077</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378</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2078</v>
      </c>
      <c r="C1834" s="156" t="s">
        <v>2079</v>
      </c>
      <c r="D1834" s="157" t="s">
        <v>384</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2009</v>
      </c>
      <c r="S1834" s="160" t="s">
        <v>295</v>
      </c>
      <c r="T1834" s="161" t="s">
        <v>295</v>
      </c>
      <c r="U1834" s="162">
        <v>2.42</v>
      </c>
      <c r="V1834" s="162">
        <f>ROUND(E1834*U1834,2)</f>
        <v>145.01</v>
      </c>
      <c r="W1834" s="162"/>
      <c r="X1834" s="162" t="s">
        <v>375</v>
      </c>
      <c r="Y1834" s="163"/>
      <c r="Z1834" s="163"/>
      <c r="AA1834" s="163"/>
      <c r="AB1834" s="163"/>
      <c r="AC1834" s="163"/>
      <c r="AD1834" s="163"/>
      <c r="AE1834" s="163"/>
      <c r="AF1834" s="163"/>
      <c r="AG1834" s="163" t="s">
        <v>376</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51" t="s">
        <v>2044</v>
      </c>
      <c r="D1835" s="215"/>
      <c r="E1835" s="215"/>
      <c r="F1835" s="215"/>
      <c r="G1835" s="215"/>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387</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3" t="s">
        <v>2080</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378</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3" t="s">
        <v>2081</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378</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3" t="s">
        <v>2082</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378</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3" t="s">
        <v>2083</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378</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3" t="s">
        <v>2084</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378</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3" t="s">
        <v>2085</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378</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3" t="s">
        <v>2086</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378</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3" t="s">
        <v>2087</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378</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3" t="s">
        <v>2088</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378</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3" t="s">
        <v>2089</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378</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3" t="s">
        <v>2090</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378</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3" t="s">
        <v>2091</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378</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3" t="s">
        <v>2092</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378</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2093</v>
      </c>
      <c r="C1849" s="156" t="s">
        <v>2094</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2009</v>
      </c>
      <c r="S1849" s="160" t="s">
        <v>295</v>
      </c>
      <c r="T1849" s="161" t="s">
        <v>295</v>
      </c>
      <c r="U1849" s="162">
        <v>0.38</v>
      </c>
      <c r="V1849" s="162">
        <f>ROUND(E1849*U1849,2)</f>
        <v>74.400000000000006</v>
      </c>
      <c r="W1849" s="162"/>
      <c r="X1849" s="162" t="s">
        <v>375</v>
      </c>
      <c r="Y1849" s="163"/>
      <c r="Z1849" s="163"/>
      <c r="AA1849" s="163"/>
      <c r="AB1849" s="163"/>
      <c r="AC1849" s="163"/>
      <c r="AD1849" s="163"/>
      <c r="AE1849" s="163"/>
      <c r="AF1849" s="163"/>
      <c r="AG1849" s="163" t="s">
        <v>376</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51" t="s">
        <v>2095</v>
      </c>
      <c r="D1850" s="215"/>
      <c r="E1850" s="215"/>
      <c r="F1850" s="215"/>
      <c r="G1850" s="215"/>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387</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3" t="s">
        <v>2096</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378</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3" t="s">
        <v>2097</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378</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3" t="s">
        <v>2098</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378</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3" t="s">
        <v>2099</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378</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3" t="s">
        <v>2100</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378</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3" t="s">
        <v>2101</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378</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3" t="s">
        <v>2102</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378</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3" t="s">
        <v>2103</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378</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3" t="s">
        <v>2104</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378</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3" t="s">
        <v>2105</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378</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2106</v>
      </c>
      <c r="C1861" s="156" t="s">
        <v>2107</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2009</v>
      </c>
      <c r="S1861" s="160" t="s">
        <v>295</v>
      </c>
      <c r="T1861" s="161" t="s">
        <v>295</v>
      </c>
      <c r="U1861" s="162">
        <v>0.35</v>
      </c>
      <c r="V1861" s="162">
        <f>ROUND(E1861*U1861,2)</f>
        <v>89.02</v>
      </c>
      <c r="W1861" s="162"/>
      <c r="X1861" s="162" t="s">
        <v>375</v>
      </c>
      <c r="Y1861" s="163"/>
      <c r="Z1861" s="163"/>
      <c r="AA1861" s="163"/>
      <c r="AB1861" s="163"/>
      <c r="AC1861" s="163"/>
      <c r="AD1861" s="163"/>
      <c r="AE1861" s="163"/>
      <c r="AF1861" s="163"/>
      <c r="AG1861" s="163" t="s">
        <v>376</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3" t="s">
        <v>2108</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378</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3" t="s">
        <v>2109</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378</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3" t="s">
        <v>2110</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378</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3" t="s">
        <v>2111</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378</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3" t="s">
        <v>2112</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378</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3" t="s">
        <v>2113</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378</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3" t="s">
        <v>2114</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378</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3" t="s">
        <v>2115</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378</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3" t="s">
        <v>2116</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378</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3" t="s">
        <v>2117</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378</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2118</v>
      </c>
      <c r="C1872" s="156" t="s">
        <v>2119</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2009</v>
      </c>
      <c r="S1872" s="160" t="s">
        <v>295</v>
      </c>
      <c r="T1872" s="161" t="s">
        <v>295</v>
      </c>
      <c r="U1872" s="162">
        <v>0.21</v>
      </c>
      <c r="V1872" s="162">
        <f>ROUND(E1872*U1872,2)</f>
        <v>184.97</v>
      </c>
      <c r="W1872" s="162"/>
      <c r="X1872" s="162" t="s">
        <v>375</v>
      </c>
      <c r="Y1872" s="163"/>
      <c r="Z1872" s="163"/>
      <c r="AA1872" s="163"/>
      <c r="AB1872" s="163"/>
      <c r="AC1872" s="163"/>
      <c r="AD1872" s="163"/>
      <c r="AE1872" s="163"/>
      <c r="AF1872" s="163"/>
      <c r="AG1872" s="163" t="s">
        <v>376</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3" t="s">
        <v>2120</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378</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3" t="s">
        <v>2121</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378</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3" t="s">
        <v>2122</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378</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3" t="s">
        <v>2123</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378</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3" t="s">
        <v>2124</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378</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3" t="s">
        <v>2125</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378</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3" t="s">
        <v>2126</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378</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3" t="s">
        <v>2127</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378</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3" t="s">
        <v>2128</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378</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3" t="s">
        <v>2129</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378</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3" t="s">
        <v>2130</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378</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3" t="s">
        <v>2131</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378</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3" t="s">
        <v>2132</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378</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3" t="s">
        <v>2133</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378</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3" t="s">
        <v>2134</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378</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3" t="s">
        <v>2135</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378</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3" t="s">
        <v>2136</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378</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3" t="s">
        <v>2137</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378</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3" t="s">
        <v>2138</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378</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3" t="s">
        <v>2139</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378</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3" t="s">
        <v>2140</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378</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3" t="s">
        <v>2141</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378</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3" t="s">
        <v>2142</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378</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3" t="s">
        <v>2143</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378</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3" t="s">
        <v>2144</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378</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3" t="s">
        <v>2145</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378</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3" t="s">
        <v>2146</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378</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2147</v>
      </c>
      <c r="C1900" s="156" t="s">
        <v>2148</v>
      </c>
      <c r="D1900" s="157" t="s">
        <v>444</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2009</v>
      </c>
      <c r="S1900" s="160" t="s">
        <v>295</v>
      </c>
      <c r="T1900" s="161" t="s">
        <v>295</v>
      </c>
      <c r="U1900" s="162">
        <v>0.64</v>
      </c>
      <c r="V1900" s="162">
        <f>ROUND(E1900*U1900,2)</f>
        <v>18.190000000000001</v>
      </c>
      <c r="W1900" s="162"/>
      <c r="X1900" s="162" t="s">
        <v>375</v>
      </c>
      <c r="Y1900" s="163"/>
      <c r="Z1900" s="163"/>
      <c r="AA1900" s="163"/>
      <c r="AB1900" s="163"/>
      <c r="AC1900" s="163"/>
      <c r="AD1900" s="163"/>
      <c r="AE1900" s="163"/>
      <c r="AF1900" s="163"/>
      <c r="AG1900" s="163" t="s">
        <v>376</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3" t="s">
        <v>1353</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378</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3" t="s">
        <v>2149</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378</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3" t="s">
        <v>2150</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378</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2151</v>
      </c>
      <c r="C1904" s="156" t="s">
        <v>2152</v>
      </c>
      <c r="D1904" s="157" t="s">
        <v>384</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2009</v>
      </c>
      <c r="S1904" s="160" t="s">
        <v>295</v>
      </c>
      <c r="T1904" s="161" t="s">
        <v>295</v>
      </c>
      <c r="U1904" s="162">
        <v>9.3829999999999991</v>
      </c>
      <c r="V1904" s="162">
        <f>ROUND(E1904*U1904,2)</f>
        <v>3.2</v>
      </c>
      <c r="W1904" s="162"/>
      <c r="X1904" s="162" t="s">
        <v>375</v>
      </c>
      <c r="Y1904" s="163"/>
      <c r="Z1904" s="163"/>
      <c r="AA1904" s="163"/>
      <c r="AB1904" s="163"/>
      <c r="AC1904" s="163"/>
      <c r="AD1904" s="163"/>
      <c r="AE1904" s="163"/>
      <c r="AF1904" s="163"/>
      <c r="AG1904" s="163" t="s">
        <v>376</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51" t="s">
        <v>2153</v>
      </c>
      <c r="D1905" s="215"/>
      <c r="E1905" s="215"/>
      <c r="F1905" s="215"/>
      <c r="G1905" s="215"/>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387</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3" t="s">
        <v>2154</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378</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2155</v>
      </c>
      <c r="C1907" s="156" t="s">
        <v>2156</v>
      </c>
      <c r="D1907" s="157" t="s">
        <v>384</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2009</v>
      </c>
      <c r="S1907" s="160" t="s">
        <v>295</v>
      </c>
      <c r="T1907" s="161" t="s">
        <v>295</v>
      </c>
      <c r="U1907" s="162">
        <v>9.0299999999999994</v>
      </c>
      <c r="V1907" s="162">
        <f>ROUND(E1907*U1907,2)</f>
        <v>105.5</v>
      </c>
      <c r="W1907" s="162"/>
      <c r="X1907" s="162" t="s">
        <v>375</v>
      </c>
      <c r="Y1907" s="163"/>
      <c r="Z1907" s="163"/>
      <c r="AA1907" s="163"/>
      <c r="AB1907" s="163"/>
      <c r="AC1907" s="163"/>
      <c r="AD1907" s="163"/>
      <c r="AE1907" s="163"/>
      <c r="AF1907" s="163"/>
      <c r="AG1907" s="163" t="s">
        <v>376</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51" t="s">
        <v>2153</v>
      </c>
      <c r="D1908" s="215"/>
      <c r="E1908" s="215"/>
      <c r="F1908" s="215"/>
      <c r="G1908" s="215"/>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387</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3" t="s">
        <v>2157</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378</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3" t="s">
        <v>2158</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378</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3" t="s">
        <v>2159</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378</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3" t="s">
        <v>2160</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378</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2161</v>
      </c>
      <c r="C1913" s="156" t="s">
        <v>2162</v>
      </c>
      <c r="D1913" s="157" t="s">
        <v>544</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2009</v>
      </c>
      <c r="S1913" s="160" t="s">
        <v>295</v>
      </c>
      <c r="T1913" s="161" t="s">
        <v>295</v>
      </c>
      <c r="U1913" s="162">
        <v>1.08</v>
      </c>
      <c r="V1913" s="162">
        <f>ROUND(E1913*U1913,2)</f>
        <v>66.959999999999994</v>
      </c>
      <c r="W1913" s="162"/>
      <c r="X1913" s="162" t="s">
        <v>375</v>
      </c>
      <c r="Y1913" s="163"/>
      <c r="Z1913" s="163"/>
      <c r="AA1913" s="163"/>
      <c r="AB1913" s="163"/>
      <c r="AC1913" s="163"/>
      <c r="AD1913" s="163"/>
      <c r="AE1913" s="163"/>
      <c r="AF1913" s="163"/>
      <c r="AG1913" s="163" t="s">
        <v>376</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51" t="s">
        <v>2163</v>
      </c>
      <c r="D1914" s="215"/>
      <c r="E1914" s="215"/>
      <c r="F1914" s="215"/>
      <c r="G1914" s="215"/>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387</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3" t="s">
        <v>2164</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378</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3" t="s">
        <v>2165</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378</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3" t="s">
        <v>2166</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378</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3" t="s">
        <v>2167</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378</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2168</v>
      </c>
      <c r="C1919" s="156" t="s">
        <v>2169</v>
      </c>
      <c r="D1919" s="157" t="s">
        <v>480</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2009</v>
      </c>
      <c r="S1919" s="160" t="s">
        <v>295</v>
      </c>
      <c r="T1919" s="161" t="s">
        <v>295</v>
      </c>
      <c r="U1919" s="162">
        <v>19.8</v>
      </c>
      <c r="V1919" s="162">
        <f>ROUND(E1919*U1919,2)</f>
        <v>12.9</v>
      </c>
      <c r="W1919" s="162"/>
      <c r="X1919" s="162" t="s">
        <v>375</v>
      </c>
      <c r="Y1919" s="163"/>
      <c r="Z1919" s="163"/>
      <c r="AA1919" s="163"/>
      <c r="AB1919" s="163"/>
      <c r="AC1919" s="163"/>
      <c r="AD1919" s="163"/>
      <c r="AE1919" s="163"/>
      <c r="AF1919" s="163"/>
      <c r="AG1919" s="163" t="s">
        <v>376</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51" t="s">
        <v>2170</v>
      </c>
      <c r="D1920" s="215"/>
      <c r="E1920" s="215"/>
      <c r="F1920" s="215"/>
      <c r="G1920" s="215"/>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387</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3" t="s">
        <v>2171</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378</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3" t="s">
        <v>2172</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378</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3" t="s">
        <v>2173</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378</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2174</v>
      </c>
      <c r="C1924" s="156" t="s">
        <v>2175</v>
      </c>
      <c r="D1924" s="157" t="s">
        <v>480</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2009</v>
      </c>
      <c r="S1924" s="160" t="s">
        <v>295</v>
      </c>
      <c r="T1924" s="161" t="s">
        <v>295</v>
      </c>
      <c r="U1924" s="162">
        <v>8.33</v>
      </c>
      <c r="V1924" s="162">
        <f>ROUND(E1924*U1924,2)</f>
        <v>5.7</v>
      </c>
      <c r="W1924" s="162"/>
      <c r="X1924" s="162" t="s">
        <v>375</v>
      </c>
      <c r="Y1924" s="163"/>
      <c r="Z1924" s="163"/>
      <c r="AA1924" s="163"/>
      <c r="AB1924" s="163"/>
      <c r="AC1924" s="163"/>
      <c r="AD1924" s="163"/>
      <c r="AE1924" s="163"/>
      <c r="AF1924" s="163"/>
      <c r="AG1924" s="163" t="s">
        <v>376</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51" t="s">
        <v>2170</v>
      </c>
      <c r="D1925" s="215"/>
      <c r="E1925" s="215"/>
      <c r="F1925" s="215"/>
      <c r="G1925" s="215"/>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387</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3" t="s">
        <v>2176</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378</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2177</v>
      </c>
      <c r="C1927" s="156" t="s">
        <v>2178</v>
      </c>
      <c r="D1927" s="157" t="s">
        <v>480</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2009</v>
      </c>
      <c r="S1927" s="160" t="s">
        <v>295</v>
      </c>
      <c r="T1927" s="161" t="s">
        <v>295</v>
      </c>
      <c r="U1927" s="162">
        <v>10.02</v>
      </c>
      <c r="V1927" s="162">
        <f>ROUND(E1927*U1927,2)</f>
        <v>9.9600000000000009</v>
      </c>
      <c r="W1927" s="162"/>
      <c r="X1927" s="162" t="s">
        <v>375</v>
      </c>
      <c r="Y1927" s="163"/>
      <c r="Z1927" s="163"/>
      <c r="AA1927" s="163"/>
      <c r="AB1927" s="163"/>
      <c r="AC1927" s="163"/>
      <c r="AD1927" s="163"/>
      <c r="AE1927" s="163"/>
      <c r="AF1927" s="163"/>
      <c r="AG1927" s="163" t="s">
        <v>376</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51" t="s">
        <v>2170</v>
      </c>
      <c r="D1928" s="215"/>
      <c r="E1928" s="215"/>
      <c r="F1928" s="215"/>
      <c r="G1928" s="215"/>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387</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3" t="s">
        <v>2179</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378</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2180</v>
      </c>
      <c r="C1930" s="156" t="s">
        <v>2181</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2009</v>
      </c>
      <c r="S1930" s="160" t="s">
        <v>295</v>
      </c>
      <c r="T1930" s="161" t="s">
        <v>295</v>
      </c>
      <c r="U1930" s="162">
        <v>0.12</v>
      </c>
      <c r="V1930" s="162">
        <f>ROUND(E1930*U1930,2)</f>
        <v>47.82</v>
      </c>
      <c r="W1930" s="162"/>
      <c r="X1930" s="162" t="s">
        <v>375</v>
      </c>
      <c r="Y1930" s="163"/>
      <c r="Z1930" s="163"/>
      <c r="AA1930" s="163"/>
      <c r="AB1930" s="163"/>
      <c r="AC1930" s="163"/>
      <c r="AD1930" s="163"/>
      <c r="AE1930" s="163"/>
      <c r="AF1930" s="163"/>
      <c r="AG1930" s="163" t="s">
        <v>376</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51" t="s">
        <v>2182</v>
      </c>
      <c r="D1931" s="215"/>
      <c r="E1931" s="215"/>
      <c r="F1931" s="215"/>
      <c r="G1931" s="215"/>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387</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3" t="s">
        <v>2183</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378</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3" t="s">
        <v>2184</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378</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3" t="s">
        <v>2185</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378</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3" t="s">
        <v>2186</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378</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3" t="s">
        <v>2187</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378</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3" t="s">
        <v>2188</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378</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3" t="s">
        <v>2189</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378</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2190</v>
      </c>
      <c r="C1939" s="156" t="s">
        <v>2191</v>
      </c>
      <c r="D1939" s="157" t="s">
        <v>384</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2009</v>
      </c>
      <c r="S1939" s="160" t="s">
        <v>295</v>
      </c>
      <c r="T1939" s="161" t="s">
        <v>295</v>
      </c>
      <c r="U1939" s="162">
        <v>10.88</v>
      </c>
      <c r="V1939" s="162">
        <f>ROUND(E1939*U1939,2)</f>
        <v>11.79</v>
      </c>
      <c r="W1939" s="162"/>
      <c r="X1939" s="162" t="s">
        <v>375</v>
      </c>
      <c r="Y1939" s="163"/>
      <c r="Z1939" s="163"/>
      <c r="AA1939" s="163"/>
      <c r="AB1939" s="163"/>
      <c r="AC1939" s="163"/>
      <c r="AD1939" s="163"/>
      <c r="AE1939" s="163"/>
      <c r="AF1939" s="163"/>
      <c r="AG1939" s="163" t="s">
        <v>376</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3" t="s">
        <v>2192</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378</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3" t="s">
        <v>2193</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378</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3" t="s">
        <v>2194</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378</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3" t="s">
        <v>2195</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378</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3" t="s">
        <v>2196</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378</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3" t="s">
        <v>2197</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378</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3" t="s">
        <v>2198</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378</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2199</v>
      </c>
      <c r="C1947" s="156" t="s">
        <v>2200</v>
      </c>
      <c r="D1947" s="157" t="s">
        <v>384</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2009</v>
      </c>
      <c r="S1947" s="160" t="s">
        <v>295</v>
      </c>
      <c r="T1947" s="161" t="s">
        <v>295</v>
      </c>
      <c r="U1947" s="162">
        <v>7.2</v>
      </c>
      <c r="V1947" s="162">
        <f>ROUND(E1947*U1947,2)</f>
        <v>497.97</v>
      </c>
      <c r="W1947" s="162"/>
      <c r="X1947" s="162" t="s">
        <v>375</v>
      </c>
      <c r="Y1947" s="163"/>
      <c r="Z1947" s="163"/>
      <c r="AA1947" s="163"/>
      <c r="AB1947" s="163"/>
      <c r="AC1947" s="163"/>
      <c r="AD1947" s="163"/>
      <c r="AE1947" s="163"/>
      <c r="AF1947" s="163"/>
      <c r="AG1947" s="163" t="s">
        <v>376</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3" t="s">
        <v>2192</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378</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3" t="s">
        <v>2201</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378</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3" t="s">
        <v>2202</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378</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3" t="s">
        <v>2203</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378</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3" t="s">
        <v>2204</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378</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3" t="s">
        <v>2205</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378</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3" t="s">
        <v>2206</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378</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3" t="s">
        <v>2207</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378</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3" t="s">
        <v>2208</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378</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3" t="s">
        <v>2209</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378</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3" t="s">
        <v>2210</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378</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3" t="s">
        <v>2211</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378</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3" t="s">
        <v>2212</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378</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3" t="s">
        <v>2213</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378</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3" t="s">
        <v>2214</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378</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3" t="s">
        <v>2215</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378</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3" t="s">
        <v>2216</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378</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3" t="s">
        <v>2217</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378</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3" t="s">
        <v>2218</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378</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3" t="s">
        <v>2219</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378</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3" t="s">
        <v>2220</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378</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3" t="s">
        <v>2221</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378</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3" t="s">
        <v>2222</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378</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2223</v>
      </c>
      <c r="C1971" s="156" t="s">
        <v>2224</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2009</v>
      </c>
      <c r="S1971" s="160" t="s">
        <v>295</v>
      </c>
      <c r="T1971" s="161" t="s">
        <v>295</v>
      </c>
      <c r="U1971" s="162">
        <v>0.15</v>
      </c>
      <c r="V1971" s="162">
        <f>ROUND(E1971*U1971,2)</f>
        <v>119.98</v>
      </c>
      <c r="W1971" s="162"/>
      <c r="X1971" s="162" t="s">
        <v>375</v>
      </c>
      <c r="Y1971" s="163"/>
      <c r="Z1971" s="163"/>
      <c r="AA1971" s="163"/>
      <c r="AB1971" s="163"/>
      <c r="AC1971" s="163"/>
      <c r="AD1971" s="163"/>
      <c r="AE1971" s="163"/>
      <c r="AF1971" s="163"/>
      <c r="AG1971" s="163" t="s">
        <v>376</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51" t="s">
        <v>2225</v>
      </c>
      <c r="D1972" s="215"/>
      <c r="E1972" s="215"/>
      <c r="F1972" s="215"/>
      <c r="G1972" s="215"/>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387</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3" t="s">
        <v>2226</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378</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3" t="s">
        <v>2227</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378</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3" t="s">
        <v>2228</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378</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3" t="s">
        <v>2229</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378</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3" t="s">
        <v>2230</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378</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3" t="s">
        <v>2231</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378</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3" t="s">
        <v>2232</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378</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3" t="s">
        <v>2233</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378</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3" t="s">
        <v>513</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378</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3" t="s">
        <v>2234</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378</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3" t="s">
        <v>2235</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378</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3" t="s">
        <v>2236</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378</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3" t="s">
        <v>2237</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378</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3" t="s">
        <v>2238</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378</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3" t="s">
        <v>2239</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378</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3" t="s">
        <v>2240</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378</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3" t="s">
        <v>2241</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378</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3" t="s">
        <v>2242</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378</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3" t="s">
        <v>2243</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378</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3" t="s">
        <v>2244</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378</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3" t="s">
        <v>2245</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378</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3" t="s">
        <v>2246</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378</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3" t="s">
        <v>2247</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378</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3" t="s">
        <v>2248</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378</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2249</v>
      </c>
      <c r="C1997" s="156" t="s">
        <v>2250</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2009</v>
      </c>
      <c r="S1997" s="160" t="s">
        <v>295</v>
      </c>
      <c r="T1997" s="161" t="s">
        <v>295</v>
      </c>
      <c r="U1997" s="162">
        <v>0.26</v>
      </c>
      <c r="V1997" s="162">
        <f>ROUND(E1997*U1997,2)</f>
        <v>19.95</v>
      </c>
      <c r="W1997" s="162"/>
      <c r="X1997" s="162" t="s">
        <v>375</v>
      </c>
      <c r="Y1997" s="163"/>
      <c r="Z1997" s="163"/>
      <c r="AA1997" s="163"/>
      <c r="AB1997" s="163"/>
      <c r="AC1997" s="163"/>
      <c r="AD1997" s="163"/>
      <c r="AE1997" s="163"/>
      <c r="AF1997" s="163"/>
      <c r="AG1997" s="163" t="s">
        <v>376</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51" t="s">
        <v>2225</v>
      </c>
      <c r="D1998" s="215"/>
      <c r="E1998" s="215"/>
      <c r="F1998" s="215"/>
      <c r="G1998" s="215"/>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387</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3" t="s">
        <v>2192</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378</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3" t="s">
        <v>2251</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378</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3" t="s">
        <v>2252</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378</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3" t="s">
        <v>2253</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378</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3" t="s">
        <v>2254</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378</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3" t="s">
        <v>2255</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378</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3" t="s">
        <v>2256</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378</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2257</v>
      </c>
      <c r="C2006" s="156" t="s">
        <v>2258</v>
      </c>
      <c r="D2006" s="157" t="s">
        <v>444</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2009</v>
      </c>
      <c r="S2006" s="160" t="s">
        <v>295</v>
      </c>
      <c r="T2006" s="161" t="s">
        <v>295</v>
      </c>
      <c r="U2006" s="162">
        <v>7.0000000000000007E-2</v>
      </c>
      <c r="V2006" s="162">
        <f>ROUND(E2006*U2006,2)</f>
        <v>37.81</v>
      </c>
      <c r="W2006" s="162"/>
      <c r="X2006" s="162" t="s">
        <v>375</v>
      </c>
      <c r="Y2006" s="163"/>
      <c r="Z2006" s="163"/>
      <c r="AA2006" s="163"/>
      <c r="AB2006" s="163"/>
      <c r="AC2006" s="163"/>
      <c r="AD2006" s="163"/>
      <c r="AE2006" s="163"/>
      <c r="AF2006" s="163"/>
      <c r="AG2006" s="163" t="s">
        <v>376</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51" t="s">
        <v>2225</v>
      </c>
      <c r="D2007" s="215"/>
      <c r="E2007" s="215"/>
      <c r="F2007" s="215"/>
      <c r="G2007" s="215"/>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387</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3" t="s">
        <v>1353</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378</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3" t="s">
        <v>513</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378</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3" t="s">
        <v>2259</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378</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3" t="s">
        <v>2260</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378</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3" t="s">
        <v>2261</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378</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3" t="s">
        <v>2262</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378</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3" t="s">
        <v>2263</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378</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3" t="s">
        <v>2264</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378</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3" t="s">
        <v>516</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378</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3" t="s">
        <v>2265</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378</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3" t="s">
        <v>2266</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378</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3" t="s">
        <v>2267</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378</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3" t="s">
        <v>2268</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378</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3" t="s">
        <v>2269</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378</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3" t="s">
        <v>2270</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378</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3" t="s">
        <v>2271</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378</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3" t="s">
        <v>2272</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378</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3" t="s">
        <v>526</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378</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3" t="s">
        <v>2273</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378</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3" t="s">
        <v>2274</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378</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3" t="s">
        <v>2275</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378</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3" t="s">
        <v>2276</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378</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3" t="s">
        <v>2277</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378</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3" t="s">
        <v>2278</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378</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3" t="s">
        <v>2279</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378</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3" t="s">
        <v>518</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378</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3" t="s">
        <v>2280</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378</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3" t="s">
        <v>2281</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378</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3" t="s">
        <v>2282</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378</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3" t="s">
        <v>2283</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378</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3" t="s">
        <v>2284</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378</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3" t="s">
        <v>2285</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378</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2286</v>
      </c>
      <c r="C2040" s="156" t="s">
        <v>2287</v>
      </c>
      <c r="D2040" s="157" t="s">
        <v>384</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2009</v>
      </c>
      <c r="S2040" s="160" t="s">
        <v>295</v>
      </c>
      <c r="T2040" s="161" t="s">
        <v>295</v>
      </c>
      <c r="U2040" s="162">
        <v>1.26</v>
      </c>
      <c r="V2040" s="162">
        <f>ROUND(E2040*U2040,2)</f>
        <v>90.63</v>
      </c>
      <c r="W2040" s="162"/>
      <c r="X2040" s="162" t="s">
        <v>375</v>
      </c>
      <c r="Y2040" s="163"/>
      <c r="Z2040" s="163"/>
      <c r="AA2040" s="163"/>
      <c r="AB2040" s="163"/>
      <c r="AC2040" s="163"/>
      <c r="AD2040" s="163"/>
      <c r="AE2040" s="163"/>
      <c r="AF2040" s="163"/>
      <c r="AG2040" s="163" t="s">
        <v>376</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3" t="s">
        <v>2288</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378</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3" t="s">
        <v>2289</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378</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3" t="s">
        <v>2290</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378</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3" t="s">
        <v>2291</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378</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3" t="s">
        <v>2292</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378</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3" t="s">
        <v>2293</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378</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3" t="s">
        <v>2294</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378</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3" t="s">
        <v>2295</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378</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3" t="s">
        <v>2296</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378</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3" t="s">
        <v>2297</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378</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3" t="s">
        <v>2298</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378</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3" t="s">
        <v>2299</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378</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3" t="s">
        <v>2300</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378</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3" t="s">
        <v>2301</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378</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3" t="s">
        <v>2302</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378</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3" t="s">
        <v>2303</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378</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3" t="s">
        <v>2304</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378</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3" t="s">
        <v>2305</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378</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3" t="s">
        <v>2306</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378</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3" t="s">
        <v>2307</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378</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3" t="s">
        <v>2308</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378</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2309</v>
      </c>
      <c r="C2062" s="156" t="s">
        <v>2310</v>
      </c>
      <c r="D2062" s="157" t="s">
        <v>384</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2009</v>
      </c>
      <c r="S2062" s="160" t="s">
        <v>295</v>
      </c>
      <c r="T2062" s="161" t="s">
        <v>295</v>
      </c>
      <c r="U2062" s="162">
        <v>1.1200000000000001</v>
      </c>
      <c r="V2062" s="162">
        <f>ROUND(E2062*U2062,2)</f>
        <v>46.43</v>
      </c>
      <c r="W2062" s="162"/>
      <c r="X2062" s="162" t="s">
        <v>375</v>
      </c>
      <c r="Y2062" s="163"/>
      <c r="Z2062" s="163"/>
      <c r="AA2062" s="163"/>
      <c r="AB2062" s="163"/>
      <c r="AC2062" s="163"/>
      <c r="AD2062" s="163"/>
      <c r="AE2062" s="163"/>
      <c r="AF2062" s="163"/>
      <c r="AG2062" s="163" t="s">
        <v>376</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3" t="s">
        <v>2311</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378</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3" t="s">
        <v>2312</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378</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3" t="s">
        <v>2313</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378</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3" t="s">
        <v>2314</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378</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3" t="s">
        <v>2315</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378</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3" t="s">
        <v>2316</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378</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2317</v>
      </c>
      <c r="C2069" s="156" t="s">
        <v>2318</v>
      </c>
      <c r="D2069" s="157" t="s">
        <v>384</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2009</v>
      </c>
      <c r="S2069" s="160" t="s">
        <v>295</v>
      </c>
      <c r="T2069" s="161" t="s">
        <v>295</v>
      </c>
      <c r="U2069" s="162">
        <v>0.88</v>
      </c>
      <c r="V2069" s="162">
        <f>ROUND(E2069*U2069,2)</f>
        <v>8.18</v>
      </c>
      <c r="W2069" s="162"/>
      <c r="X2069" s="162" t="s">
        <v>375</v>
      </c>
      <c r="Y2069" s="163"/>
      <c r="Z2069" s="163"/>
      <c r="AA2069" s="163"/>
      <c r="AB2069" s="163"/>
      <c r="AC2069" s="163"/>
      <c r="AD2069" s="163"/>
      <c r="AE2069" s="163"/>
      <c r="AF2069" s="163"/>
      <c r="AG2069" s="163" t="s">
        <v>376</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3" t="s">
        <v>2319</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378</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3" t="s">
        <v>2320</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378</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3" t="s">
        <v>2321</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378</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2322</v>
      </c>
      <c r="C2073" s="156" t="s">
        <v>2323</v>
      </c>
      <c r="D2073" s="157" t="s">
        <v>444</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2009</v>
      </c>
      <c r="S2073" s="160" t="s">
        <v>295</v>
      </c>
      <c r="T2073" s="161" t="s">
        <v>295</v>
      </c>
      <c r="U2073" s="162">
        <v>0.8</v>
      </c>
      <c r="V2073" s="162">
        <f>ROUND(E2073*U2073,2)</f>
        <v>26.32</v>
      </c>
      <c r="W2073" s="162"/>
      <c r="X2073" s="162" t="s">
        <v>375</v>
      </c>
      <c r="Y2073" s="163"/>
      <c r="Z2073" s="163"/>
      <c r="AA2073" s="163"/>
      <c r="AB2073" s="163"/>
      <c r="AC2073" s="163"/>
      <c r="AD2073" s="163"/>
      <c r="AE2073" s="163"/>
      <c r="AF2073" s="163"/>
      <c r="AG2073" s="163" t="s">
        <v>376</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3" t="s">
        <v>2324</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378</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2325</v>
      </c>
      <c r="C2075" s="156" t="s">
        <v>2326</v>
      </c>
      <c r="D2075" s="157" t="s">
        <v>444</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2009</v>
      </c>
      <c r="S2075" s="160" t="s">
        <v>295</v>
      </c>
      <c r="T2075" s="161" t="s">
        <v>295</v>
      </c>
      <c r="U2075" s="162">
        <v>0.14699999999999999</v>
      </c>
      <c r="V2075" s="162">
        <f>ROUND(E2075*U2075,2)</f>
        <v>11.02</v>
      </c>
      <c r="W2075" s="162"/>
      <c r="X2075" s="162" t="s">
        <v>375</v>
      </c>
      <c r="Y2075" s="163"/>
      <c r="Z2075" s="163"/>
      <c r="AA2075" s="163"/>
      <c r="AB2075" s="163"/>
      <c r="AC2075" s="163"/>
      <c r="AD2075" s="163"/>
      <c r="AE2075" s="163"/>
      <c r="AF2075" s="163"/>
      <c r="AG2075" s="163" t="s">
        <v>376</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51" t="s">
        <v>2327</v>
      </c>
      <c r="D2076" s="215"/>
      <c r="E2076" s="215"/>
      <c r="F2076" s="215"/>
      <c r="G2076" s="215"/>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387</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3" t="s">
        <v>2171</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378</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3" t="s">
        <v>2328</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378</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3" t="s">
        <v>2329</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378</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2330</v>
      </c>
      <c r="C2080" s="156" t="s">
        <v>2331</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2009</v>
      </c>
      <c r="S2080" s="160" t="s">
        <v>295</v>
      </c>
      <c r="T2080" s="161" t="s">
        <v>295</v>
      </c>
      <c r="U2080" s="162">
        <v>0.43</v>
      </c>
      <c r="V2080" s="162">
        <f>ROUND(E2080*U2080,2)</f>
        <v>3.07</v>
      </c>
      <c r="W2080" s="162"/>
      <c r="X2080" s="162" t="s">
        <v>375</v>
      </c>
      <c r="Y2080" s="163"/>
      <c r="Z2080" s="163"/>
      <c r="AA2080" s="163"/>
      <c r="AB2080" s="163"/>
      <c r="AC2080" s="163"/>
      <c r="AD2080" s="163"/>
      <c r="AE2080" s="163"/>
      <c r="AF2080" s="163"/>
      <c r="AG2080" s="163" t="s">
        <v>376</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51" t="s">
        <v>2332</v>
      </c>
      <c r="D2081" s="215"/>
      <c r="E2081" s="215"/>
      <c r="F2081" s="215"/>
      <c r="G2081" s="215"/>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387</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3" t="s">
        <v>2333</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378</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3" t="s">
        <v>2334</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378</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3" t="s">
        <v>2335</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378</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2336</v>
      </c>
      <c r="C2085" s="156" t="s">
        <v>2337</v>
      </c>
      <c r="D2085" s="157" t="s">
        <v>544</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2009</v>
      </c>
      <c r="S2085" s="160" t="s">
        <v>295</v>
      </c>
      <c r="T2085" s="161" t="s">
        <v>295</v>
      </c>
      <c r="U2085" s="162">
        <v>0.03</v>
      </c>
      <c r="V2085" s="162">
        <f>ROUND(E2085*U2085,2)</f>
        <v>0.99</v>
      </c>
      <c r="W2085" s="162"/>
      <c r="X2085" s="162" t="s">
        <v>375</v>
      </c>
      <c r="Y2085" s="163"/>
      <c r="Z2085" s="163"/>
      <c r="AA2085" s="163"/>
      <c r="AB2085" s="163"/>
      <c r="AC2085" s="163"/>
      <c r="AD2085" s="163"/>
      <c r="AE2085" s="163"/>
      <c r="AF2085" s="163"/>
      <c r="AG2085" s="163" t="s">
        <v>376</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51" t="s">
        <v>2338</v>
      </c>
      <c r="D2086" s="215"/>
      <c r="E2086" s="215"/>
      <c r="F2086" s="215"/>
      <c r="G2086" s="215"/>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387</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3" t="s">
        <v>2171</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378</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3" t="s">
        <v>2339</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378</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3" t="s">
        <v>2340</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378</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2341</v>
      </c>
      <c r="C2090" s="156" t="s">
        <v>2342</v>
      </c>
      <c r="D2090" s="157" t="s">
        <v>544</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2009</v>
      </c>
      <c r="S2090" s="160" t="s">
        <v>295</v>
      </c>
      <c r="T2090" s="161" t="s">
        <v>295</v>
      </c>
      <c r="U2090" s="162">
        <v>0.05</v>
      </c>
      <c r="V2090" s="162">
        <f>ROUND(E2090*U2090,2)</f>
        <v>4.9000000000000004</v>
      </c>
      <c r="W2090" s="162"/>
      <c r="X2090" s="162" t="s">
        <v>375</v>
      </c>
      <c r="Y2090" s="163"/>
      <c r="Z2090" s="163"/>
      <c r="AA2090" s="163"/>
      <c r="AB2090" s="163"/>
      <c r="AC2090" s="163"/>
      <c r="AD2090" s="163"/>
      <c r="AE2090" s="163"/>
      <c r="AF2090" s="163"/>
      <c r="AG2090" s="163" t="s">
        <v>376</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51" t="s">
        <v>2338</v>
      </c>
      <c r="D2091" s="215"/>
      <c r="E2091" s="215"/>
      <c r="F2091" s="215"/>
      <c r="G2091" s="215"/>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387</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3" t="s">
        <v>2062</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378</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3" t="s">
        <v>2343</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378</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3" t="s">
        <v>2344</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378</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3" t="s">
        <v>2345</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378</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3" t="s">
        <v>2346</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378</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3" t="s">
        <v>2347</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378</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3" t="s">
        <v>2348</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378</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3" t="s">
        <v>2349</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378</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3" t="s">
        <v>2350</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378</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3" t="s">
        <v>2351</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378</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3" t="s">
        <v>2352</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378</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3" t="s">
        <v>2353</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378</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3" t="s">
        <v>2354</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378</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3" t="s">
        <v>2355</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378</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3" t="s">
        <v>2356</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378</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2357</v>
      </c>
      <c r="C2107" s="156" t="s">
        <v>2358</v>
      </c>
      <c r="D2107" s="157" t="s">
        <v>544</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2009</v>
      </c>
      <c r="S2107" s="160" t="s">
        <v>295</v>
      </c>
      <c r="T2107" s="161" t="s">
        <v>295</v>
      </c>
      <c r="U2107" s="162">
        <v>0.09</v>
      </c>
      <c r="V2107" s="162">
        <f>ROUND(E2107*U2107,2)</f>
        <v>1.71</v>
      </c>
      <c r="W2107" s="162"/>
      <c r="X2107" s="162" t="s">
        <v>375</v>
      </c>
      <c r="Y2107" s="163"/>
      <c r="Z2107" s="163"/>
      <c r="AA2107" s="163"/>
      <c r="AB2107" s="163"/>
      <c r="AC2107" s="163"/>
      <c r="AD2107" s="163"/>
      <c r="AE2107" s="163"/>
      <c r="AF2107" s="163"/>
      <c r="AG2107" s="163" t="s">
        <v>376</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51" t="s">
        <v>2338</v>
      </c>
      <c r="D2108" s="215"/>
      <c r="E2108" s="215"/>
      <c r="F2108" s="215"/>
      <c r="G2108" s="215"/>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387</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3" t="s">
        <v>2062</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378</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3" t="s">
        <v>2359</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378</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3" t="s">
        <v>2360</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378</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3" t="s">
        <v>2361</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378</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3" t="s">
        <v>526</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378</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3" t="s">
        <v>2346</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378</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3" t="s">
        <v>2362</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378</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3" t="s">
        <v>2349</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378</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3" t="s">
        <v>2363</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378</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3" t="s">
        <v>2364</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378</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3" t="s">
        <v>2349</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378</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3" t="s">
        <v>2365</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378</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3" t="s">
        <v>2350</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378</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3" t="s">
        <v>2345</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378</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2366</v>
      </c>
      <c r="C2123" s="156" t="s">
        <v>2367</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2009</v>
      </c>
      <c r="S2123" s="160" t="s">
        <v>295</v>
      </c>
      <c r="T2123" s="161" t="s">
        <v>295</v>
      </c>
      <c r="U2123" s="162">
        <v>0.26</v>
      </c>
      <c r="V2123" s="162">
        <f>ROUND(E2123*U2123,2)</f>
        <v>1.74</v>
      </c>
      <c r="W2123" s="162"/>
      <c r="X2123" s="162" t="s">
        <v>375</v>
      </c>
      <c r="Y2123" s="163"/>
      <c r="Z2123" s="163"/>
      <c r="AA2123" s="163"/>
      <c r="AB2123" s="163"/>
      <c r="AC2123" s="163"/>
      <c r="AD2123" s="163"/>
      <c r="AE2123" s="163"/>
      <c r="AF2123" s="163"/>
      <c r="AG2123" s="163" t="s">
        <v>376</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51" t="s">
        <v>2153</v>
      </c>
      <c r="D2124" s="215"/>
      <c r="E2124" s="215"/>
      <c r="F2124" s="215"/>
      <c r="G2124" s="215"/>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387</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3" t="s">
        <v>2368</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378</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3" t="s">
        <v>2369</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378</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2370</v>
      </c>
      <c r="C2127" s="156" t="s">
        <v>2371</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2009</v>
      </c>
      <c r="S2127" s="160" t="s">
        <v>295</v>
      </c>
      <c r="T2127" s="161" t="s">
        <v>295</v>
      </c>
      <c r="U2127" s="162">
        <v>0.95499999999999996</v>
      </c>
      <c r="V2127" s="162">
        <f>ROUND(E2127*U2127,2)</f>
        <v>2.44</v>
      </c>
      <c r="W2127" s="162"/>
      <c r="X2127" s="162" t="s">
        <v>375</v>
      </c>
      <c r="Y2127" s="163"/>
      <c r="Z2127" s="163"/>
      <c r="AA2127" s="163"/>
      <c r="AB2127" s="163"/>
      <c r="AC2127" s="163"/>
      <c r="AD2127" s="163"/>
      <c r="AE2127" s="163"/>
      <c r="AF2127" s="163"/>
      <c r="AG2127" s="163" t="s">
        <v>376</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51" t="s">
        <v>2153</v>
      </c>
      <c r="D2128" s="215"/>
      <c r="E2128" s="215"/>
      <c r="F2128" s="215"/>
      <c r="G2128" s="215"/>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387</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3" t="s">
        <v>2372</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378</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3" t="s">
        <v>2373</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378</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2374</v>
      </c>
      <c r="C2131" s="156" t="s">
        <v>2375</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2009</v>
      </c>
      <c r="S2131" s="160" t="s">
        <v>295</v>
      </c>
      <c r="T2131" s="161" t="s">
        <v>295</v>
      </c>
      <c r="U2131" s="162">
        <v>0.47</v>
      </c>
      <c r="V2131" s="162">
        <f>ROUND(E2131*U2131,2)</f>
        <v>20.37</v>
      </c>
      <c r="W2131" s="162"/>
      <c r="X2131" s="162" t="s">
        <v>375</v>
      </c>
      <c r="Y2131" s="163"/>
      <c r="Z2131" s="163"/>
      <c r="AA2131" s="163"/>
      <c r="AB2131" s="163"/>
      <c r="AC2131" s="163"/>
      <c r="AD2131" s="163"/>
      <c r="AE2131" s="163"/>
      <c r="AF2131" s="163"/>
      <c r="AG2131" s="163" t="s">
        <v>376</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51" t="s">
        <v>2153</v>
      </c>
      <c r="D2132" s="215"/>
      <c r="E2132" s="215"/>
      <c r="F2132" s="215"/>
      <c r="G2132" s="215"/>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387</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3" t="s">
        <v>2171</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378</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3" t="s">
        <v>2376</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378</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3" t="s">
        <v>2377</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378</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2378</v>
      </c>
      <c r="C2136" s="156" t="s">
        <v>2379</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2009</v>
      </c>
      <c r="S2136" s="160" t="s">
        <v>295</v>
      </c>
      <c r="T2136" s="161" t="s">
        <v>295</v>
      </c>
      <c r="U2136" s="162">
        <v>0.53</v>
      </c>
      <c r="V2136" s="162">
        <f>ROUND(E2136*U2136,2)</f>
        <v>21.23</v>
      </c>
      <c r="W2136" s="162"/>
      <c r="X2136" s="162" t="s">
        <v>375</v>
      </c>
      <c r="Y2136" s="163"/>
      <c r="Z2136" s="163"/>
      <c r="AA2136" s="163"/>
      <c r="AB2136" s="163"/>
      <c r="AC2136" s="163"/>
      <c r="AD2136" s="163"/>
      <c r="AE2136" s="163"/>
      <c r="AF2136" s="163"/>
      <c r="AG2136" s="163" t="s">
        <v>376</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51" t="s">
        <v>2153</v>
      </c>
      <c r="D2137" s="215"/>
      <c r="E2137" s="215"/>
      <c r="F2137" s="215"/>
      <c r="G2137" s="215"/>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387</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3" t="s">
        <v>2360</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378</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3" t="s">
        <v>2380</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378</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3" t="s">
        <v>2346</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378</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3" t="s">
        <v>2381</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378</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2382</v>
      </c>
      <c r="C2142" s="156" t="s">
        <v>2383</v>
      </c>
      <c r="D2142" s="157" t="s">
        <v>544</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2009</v>
      </c>
      <c r="S2142" s="160" t="s">
        <v>295</v>
      </c>
      <c r="T2142" s="161" t="s">
        <v>295</v>
      </c>
      <c r="U2142" s="162">
        <v>0.06</v>
      </c>
      <c r="V2142" s="162">
        <f>ROUND(E2142*U2142,2)</f>
        <v>0.24</v>
      </c>
      <c r="W2142" s="162"/>
      <c r="X2142" s="162" t="s">
        <v>375</v>
      </c>
      <c r="Y2142" s="163"/>
      <c r="Z2142" s="163"/>
      <c r="AA2142" s="163"/>
      <c r="AB2142" s="163"/>
      <c r="AC2142" s="163"/>
      <c r="AD2142" s="163"/>
      <c r="AE2142" s="163"/>
      <c r="AF2142" s="163"/>
      <c r="AG2142" s="163" t="s">
        <v>376</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51" t="s">
        <v>2384</v>
      </c>
      <c r="D2143" s="215"/>
      <c r="E2143" s="215"/>
      <c r="F2143" s="215"/>
      <c r="G2143" s="215"/>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387</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3" t="s">
        <v>2385</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378</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2386</v>
      </c>
      <c r="C2145" s="156" t="s">
        <v>2387</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2009</v>
      </c>
      <c r="S2145" s="160" t="s">
        <v>295</v>
      </c>
      <c r="T2145" s="161" t="s">
        <v>295</v>
      </c>
      <c r="U2145" s="162">
        <v>0.91300000000000003</v>
      </c>
      <c r="V2145" s="162">
        <f>ROUND(E2145*U2145,2)</f>
        <v>1.42</v>
      </c>
      <c r="W2145" s="162"/>
      <c r="X2145" s="162" t="s">
        <v>375</v>
      </c>
      <c r="Y2145" s="163"/>
      <c r="Z2145" s="163"/>
      <c r="AA2145" s="163"/>
      <c r="AB2145" s="163"/>
      <c r="AC2145" s="163"/>
      <c r="AD2145" s="163"/>
      <c r="AE2145" s="163"/>
      <c r="AF2145" s="163"/>
      <c r="AG2145" s="163" t="s">
        <v>376</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3" t="s">
        <v>2388</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378</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2389</v>
      </c>
      <c r="C2147" s="156" t="s">
        <v>2390</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2009</v>
      </c>
      <c r="S2147" s="160" t="s">
        <v>295</v>
      </c>
      <c r="T2147" s="161" t="s">
        <v>295</v>
      </c>
      <c r="U2147" s="162">
        <v>0.51600000000000001</v>
      </c>
      <c r="V2147" s="162">
        <f>ROUND(E2147*U2147,2)</f>
        <v>0.91</v>
      </c>
      <c r="W2147" s="162"/>
      <c r="X2147" s="162" t="s">
        <v>375</v>
      </c>
      <c r="Y2147" s="163"/>
      <c r="Z2147" s="163"/>
      <c r="AA2147" s="163"/>
      <c r="AB2147" s="163"/>
      <c r="AC2147" s="163"/>
      <c r="AD2147" s="163"/>
      <c r="AE2147" s="163"/>
      <c r="AF2147" s="163"/>
      <c r="AG2147" s="163" t="s">
        <v>376</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3" t="s">
        <v>2391</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378</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2392</v>
      </c>
      <c r="C2149" s="156" t="s">
        <v>2393</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2009</v>
      </c>
      <c r="S2149" s="160" t="s">
        <v>295</v>
      </c>
      <c r="T2149" s="161" t="s">
        <v>295</v>
      </c>
      <c r="U2149" s="162">
        <v>0.94</v>
      </c>
      <c r="V2149" s="162">
        <f>ROUND(E2149*U2149,2)</f>
        <v>73.12</v>
      </c>
      <c r="W2149" s="162"/>
      <c r="X2149" s="162" t="s">
        <v>375</v>
      </c>
      <c r="Y2149" s="163"/>
      <c r="Z2149" s="163"/>
      <c r="AA2149" s="163"/>
      <c r="AB2149" s="163"/>
      <c r="AC2149" s="163"/>
      <c r="AD2149" s="163"/>
      <c r="AE2149" s="163"/>
      <c r="AF2149" s="163"/>
      <c r="AG2149" s="163" t="s">
        <v>376</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3" t="s">
        <v>2350</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378</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3" t="s">
        <v>2394</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378</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3" t="s">
        <v>2395</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378</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3" t="s">
        <v>2396</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378</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2397</v>
      </c>
      <c r="C2154" s="156" t="s">
        <v>2398</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2009</v>
      </c>
      <c r="S2154" s="160" t="s">
        <v>295</v>
      </c>
      <c r="T2154" s="161" t="s">
        <v>295</v>
      </c>
      <c r="U2154" s="162">
        <v>0.72</v>
      </c>
      <c r="V2154" s="162">
        <f>ROUND(E2154*U2154,2)</f>
        <v>39.61</v>
      </c>
      <c r="W2154" s="162"/>
      <c r="X2154" s="162" t="s">
        <v>375</v>
      </c>
      <c r="Y2154" s="163"/>
      <c r="Z2154" s="163"/>
      <c r="AA2154" s="163"/>
      <c r="AB2154" s="163"/>
      <c r="AC2154" s="163"/>
      <c r="AD2154" s="163"/>
      <c r="AE2154" s="163"/>
      <c r="AF2154" s="163"/>
      <c r="AG2154" s="163" t="s">
        <v>376</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3" t="s">
        <v>2350</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378</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3" t="s">
        <v>2399</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378</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3" t="s">
        <v>2400</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378</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3" t="s">
        <v>2401</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378</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2402</v>
      </c>
      <c r="C2159" s="156" t="s">
        <v>2403</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2009</v>
      </c>
      <c r="S2159" s="160" t="s">
        <v>295</v>
      </c>
      <c r="T2159" s="161" t="s">
        <v>295</v>
      </c>
      <c r="U2159" s="162">
        <v>0.52</v>
      </c>
      <c r="V2159" s="162">
        <f>ROUND(E2159*U2159,2)</f>
        <v>0.95</v>
      </c>
      <c r="W2159" s="162"/>
      <c r="X2159" s="162" t="s">
        <v>375</v>
      </c>
      <c r="Y2159" s="163"/>
      <c r="Z2159" s="163"/>
      <c r="AA2159" s="163"/>
      <c r="AB2159" s="163"/>
      <c r="AC2159" s="163"/>
      <c r="AD2159" s="163"/>
      <c r="AE2159" s="163"/>
      <c r="AF2159" s="163"/>
      <c r="AG2159" s="163" t="s">
        <v>376</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3" t="s">
        <v>2404</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378</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3" t="s">
        <v>2405</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378</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2406</v>
      </c>
      <c r="C2162" s="156" t="s">
        <v>2407</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2009</v>
      </c>
      <c r="S2162" s="160" t="s">
        <v>295</v>
      </c>
      <c r="T2162" s="161" t="s">
        <v>295</v>
      </c>
      <c r="U2162" s="162">
        <v>0.37</v>
      </c>
      <c r="V2162" s="162">
        <f>ROUND(E2162*U2162,2)</f>
        <v>2.4300000000000002</v>
      </c>
      <c r="W2162" s="162"/>
      <c r="X2162" s="162" t="s">
        <v>375</v>
      </c>
      <c r="Y2162" s="163"/>
      <c r="Z2162" s="163"/>
      <c r="AA2162" s="163"/>
      <c r="AB2162" s="163"/>
      <c r="AC2162" s="163"/>
      <c r="AD2162" s="163"/>
      <c r="AE2162" s="163"/>
      <c r="AF2162" s="163"/>
      <c r="AG2162" s="163" t="s">
        <v>376</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3" t="s">
        <v>2404</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378</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3" t="s">
        <v>2408</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378</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2409</v>
      </c>
      <c r="C2165" s="156" t="s">
        <v>2410</v>
      </c>
      <c r="D2165" s="157" t="s">
        <v>444</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2009</v>
      </c>
      <c r="S2165" s="160" t="s">
        <v>295</v>
      </c>
      <c r="T2165" s="161" t="s">
        <v>295</v>
      </c>
      <c r="U2165" s="162">
        <v>0.13</v>
      </c>
      <c r="V2165" s="162">
        <f>ROUND(E2165*U2165,2)</f>
        <v>0.52</v>
      </c>
      <c r="W2165" s="162"/>
      <c r="X2165" s="162" t="s">
        <v>375</v>
      </c>
      <c r="Y2165" s="163"/>
      <c r="Z2165" s="163"/>
      <c r="AA2165" s="163"/>
      <c r="AB2165" s="163"/>
      <c r="AC2165" s="163"/>
      <c r="AD2165" s="163"/>
      <c r="AE2165" s="163"/>
      <c r="AF2165" s="163"/>
      <c r="AG2165" s="163" t="s">
        <v>376</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3" t="s">
        <v>2171</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378</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3" t="s">
        <v>2411</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378</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3" t="s">
        <v>2412</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378</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3" t="s">
        <v>2372</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378</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3" t="s">
        <v>2413</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378</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2414</v>
      </c>
      <c r="C2171" s="156" t="s">
        <v>2415</v>
      </c>
      <c r="D2171" s="157" t="s">
        <v>444</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2009</v>
      </c>
      <c r="S2171" s="160" t="s">
        <v>295</v>
      </c>
      <c r="T2171" s="161" t="s">
        <v>295</v>
      </c>
      <c r="U2171" s="162">
        <v>0.9</v>
      </c>
      <c r="V2171" s="162">
        <f>ROUND(E2171*U2171,2)</f>
        <v>15.61</v>
      </c>
      <c r="W2171" s="162"/>
      <c r="X2171" s="162" t="s">
        <v>375</v>
      </c>
      <c r="Y2171" s="163"/>
      <c r="Z2171" s="163"/>
      <c r="AA2171" s="163"/>
      <c r="AB2171" s="163"/>
      <c r="AC2171" s="163"/>
      <c r="AD2171" s="163"/>
      <c r="AE2171" s="163"/>
      <c r="AF2171" s="163"/>
      <c r="AG2171" s="163" t="s">
        <v>376</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3" t="s">
        <v>2416</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378</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3" t="s">
        <v>2417</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378</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3" t="s">
        <v>2418</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378</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2419</v>
      </c>
      <c r="C2175" s="156" t="s">
        <v>2420</v>
      </c>
      <c r="D2175" s="157" t="s">
        <v>444</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2009</v>
      </c>
      <c r="S2175" s="160" t="s">
        <v>295</v>
      </c>
      <c r="T2175" s="161" t="s">
        <v>295</v>
      </c>
      <c r="U2175" s="162">
        <v>1</v>
      </c>
      <c r="V2175" s="162">
        <f>ROUND(E2175*U2175,2)</f>
        <v>3.66</v>
      </c>
      <c r="W2175" s="162"/>
      <c r="X2175" s="162" t="s">
        <v>375</v>
      </c>
      <c r="Y2175" s="163"/>
      <c r="Z2175" s="163"/>
      <c r="AA2175" s="163"/>
      <c r="AB2175" s="163"/>
      <c r="AC2175" s="163"/>
      <c r="AD2175" s="163"/>
      <c r="AE2175" s="163"/>
      <c r="AF2175" s="163"/>
      <c r="AG2175" s="163" t="s">
        <v>376</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3" t="s">
        <v>2421</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378</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2422</v>
      </c>
      <c r="C2177" s="156" t="s">
        <v>2423</v>
      </c>
      <c r="D2177" s="157" t="s">
        <v>544</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2009</v>
      </c>
      <c r="S2177" s="160" t="s">
        <v>295</v>
      </c>
      <c r="T2177" s="161" t="s">
        <v>295</v>
      </c>
      <c r="U2177" s="162">
        <v>0.24</v>
      </c>
      <c r="V2177" s="162">
        <f>ROUND(E2177*U2177,2)</f>
        <v>4.08</v>
      </c>
      <c r="W2177" s="162"/>
      <c r="X2177" s="162" t="s">
        <v>375</v>
      </c>
      <c r="Y2177" s="163"/>
      <c r="Z2177" s="163"/>
      <c r="AA2177" s="163"/>
      <c r="AB2177" s="163"/>
      <c r="AC2177" s="163"/>
      <c r="AD2177" s="163"/>
      <c r="AE2177" s="163"/>
      <c r="AF2177" s="163"/>
      <c r="AG2177" s="163" t="s">
        <v>376</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51" t="s">
        <v>2424</v>
      </c>
      <c r="D2178" s="215"/>
      <c r="E2178" s="215"/>
      <c r="F2178" s="215"/>
      <c r="G2178" s="215"/>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387</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3" t="s">
        <v>2425</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378</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3" t="s">
        <v>2426</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378</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3" t="s">
        <v>2427</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378</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2428</v>
      </c>
      <c r="C2182" s="156" t="s">
        <v>2429</v>
      </c>
      <c r="D2182" s="157" t="s">
        <v>544</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2009</v>
      </c>
      <c r="S2182" s="160" t="s">
        <v>295</v>
      </c>
      <c r="T2182" s="161" t="s">
        <v>295</v>
      </c>
      <c r="U2182" s="162">
        <v>0.61</v>
      </c>
      <c r="V2182" s="162">
        <f>ROUND(E2182*U2182,2)</f>
        <v>11.59</v>
      </c>
      <c r="W2182" s="162"/>
      <c r="X2182" s="162" t="s">
        <v>375</v>
      </c>
      <c r="Y2182" s="163"/>
      <c r="Z2182" s="163"/>
      <c r="AA2182" s="163"/>
      <c r="AB2182" s="163"/>
      <c r="AC2182" s="163"/>
      <c r="AD2182" s="163"/>
      <c r="AE2182" s="163"/>
      <c r="AF2182" s="163"/>
      <c r="AG2182" s="163" t="s">
        <v>376</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51" t="s">
        <v>2424</v>
      </c>
      <c r="D2183" s="215"/>
      <c r="E2183" s="215"/>
      <c r="F2183" s="215"/>
      <c r="G2183" s="215"/>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387</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3" t="s">
        <v>2425</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378</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3" t="s">
        <v>1341</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378</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3" t="s">
        <v>2430</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378</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3" t="s">
        <v>2431</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378</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2432</v>
      </c>
      <c r="C2188" s="156" t="s">
        <v>2433</v>
      </c>
      <c r="D2188" s="157" t="s">
        <v>544</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2009</v>
      </c>
      <c r="S2188" s="160" t="s">
        <v>295</v>
      </c>
      <c r="T2188" s="161" t="s">
        <v>295</v>
      </c>
      <c r="U2188" s="162">
        <v>0.84</v>
      </c>
      <c r="V2188" s="162">
        <f>ROUND(E2188*U2188,2)</f>
        <v>10.92</v>
      </c>
      <c r="W2188" s="162"/>
      <c r="X2188" s="162" t="s">
        <v>375</v>
      </c>
      <c r="Y2188" s="163"/>
      <c r="Z2188" s="163"/>
      <c r="AA2188" s="163"/>
      <c r="AB2188" s="163"/>
      <c r="AC2188" s="163"/>
      <c r="AD2188" s="163"/>
      <c r="AE2188" s="163"/>
      <c r="AF2188" s="163"/>
      <c r="AG2188" s="163" t="s">
        <v>376</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51" t="s">
        <v>2424</v>
      </c>
      <c r="D2189" s="215"/>
      <c r="E2189" s="215"/>
      <c r="F2189" s="215"/>
      <c r="G2189" s="215"/>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387</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3" t="s">
        <v>2425</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378</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3" t="s">
        <v>2434</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378</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3" t="s">
        <v>2349</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378</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3" t="s">
        <v>2345</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378</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2435</v>
      </c>
      <c r="C2194" s="156" t="s">
        <v>2436</v>
      </c>
      <c r="D2194" s="157" t="s">
        <v>544</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2009</v>
      </c>
      <c r="S2194" s="160" t="s">
        <v>295</v>
      </c>
      <c r="T2194" s="161" t="s">
        <v>295</v>
      </c>
      <c r="U2194" s="162">
        <v>0.38</v>
      </c>
      <c r="V2194" s="162">
        <f>ROUND(E2194*U2194,2)</f>
        <v>6.84</v>
      </c>
      <c r="W2194" s="162"/>
      <c r="X2194" s="162" t="s">
        <v>375</v>
      </c>
      <c r="Y2194" s="163"/>
      <c r="Z2194" s="163"/>
      <c r="AA2194" s="163"/>
      <c r="AB2194" s="163"/>
      <c r="AC2194" s="163"/>
      <c r="AD2194" s="163"/>
      <c r="AE2194" s="163"/>
      <c r="AF2194" s="163"/>
      <c r="AG2194" s="163" t="s">
        <v>376</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51" t="s">
        <v>2424</v>
      </c>
      <c r="D2195" s="215"/>
      <c r="E2195" s="215"/>
      <c r="F2195" s="215"/>
      <c r="G2195" s="215"/>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387</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3" t="s">
        <v>2425</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378</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3" t="s">
        <v>2437</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378</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3" t="s">
        <v>2438</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378</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3" t="s">
        <v>2439</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378</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2440</v>
      </c>
      <c r="C2200" s="156" t="s">
        <v>2441</v>
      </c>
      <c r="D2200" s="157" t="s">
        <v>544</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2009</v>
      </c>
      <c r="S2200" s="160" t="s">
        <v>295</v>
      </c>
      <c r="T2200" s="161" t="s">
        <v>295</v>
      </c>
      <c r="U2200" s="162">
        <v>0.79600000000000004</v>
      </c>
      <c r="V2200" s="162">
        <f>ROUND(E2200*U2200,2)</f>
        <v>1.59</v>
      </c>
      <c r="W2200" s="162"/>
      <c r="X2200" s="162" t="s">
        <v>375</v>
      </c>
      <c r="Y2200" s="163"/>
      <c r="Z2200" s="163"/>
      <c r="AA2200" s="163"/>
      <c r="AB2200" s="163"/>
      <c r="AC2200" s="163"/>
      <c r="AD2200" s="163"/>
      <c r="AE2200" s="163"/>
      <c r="AF2200" s="163"/>
      <c r="AG2200" s="163" t="s">
        <v>376</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51" t="s">
        <v>2424</v>
      </c>
      <c r="D2201" s="215"/>
      <c r="E2201" s="215"/>
      <c r="F2201" s="215"/>
      <c r="G2201" s="215"/>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387</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3" t="s">
        <v>2425</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378</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3" t="s">
        <v>2365</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378</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2442</v>
      </c>
      <c r="C2204" s="156" t="s">
        <v>2443</v>
      </c>
      <c r="D2204" s="157" t="s">
        <v>544</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2009</v>
      </c>
      <c r="S2204" s="160" t="s">
        <v>295</v>
      </c>
      <c r="T2204" s="161" t="s">
        <v>295</v>
      </c>
      <c r="U2204" s="162">
        <v>1.1499999999999999</v>
      </c>
      <c r="V2204" s="162">
        <f>ROUND(E2204*U2204,2)</f>
        <v>8.0500000000000007</v>
      </c>
      <c r="W2204" s="162"/>
      <c r="X2204" s="162" t="s">
        <v>375</v>
      </c>
      <c r="Y2204" s="163"/>
      <c r="Z2204" s="163"/>
      <c r="AA2204" s="163"/>
      <c r="AB2204" s="163"/>
      <c r="AC2204" s="163"/>
      <c r="AD2204" s="163"/>
      <c r="AE2204" s="163"/>
      <c r="AF2204" s="163"/>
      <c r="AG2204" s="163" t="s">
        <v>376</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51" t="s">
        <v>2424</v>
      </c>
      <c r="D2205" s="215"/>
      <c r="E2205" s="215"/>
      <c r="F2205" s="215"/>
      <c r="G2205" s="215"/>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387</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3" t="s">
        <v>2425</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378</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3" t="s">
        <v>2444</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378</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3" t="s">
        <v>2445</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378</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3" t="s">
        <v>2345</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378</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2446</v>
      </c>
      <c r="C2210" s="156" t="s">
        <v>2447</v>
      </c>
      <c r="D2210" s="157" t="s">
        <v>384</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2009</v>
      </c>
      <c r="S2210" s="160" t="s">
        <v>295</v>
      </c>
      <c r="T2210" s="161" t="s">
        <v>295</v>
      </c>
      <c r="U2210" s="162">
        <v>3.61</v>
      </c>
      <c r="V2210" s="162">
        <f>ROUND(E2210*U2210,2)</f>
        <v>57.25</v>
      </c>
      <c r="W2210" s="162"/>
      <c r="X2210" s="162" t="s">
        <v>375</v>
      </c>
      <c r="Y2210" s="163"/>
      <c r="Z2210" s="163"/>
      <c r="AA2210" s="163"/>
      <c r="AB2210" s="163"/>
      <c r="AC2210" s="163"/>
      <c r="AD2210" s="163"/>
      <c r="AE2210" s="163"/>
      <c r="AF2210" s="163"/>
      <c r="AG2210" s="163" t="s">
        <v>376</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51" t="s">
        <v>2424</v>
      </c>
      <c r="D2211" s="215"/>
      <c r="E2211" s="215"/>
      <c r="F2211" s="215"/>
      <c r="G2211" s="215"/>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387</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3" t="s">
        <v>2055</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378</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3" t="s">
        <v>2448</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378</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3" t="s">
        <v>2449</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378</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3" t="s">
        <v>2450</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378</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3" t="s">
        <v>2062</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378</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3" t="s">
        <v>2451</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378</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3" t="s">
        <v>2452</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378</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3" t="s">
        <v>2453</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378</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3" t="s">
        <v>2454</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378</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2455</v>
      </c>
      <c r="C2221" s="156" t="s">
        <v>2456</v>
      </c>
      <c r="D2221" s="157" t="s">
        <v>384</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2009</v>
      </c>
      <c r="S2221" s="160" t="s">
        <v>295</v>
      </c>
      <c r="T2221" s="161" t="s">
        <v>295</v>
      </c>
      <c r="U2221" s="162">
        <v>4.67</v>
      </c>
      <c r="V2221" s="162">
        <f>ROUND(E2221*U2221,2)</f>
        <v>22.45</v>
      </c>
      <c r="W2221" s="162"/>
      <c r="X2221" s="162" t="s">
        <v>375</v>
      </c>
      <c r="Y2221" s="163"/>
      <c r="Z2221" s="163"/>
      <c r="AA2221" s="163"/>
      <c r="AB2221" s="163"/>
      <c r="AC2221" s="163"/>
      <c r="AD2221" s="163"/>
      <c r="AE2221" s="163"/>
      <c r="AF2221" s="163"/>
      <c r="AG2221" s="163" t="s">
        <v>376</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51" t="s">
        <v>2424</v>
      </c>
      <c r="D2222" s="215"/>
      <c r="E2222" s="215"/>
      <c r="F2222" s="215"/>
      <c r="G2222" s="215"/>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387</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3" t="s">
        <v>2055</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378</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3" t="s">
        <v>2457</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378</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3" t="s">
        <v>2062</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378</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3" t="s">
        <v>2458</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378</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2459</v>
      </c>
      <c r="C2227" s="156" t="s">
        <v>2460</v>
      </c>
      <c r="D2227" s="157" t="s">
        <v>544</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2009</v>
      </c>
      <c r="S2227" s="160" t="s">
        <v>295</v>
      </c>
      <c r="T2227" s="161" t="s">
        <v>295</v>
      </c>
      <c r="U2227" s="162">
        <v>1.21</v>
      </c>
      <c r="V2227" s="162">
        <f>ROUND(E2227*U2227,2)</f>
        <v>10.89</v>
      </c>
      <c r="W2227" s="162"/>
      <c r="X2227" s="162" t="s">
        <v>375</v>
      </c>
      <c r="Y2227" s="163"/>
      <c r="Z2227" s="163"/>
      <c r="AA2227" s="163"/>
      <c r="AB2227" s="163"/>
      <c r="AC2227" s="163"/>
      <c r="AD2227" s="163"/>
      <c r="AE2227" s="163"/>
      <c r="AF2227" s="163"/>
      <c r="AG2227" s="163" t="s">
        <v>376</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51" t="s">
        <v>2424</v>
      </c>
      <c r="D2228" s="215"/>
      <c r="E2228" s="215"/>
      <c r="F2228" s="215"/>
      <c r="G2228" s="215"/>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387</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3" t="s">
        <v>2425</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378</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3" t="s">
        <v>2344</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378</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3" t="s">
        <v>2445</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378</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3" t="s">
        <v>2345</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378</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2461</v>
      </c>
      <c r="C2233" s="156" t="s">
        <v>2462</v>
      </c>
      <c r="D2233" s="157" t="s">
        <v>544</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2009</v>
      </c>
      <c r="S2233" s="160" t="s">
        <v>295</v>
      </c>
      <c r="T2233" s="161" t="s">
        <v>295</v>
      </c>
      <c r="U2233" s="162">
        <v>1.95</v>
      </c>
      <c r="V2233" s="162">
        <f>ROUND(E2233*U2233,2)</f>
        <v>11.7</v>
      </c>
      <c r="W2233" s="162"/>
      <c r="X2233" s="162" t="s">
        <v>375</v>
      </c>
      <c r="Y2233" s="163"/>
      <c r="Z2233" s="163"/>
      <c r="AA2233" s="163"/>
      <c r="AB2233" s="163"/>
      <c r="AC2233" s="163"/>
      <c r="AD2233" s="163"/>
      <c r="AE2233" s="163"/>
      <c r="AF2233" s="163"/>
      <c r="AG2233" s="163" t="s">
        <v>376</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51" t="s">
        <v>2424</v>
      </c>
      <c r="D2234" s="215"/>
      <c r="E2234" s="215"/>
      <c r="F2234" s="215"/>
      <c r="G2234" s="215"/>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387</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3" t="s">
        <v>2425</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378</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3" t="s">
        <v>2445</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378</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3" t="s">
        <v>2365</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378</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2463</v>
      </c>
      <c r="C2238" s="156" t="s">
        <v>2464</v>
      </c>
      <c r="D2238" s="157" t="s">
        <v>544</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2009</v>
      </c>
      <c r="S2238" s="160" t="s">
        <v>295</v>
      </c>
      <c r="T2238" s="161" t="s">
        <v>295</v>
      </c>
      <c r="U2238" s="162">
        <v>2.95</v>
      </c>
      <c r="V2238" s="162">
        <f>ROUND(E2238*U2238,2)</f>
        <v>64.900000000000006</v>
      </c>
      <c r="W2238" s="162"/>
      <c r="X2238" s="162" t="s">
        <v>375</v>
      </c>
      <c r="Y2238" s="163"/>
      <c r="Z2238" s="163"/>
      <c r="AA2238" s="163"/>
      <c r="AB2238" s="163"/>
      <c r="AC2238" s="163"/>
      <c r="AD2238" s="163"/>
      <c r="AE2238" s="163"/>
      <c r="AF2238" s="163"/>
      <c r="AG2238" s="163" t="s">
        <v>376</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51" t="s">
        <v>2424</v>
      </c>
      <c r="D2239" s="215"/>
      <c r="E2239" s="215"/>
      <c r="F2239" s="215"/>
      <c r="G2239" s="215"/>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387</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3" t="s">
        <v>2425</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378</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3" t="s">
        <v>2465</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378</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3" t="s">
        <v>2437</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378</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3" t="s">
        <v>2466</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378</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3" t="s">
        <v>2467</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378</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2468</v>
      </c>
      <c r="C2245" s="156" t="s">
        <v>2469</v>
      </c>
      <c r="D2245" s="157" t="s">
        <v>384</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2009</v>
      </c>
      <c r="S2245" s="160" t="s">
        <v>295</v>
      </c>
      <c r="T2245" s="161" t="s">
        <v>295</v>
      </c>
      <c r="U2245" s="162">
        <v>6.7560000000000002</v>
      </c>
      <c r="V2245" s="162">
        <f>ROUND(E2245*U2245,2)</f>
        <v>1.1399999999999999</v>
      </c>
      <c r="W2245" s="162"/>
      <c r="X2245" s="162" t="s">
        <v>375</v>
      </c>
      <c r="Y2245" s="163"/>
      <c r="Z2245" s="163"/>
      <c r="AA2245" s="163"/>
      <c r="AB2245" s="163"/>
      <c r="AC2245" s="163"/>
      <c r="AD2245" s="163"/>
      <c r="AE2245" s="163"/>
      <c r="AF2245" s="163"/>
      <c r="AG2245" s="163" t="s">
        <v>376</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51" t="s">
        <v>2424</v>
      </c>
      <c r="D2246" s="215"/>
      <c r="E2246" s="215"/>
      <c r="F2246" s="215"/>
      <c r="G2246" s="215"/>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387</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3" t="s">
        <v>2425</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378</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3" t="s">
        <v>2470</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378</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2471</v>
      </c>
      <c r="C2249" s="156" t="s">
        <v>2472</v>
      </c>
      <c r="D2249" s="157" t="s">
        <v>384</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2009</v>
      </c>
      <c r="S2249" s="160" t="s">
        <v>295</v>
      </c>
      <c r="T2249" s="161" t="s">
        <v>295</v>
      </c>
      <c r="U2249" s="162">
        <v>7.6</v>
      </c>
      <c r="V2249" s="162">
        <f>ROUND(E2249*U2249,2)</f>
        <v>25.6</v>
      </c>
      <c r="W2249" s="162"/>
      <c r="X2249" s="162" t="s">
        <v>375</v>
      </c>
      <c r="Y2249" s="163"/>
      <c r="Z2249" s="163"/>
      <c r="AA2249" s="163"/>
      <c r="AB2249" s="163"/>
      <c r="AC2249" s="163"/>
      <c r="AD2249" s="163"/>
      <c r="AE2249" s="163"/>
      <c r="AF2249" s="163"/>
      <c r="AG2249" s="163" t="s">
        <v>376</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51" t="s">
        <v>2424</v>
      </c>
      <c r="D2250" s="215"/>
      <c r="E2250" s="215"/>
      <c r="F2250" s="215"/>
      <c r="G2250" s="215"/>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387</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3" t="s">
        <v>2062</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378</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3" t="s">
        <v>2473</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378</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3" t="s">
        <v>2474</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378</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3" t="s">
        <v>2475</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378</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3" t="s">
        <v>2476</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378</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3" t="s">
        <v>2477</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378</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3" t="s">
        <v>2478</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378</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3" t="s">
        <v>2479</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378</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3" t="s">
        <v>2480</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378</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3" t="s">
        <v>2481</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378</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3" t="s">
        <v>2482</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378</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3" t="s">
        <v>2483</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378</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3" t="s">
        <v>2484</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378</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3" t="s">
        <v>2485</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378</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3" t="s">
        <v>2486</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378</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3" t="s">
        <v>2487</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378</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3" t="s">
        <v>2488</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378</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3" t="s">
        <v>2489</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378</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3" t="s">
        <v>2488</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378</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3" t="s">
        <v>2490</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378</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3" t="s">
        <v>2491</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378</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3" t="s">
        <v>2425</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378</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3" t="s">
        <v>2492</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378</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3" t="s">
        <v>2493</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378</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3" t="s">
        <v>2494</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378</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2495</v>
      </c>
      <c r="C2276" s="156" t="s">
        <v>2496</v>
      </c>
      <c r="D2276" s="157" t="s">
        <v>544</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2009</v>
      </c>
      <c r="S2276" s="160" t="s">
        <v>295</v>
      </c>
      <c r="T2276" s="161" t="s">
        <v>295</v>
      </c>
      <c r="U2276" s="162">
        <v>0.77</v>
      </c>
      <c r="V2276" s="162">
        <f>ROUND(E2276*U2276,2)</f>
        <v>3.08</v>
      </c>
      <c r="W2276" s="162"/>
      <c r="X2276" s="162" t="s">
        <v>375</v>
      </c>
      <c r="Y2276" s="163"/>
      <c r="Z2276" s="163"/>
      <c r="AA2276" s="163"/>
      <c r="AB2276" s="163"/>
      <c r="AC2276" s="163"/>
      <c r="AD2276" s="163"/>
      <c r="AE2276" s="163"/>
      <c r="AF2276" s="163"/>
      <c r="AG2276" s="163" t="s">
        <v>376</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3" t="s">
        <v>2497</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378</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2498</v>
      </c>
      <c r="C2278" s="156" t="s">
        <v>2499</v>
      </c>
      <c r="D2278" s="157" t="s">
        <v>544</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2009</v>
      </c>
      <c r="S2278" s="160" t="s">
        <v>295</v>
      </c>
      <c r="T2278" s="161" t="s">
        <v>295</v>
      </c>
      <c r="U2278" s="162">
        <v>1.4119999999999999</v>
      </c>
      <c r="V2278" s="162">
        <f>ROUND(E2278*U2278,2)</f>
        <v>11.3</v>
      </c>
      <c r="W2278" s="162"/>
      <c r="X2278" s="162" t="s">
        <v>375</v>
      </c>
      <c r="Y2278" s="163"/>
      <c r="Z2278" s="163"/>
      <c r="AA2278" s="163"/>
      <c r="AB2278" s="163"/>
      <c r="AC2278" s="163"/>
      <c r="AD2278" s="163"/>
      <c r="AE2278" s="163"/>
      <c r="AF2278" s="163"/>
      <c r="AG2278" s="163" t="s">
        <v>376</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3" t="s">
        <v>2500</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378</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2501</v>
      </c>
      <c r="C2280" s="156" t="s">
        <v>2502</v>
      </c>
      <c r="D2280" s="157" t="s">
        <v>444</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2009</v>
      </c>
      <c r="S2280" s="160" t="s">
        <v>295</v>
      </c>
      <c r="T2280" s="161" t="s">
        <v>295</v>
      </c>
      <c r="U2280" s="162">
        <v>0.42</v>
      </c>
      <c r="V2280" s="162">
        <f>ROUND(E2280*U2280,2)</f>
        <v>62.5</v>
      </c>
      <c r="W2280" s="162"/>
      <c r="X2280" s="162" t="s">
        <v>375</v>
      </c>
      <c r="Y2280" s="163"/>
      <c r="Z2280" s="163"/>
      <c r="AA2280" s="163"/>
      <c r="AB2280" s="163"/>
      <c r="AC2280" s="163"/>
      <c r="AD2280" s="163"/>
      <c r="AE2280" s="163"/>
      <c r="AF2280" s="163"/>
      <c r="AG2280" s="163" t="s">
        <v>376</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3" t="s">
        <v>2171</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378</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3" t="s">
        <v>2503</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378</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3" t="s">
        <v>2504</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378</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3" t="s">
        <v>2505</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378</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3" t="s">
        <v>2506</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378</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3" t="s">
        <v>2507</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378</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3" t="s">
        <v>2508</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378</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3" t="s">
        <v>2509</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378</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3" t="s">
        <v>2510</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378</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3" t="s">
        <v>2511</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378</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3" t="s">
        <v>2512</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378</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3" t="s">
        <v>2513</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378</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3" t="s">
        <v>2514</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378</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3" t="s">
        <v>2515</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378</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3" t="s">
        <v>2516</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378</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2517</v>
      </c>
      <c r="C2296" s="156" t="s">
        <v>2518</v>
      </c>
      <c r="D2296" s="157" t="s">
        <v>444</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2009</v>
      </c>
      <c r="S2296" s="160" t="s">
        <v>295</v>
      </c>
      <c r="T2296" s="161" t="s">
        <v>295</v>
      </c>
      <c r="U2296" s="162">
        <v>0.67</v>
      </c>
      <c r="V2296" s="162">
        <f>ROUND(E2296*U2296,2)</f>
        <v>146.80000000000001</v>
      </c>
      <c r="W2296" s="162"/>
      <c r="X2296" s="162" t="s">
        <v>375</v>
      </c>
      <c r="Y2296" s="163"/>
      <c r="Z2296" s="163"/>
      <c r="AA2296" s="163"/>
      <c r="AB2296" s="163"/>
      <c r="AC2296" s="163"/>
      <c r="AD2296" s="163"/>
      <c r="AE2296" s="163"/>
      <c r="AF2296" s="163"/>
      <c r="AG2296" s="163" t="s">
        <v>376</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3" t="s">
        <v>2519</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378</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3" t="s">
        <v>2520</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378</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3" t="s">
        <v>2521</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378</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3" t="s">
        <v>2522</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378</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3" t="s">
        <v>2523</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378</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3" t="s">
        <v>2524</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378</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3" t="s">
        <v>2525</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378</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3" t="s">
        <v>2526</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378</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3" t="s">
        <v>2527</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378</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3" t="s">
        <v>2528</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378</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3" t="s">
        <v>2529</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378</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3" t="s">
        <v>2530</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378</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3" t="s">
        <v>2531</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378</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3" t="s">
        <v>2532</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378</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3" t="s">
        <v>2533</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378</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3" t="s">
        <v>2534</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378</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2535</v>
      </c>
      <c r="C2313" s="156" t="s">
        <v>2536</v>
      </c>
      <c r="D2313" s="157" t="s">
        <v>444</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2009</v>
      </c>
      <c r="S2313" s="160" t="s">
        <v>295</v>
      </c>
      <c r="T2313" s="161" t="s">
        <v>295</v>
      </c>
      <c r="U2313" s="162">
        <v>0.73</v>
      </c>
      <c r="V2313" s="162">
        <f>ROUND(E2313*U2313,2)</f>
        <v>18.59</v>
      </c>
      <c r="W2313" s="162"/>
      <c r="X2313" s="162" t="s">
        <v>375</v>
      </c>
      <c r="Y2313" s="163"/>
      <c r="Z2313" s="163"/>
      <c r="AA2313" s="163"/>
      <c r="AB2313" s="163"/>
      <c r="AC2313" s="163"/>
      <c r="AD2313" s="163"/>
      <c r="AE2313" s="163"/>
      <c r="AF2313" s="163"/>
      <c r="AG2313" s="163" t="s">
        <v>376</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3" t="s">
        <v>2537</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378</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2538</v>
      </c>
      <c r="C2315" s="156" t="s">
        <v>2539</v>
      </c>
      <c r="D2315" s="157" t="s">
        <v>444</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2009</v>
      </c>
      <c r="S2315" s="160" t="s">
        <v>295</v>
      </c>
      <c r="T2315" s="161" t="s">
        <v>295</v>
      </c>
      <c r="U2315" s="162">
        <v>0.81</v>
      </c>
      <c r="V2315" s="162">
        <f>ROUND(E2315*U2315,2)</f>
        <v>35.64</v>
      </c>
      <c r="W2315" s="162"/>
      <c r="X2315" s="162" t="s">
        <v>375</v>
      </c>
      <c r="Y2315" s="163"/>
      <c r="Z2315" s="163"/>
      <c r="AA2315" s="163"/>
      <c r="AB2315" s="163"/>
      <c r="AC2315" s="163"/>
      <c r="AD2315" s="163"/>
      <c r="AE2315" s="163"/>
      <c r="AF2315" s="163"/>
      <c r="AG2315" s="163" t="s">
        <v>376</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3" t="s">
        <v>2171</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378</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3" t="s">
        <v>2540</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378</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2541</v>
      </c>
      <c r="C2318" s="156" t="s">
        <v>2542</v>
      </c>
      <c r="D2318" s="157" t="s">
        <v>444</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2009</v>
      </c>
      <c r="S2318" s="160" t="s">
        <v>295</v>
      </c>
      <c r="T2318" s="161" t="s">
        <v>295</v>
      </c>
      <c r="U2318" s="162">
        <v>0.18</v>
      </c>
      <c r="V2318" s="162">
        <f>ROUND(E2318*U2318,2)</f>
        <v>63.25</v>
      </c>
      <c r="W2318" s="162"/>
      <c r="X2318" s="162" t="s">
        <v>375</v>
      </c>
      <c r="Y2318" s="163"/>
      <c r="Z2318" s="163"/>
      <c r="AA2318" s="163"/>
      <c r="AB2318" s="163"/>
      <c r="AC2318" s="163"/>
      <c r="AD2318" s="163"/>
      <c r="AE2318" s="163"/>
      <c r="AF2318" s="163"/>
      <c r="AG2318" s="163" t="s">
        <v>376</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3" t="s">
        <v>2504</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378</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3" t="s">
        <v>2505</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378</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3" t="s">
        <v>2506</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378</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3" t="s">
        <v>2507</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378</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3" t="s">
        <v>2508</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378</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3" t="s">
        <v>2509</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378</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3" t="s">
        <v>2510</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378</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3" t="s">
        <v>2511</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378</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3" t="s">
        <v>2512</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378</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3" t="s">
        <v>2513</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378</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3" t="s">
        <v>2514</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378</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3" t="s">
        <v>2515</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378</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3" t="s">
        <v>2516</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378</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3" t="s">
        <v>2519</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378</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3" t="s">
        <v>2520</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378</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3" t="s">
        <v>2521</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378</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3" t="s">
        <v>2522</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378</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3" t="s">
        <v>2523</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378</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3" t="s">
        <v>2524</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378</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3" t="s">
        <v>2525</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378</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3" t="s">
        <v>2526</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378</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3" t="s">
        <v>2527</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378</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3" t="s">
        <v>2528</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378</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3" t="s">
        <v>2529</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378</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3" t="s">
        <v>2530</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378</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3" t="s">
        <v>2531</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378</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3" t="s">
        <v>2532</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378</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3" t="s">
        <v>2533</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378</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3" t="s">
        <v>2534</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378</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2543</v>
      </c>
      <c r="C2348" s="156" t="s">
        <v>2544</v>
      </c>
      <c r="D2348" s="157" t="s">
        <v>444</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2009</v>
      </c>
      <c r="S2348" s="160" t="s">
        <v>295</v>
      </c>
      <c r="T2348" s="161" t="s">
        <v>295</v>
      </c>
      <c r="U2348" s="162">
        <v>0.52</v>
      </c>
      <c r="V2348" s="162">
        <f>ROUND(E2348*U2348,2)</f>
        <v>47.63</v>
      </c>
      <c r="W2348" s="162"/>
      <c r="X2348" s="162" t="s">
        <v>375</v>
      </c>
      <c r="Y2348" s="163"/>
      <c r="Z2348" s="163"/>
      <c r="AA2348" s="163"/>
      <c r="AB2348" s="163"/>
      <c r="AC2348" s="163"/>
      <c r="AD2348" s="163"/>
      <c r="AE2348" s="163"/>
      <c r="AF2348" s="163"/>
      <c r="AG2348" s="163" t="s">
        <v>376</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3" t="s">
        <v>2545</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378</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2546</v>
      </c>
      <c r="C2350" s="156" t="s">
        <v>2547</v>
      </c>
      <c r="D2350" s="157" t="s">
        <v>444</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2009</v>
      </c>
      <c r="S2350" s="160" t="s">
        <v>295</v>
      </c>
      <c r="T2350" s="161" t="s">
        <v>295</v>
      </c>
      <c r="U2350" s="162">
        <v>0.02</v>
      </c>
      <c r="V2350" s="162">
        <f>ROUND(E2350*U2350,2)</f>
        <v>4.6399999999999997</v>
      </c>
      <c r="W2350" s="162"/>
      <c r="X2350" s="162" t="s">
        <v>375</v>
      </c>
      <c r="Y2350" s="163"/>
      <c r="Z2350" s="163"/>
      <c r="AA2350" s="163"/>
      <c r="AB2350" s="163"/>
      <c r="AC2350" s="163"/>
      <c r="AD2350" s="163"/>
      <c r="AE2350" s="163"/>
      <c r="AF2350" s="163"/>
      <c r="AG2350" s="163" t="s">
        <v>376</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3" t="s">
        <v>2548</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378</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3" t="s">
        <v>2549</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378</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2550</v>
      </c>
      <c r="C2353" s="156" t="s">
        <v>2551</v>
      </c>
      <c r="D2353" s="157" t="s">
        <v>444</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2009</v>
      </c>
      <c r="S2353" s="160" t="s">
        <v>295</v>
      </c>
      <c r="T2353" s="161" t="s">
        <v>295</v>
      </c>
      <c r="U2353" s="162">
        <v>0.21</v>
      </c>
      <c r="V2353" s="162">
        <f>ROUND(E2353*U2353,2)</f>
        <v>28.14</v>
      </c>
      <c r="W2353" s="162"/>
      <c r="X2353" s="162" t="s">
        <v>375</v>
      </c>
      <c r="Y2353" s="163"/>
      <c r="Z2353" s="163"/>
      <c r="AA2353" s="163"/>
      <c r="AB2353" s="163"/>
      <c r="AC2353" s="163"/>
      <c r="AD2353" s="163"/>
      <c r="AE2353" s="163"/>
      <c r="AF2353" s="163"/>
      <c r="AG2353" s="163" t="s">
        <v>376</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3" t="s">
        <v>2552</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378</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3" t="s">
        <v>2553</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378</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2554</v>
      </c>
      <c r="C2356" s="156" t="s">
        <v>2555</v>
      </c>
      <c r="D2356" s="157" t="s">
        <v>544</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2009</v>
      </c>
      <c r="S2356" s="160" t="s">
        <v>295</v>
      </c>
      <c r="T2356" s="161" t="s">
        <v>295</v>
      </c>
      <c r="U2356" s="162">
        <v>0.12</v>
      </c>
      <c r="V2356" s="162">
        <f>ROUND(E2356*U2356,2)</f>
        <v>2.52</v>
      </c>
      <c r="W2356" s="162"/>
      <c r="X2356" s="162" t="s">
        <v>375</v>
      </c>
      <c r="Y2356" s="163"/>
      <c r="Z2356" s="163"/>
      <c r="AA2356" s="163"/>
      <c r="AB2356" s="163"/>
      <c r="AC2356" s="163"/>
      <c r="AD2356" s="163"/>
      <c r="AE2356" s="163"/>
      <c r="AF2356" s="163"/>
      <c r="AG2356" s="163" t="s">
        <v>376</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3" t="s">
        <v>646</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378</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2556</v>
      </c>
      <c r="C2358" s="156" t="s">
        <v>2557</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2009</v>
      </c>
      <c r="S2358" s="160" t="s">
        <v>295</v>
      </c>
      <c r="T2358" s="161" t="s">
        <v>295</v>
      </c>
      <c r="U2358" s="162">
        <v>0.26</v>
      </c>
      <c r="V2358" s="162">
        <f>ROUND(E2358*U2358,2)</f>
        <v>85.88</v>
      </c>
      <c r="W2358" s="162"/>
      <c r="X2358" s="162" t="s">
        <v>375</v>
      </c>
      <c r="Y2358" s="163"/>
      <c r="Z2358" s="163"/>
      <c r="AA2358" s="163"/>
      <c r="AB2358" s="163"/>
      <c r="AC2358" s="163"/>
      <c r="AD2358" s="163"/>
      <c r="AE2358" s="163"/>
      <c r="AF2358" s="163"/>
      <c r="AG2358" s="163" t="s">
        <v>376</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3" t="s">
        <v>2558</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378</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3" t="s">
        <v>2559</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378</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3" t="s">
        <v>2560</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378</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3" t="s">
        <v>513</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378</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3" t="s">
        <v>2561</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378</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3" t="s">
        <v>2562</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378</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3" t="s">
        <v>516</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378</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3" t="s">
        <v>2563</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378</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3" t="s">
        <v>2564</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378</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3" t="s">
        <v>2565</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378</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3" t="s">
        <v>2566</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378</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3" t="s">
        <v>2567</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378</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3" t="s">
        <v>2568</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378</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3" t="s">
        <v>2569</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378</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3" t="s">
        <v>2570</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378</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3" t="s">
        <v>2571</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378</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3" t="s">
        <v>526</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378</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3" t="s">
        <v>2572</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378</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3" t="s">
        <v>2573</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378</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3" t="s">
        <v>2574</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378</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3" t="s">
        <v>2575</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378</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3" t="s">
        <v>2576</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378</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3" t="s">
        <v>2577</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378</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3" t="s">
        <v>518</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378</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3" t="s">
        <v>2578</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378</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3" t="s">
        <v>2579</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378</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3" t="s">
        <v>2580</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378</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3" t="s">
        <v>2581</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378</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3" t="s">
        <v>2582</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378</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3" t="s">
        <v>2583</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378</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3" t="s">
        <v>2584</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378</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3" t="s">
        <v>2585</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378</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3" t="s">
        <v>2586</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378</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3" t="s">
        <v>2587</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378</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3" t="s">
        <v>2588</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378</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3" t="s">
        <v>2589</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378</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3" t="s">
        <v>2590</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378</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3" t="s">
        <v>1465</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378</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3" t="s">
        <v>1466</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378</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3" t="s">
        <v>1467</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378</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3" t="s">
        <v>1468</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378</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3" t="s">
        <v>1469</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378</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3" t="s">
        <v>1470</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378</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3" t="s">
        <v>1471</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378</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3" t="s">
        <v>1472</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378</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3" t="s">
        <v>1473</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378</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3" t="s">
        <v>1474</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378</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2591</v>
      </c>
      <c r="C2406" s="156" t="s">
        <v>2592</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2009</v>
      </c>
      <c r="S2406" s="160" t="s">
        <v>295</v>
      </c>
      <c r="T2406" s="161" t="s">
        <v>295</v>
      </c>
      <c r="U2406" s="162">
        <v>0.48</v>
      </c>
      <c r="V2406" s="162">
        <f>ROUND(E2406*U2406,2)</f>
        <v>12.86</v>
      </c>
      <c r="W2406" s="162"/>
      <c r="X2406" s="162" t="s">
        <v>375</v>
      </c>
      <c r="Y2406" s="163"/>
      <c r="Z2406" s="163"/>
      <c r="AA2406" s="163"/>
      <c r="AB2406" s="163"/>
      <c r="AC2406" s="163"/>
      <c r="AD2406" s="163"/>
      <c r="AE2406" s="163"/>
      <c r="AF2406" s="163"/>
      <c r="AG2406" s="163" t="s">
        <v>376</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51" t="s">
        <v>2593</v>
      </c>
      <c r="D2407" s="215"/>
      <c r="E2407" s="215"/>
      <c r="F2407" s="215"/>
      <c r="G2407" s="215"/>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387</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3" t="s">
        <v>516</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378</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3" t="s">
        <v>2594</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378</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3" t="s">
        <v>2595</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378</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3" t="s">
        <v>2596</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378</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3" t="s">
        <v>2597</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378</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3" t="s">
        <v>526</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378</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3" t="s">
        <v>2598</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378</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3" t="s">
        <v>2599</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378</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3" t="s">
        <v>2600</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378</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3" t="s">
        <v>2601</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378</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3" t="s">
        <v>2602</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378</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3" t="s">
        <v>2603</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378</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3" t="s">
        <v>2604</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378</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3" t="s">
        <v>2605</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378</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3" t="s">
        <v>2606</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378</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3" t="s">
        <v>2607</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378</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3" t="s">
        <v>518</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378</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3" t="s">
        <v>2608</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378</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3" t="s">
        <v>2609</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378</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3" t="s">
        <v>2610</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378</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3" t="s">
        <v>2611</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378</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3" t="s">
        <v>2612</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378</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2613</v>
      </c>
      <c r="C2430" s="156" t="s">
        <v>2614</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2009</v>
      </c>
      <c r="S2430" s="160" t="s">
        <v>295</v>
      </c>
      <c r="T2430" s="161" t="s">
        <v>295</v>
      </c>
      <c r="U2430" s="162">
        <v>0.3</v>
      </c>
      <c r="V2430" s="162">
        <f>ROUND(E2430*U2430,2)</f>
        <v>136.91</v>
      </c>
      <c r="W2430" s="162"/>
      <c r="X2430" s="162" t="s">
        <v>375</v>
      </c>
      <c r="Y2430" s="163"/>
      <c r="Z2430" s="163"/>
      <c r="AA2430" s="163"/>
      <c r="AB2430" s="163"/>
      <c r="AC2430" s="163"/>
      <c r="AD2430" s="163"/>
      <c r="AE2430" s="163"/>
      <c r="AF2430" s="163"/>
      <c r="AG2430" s="163" t="s">
        <v>376</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51" t="s">
        <v>2593</v>
      </c>
      <c r="D2431" s="215"/>
      <c r="E2431" s="215"/>
      <c r="F2431" s="215"/>
      <c r="G2431" s="215"/>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387</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3" t="s">
        <v>2615</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378</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3" t="s">
        <v>513</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378</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3" t="s">
        <v>2616</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378</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3" t="s">
        <v>2617</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378</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3" t="s">
        <v>516</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378</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3" t="s">
        <v>2618</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378</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3" t="s">
        <v>2619</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378</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3" t="s">
        <v>2620</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378</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3" t="s">
        <v>2621</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378</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3" t="s">
        <v>2622</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378</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3" t="s">
        <v>2623</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378</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3" t="s">
        <v>2624</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378</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3" t="s">
        <v>2625</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378</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3" t="s">
        <v>2626</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378</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3" t="s">
        <v>2627</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378</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3" t="s">
        <v>2628</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378</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3" t="s">
        <v>2629</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378</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3" t="s">
        <v>2630</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378</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3" t="s">
        <v>2631</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378</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3" t="s">
        <v>526</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378</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3" t="s">
        <v>2632</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378</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3" t="s">
        <v>2633</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378</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3" t="s">
        <v>2634</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378</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3" t="s">
        <v>2635</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378</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3" t="s">
        <v>2636</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378</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3" t="s">
        <v>2637</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378</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3" t="s">
        <v>2602</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378</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3" t="s">
        <v>2638</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378</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3" t="s">
        <v>2607</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378</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3" t="s">
        <v>518</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378</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3" t="s">
        <v>2639</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378</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3" t="s">
        <v>2640</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378</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3" t="s">
        <v>2641</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378</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3" t="s">
        <v>2642</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378</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3" t="s">
        <v>2643</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378</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3" t="s">
        <v>2644</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378</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3" t="s">
        <v>2645</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378</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3" t="s">
        <v>2646</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378</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3" t="s">
        <v>2647</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378</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3" t="s">
        <v>2648</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378</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3" t="s">
        <v>2649</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378</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2650</v>
      </c>
      <c r="C2473" s="156" t="s">
        <v>2651</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2652</v>
      </c>
      <c r="S2473" s="160" t="s">
        <v>295</v>
      </c>
      <c r="T2473" s="161" t="s">
        <v>295</v>
      </c>
      <c r="U2473" s="162">
        <v>0.51</v>
      </c>
      <c r="V2473" s="162">
        <f>ROUND(E2473*U2473,2)</f>
        <v>8.31</v>
      </c>
      <c r="W2473" s="162"/>
      <c r="X2473" s="162" t="s">
        <v>375</v>
      </c>
      <c r="Y2473" s="163"/>
      <c r="Z2473" s="163"/>
      <c r="AA2473" s="163"/>
      <c r="AB2473" s="163"/>
      <c r="AC2473" s="163"/>
      <c r="AD2473" s="163"/>
      <c r="AE2473" s="163"/>
      <c r="AF2473" s="163"/>
      <c r="AG2473" s="163" t="s">
        <v>376</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3" t="s">
        <v>2120</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378</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3" t="s">
        <v>2653</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378</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2654</v>
      </c>
      <c r="C2476" s="156" t="s">
        <v>2655</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375</v>
      </c>
      <c r="Y2476" s="163"/>
      <c r="Z2476" s="163"/>
      <c r="AA2476" s="163"/>
      <c r="AB2476" s="163"/>
      <c r="AC2476" s="163"/>
      <c r="AD2476" s="163"/>
      <c r="AE2476" s="163"/>
      <c r="AF2476" s="163"/>
      <c r="AG2476" s="163" t="s">
        <v>376</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3" t="s">
        <v>2226</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378</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3" t="s">
        <v>2656</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378</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3" t="s">
        <v>2657</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378</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3" t="s">
        <v>2658</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378</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3" t="s">
        <v>2659</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378</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3" t="s">
        <v>2660</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378</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2661</v>
      </c>
      <c r="C2483" s="169" t="s">
        <v>2662</v>
      </c>
      <c r="D2483" s="170" t="s">
        <v>2663</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375</v>
      </c>
      <c r="Y2483" s="163"/>
      <c r="Z2483" s="163"/>
      <c r="AA2483" s="163"/>
      <c r="AB2483" s="163"/>
      <c r="AC2483" s="163"/>
      <c r="AD2483" s="163"/>
      <c r="AE2483" s="163"/>
      <c r="AF2483" s="163"/>
      <c r="AG2483" s="163" t="s">
        <v>376</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2664</v>
      </c>
      <c r="C2484" s="169" t="s">
        <v>2665</v>
      </c>
      <c r="D2484" s="170" t="s">
        <v>480</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2009</v>
      </c>
      <c r="S2484" s="173" t="s">
        <v>295</v>
      </c>
      <c r="T2484" s="174" t="s">
        <v>295</v>
      </c>
      <c r="U2484" s="162">
        <v>0.93300000000000005</v>
      </c>
      <c r="V2484" s="162">
        <f t="shared" si="6"/>
        <v>1201.6400000000001</v>
      </c>
      <c r="W2484" s="162"/>
      <c r="X2484" s="162" t="s">
        <v>2666</v>
      </c>
      <c r="Y2484" s="163"/>
      <c r="Z2484" s="163"/>
      <c r="AA2484" s="163"/>
      <c r="AB2484" s="163"/>
      <c r="AC2484" s="163"/>
      <c r="AD2484" s="163"/>
      <c r="AE2484" s="163"/>
      <c r="AF2484" s="163"/>
      <c r="AG2484" s="163" t="s">
        <v>2667</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2668</v>
      </c>
      <c r="C2485" s="169" t="s">
        <v>2669</v>
      </c>
      <c r="D2485" s="170" t="s">
        <v>480</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2009</v>
      </c>
      <c r="S2485" s="173" t="s">
        <v>295</v>
      </c>
      <c r="T2485" s="174" t="s">
        <v>295</v>
      </c>
      <c r="U2485" s="162">
        <v>0.65</v>
      </c>
      <c r="V2485" s="162">
        <f t="shared" si="6"/>
        <v>1674.31</v>
      </c>
      <c r="W2485" s="162"/>
      <c r="X2485" s="162" t="s">
        <v>2666</v>
      </c>
      <c r="Y2485" s="163"/>
      <c r="Z2485" s="163"/>
      <c r="AA2485" s="163"/>
      <c r="AB2485" s="163"/>
      <c r="AC2485" s="163"/>
      <c r="AD2485" s="163"/>
      <c r="AE2485" s="163"/>
      <c r="AF2485" s="163"/>
      <c r="AG2485" s="163" t="s">
        <v>2667</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2670</v>
      </c>
      <c r="C2486" s="169" t="s">
        <v>2671</v>
      </c>
      <c r="D2486" s="170" t="s">
        <v>480</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2009</v>
      </c>
      <c r="S2486" s="173" t="s">
        <v>295</v>
      </c>
      <c r="T2486" s="174" t="s">
        <v>295</v>
      </c>
      <c r="U2486" s="162">
        <v>0.49</v>
      </c>
      <c r="V2486" s="162">
        <f t="shared" si="6"/>
        <v>631.08000000000004</v>
      </c>
      <c r="W2486" s="162"/>
      <c r="X2486" s="162" t="s">
        <v>2666</v>
      </c>
      <c r="Y2486" s="163"/>
      <c r="Z2486" s="163"/>
      <c r="AA2486" s="163"/>
      <c r="AB2486" s="163"/>
      <c r="AC2486" s="163"/>
      <c r="AD2486" s="163"/>
      <c r="AE2486" s="163"/>
      <c r="AF2486" s="163"/>
      <c r="AG2486" s="163" t="s">
        <v>2667</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2672</v>
      </c>
      <c r="C2487" s="169" t="s">
        <v>2673</v>
      </c>
      <c r="D2487" s="170" t="s">
        <v>480</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2009</v>
      </c>
      <c r="S2487" s="173" t="s">
        <v>295</v>
      </c>
      <c r="T2487" s="174" t="s">
        <v>295</v>
      </c>
      <c r="U2487" s="162">
        <v>0</v>
      </c>
      <c r="V2487" s="162">
        <f t="shared" si="6"/>
        <v>0</v>
      </c>
      <c r="W2487" s="162"/>
      <c r="X2487" s="162" t="s">
        <v>2666</v>
      </c>
      <c r="Y2487" s="163"/>
      <c r="Z2487" s="163"/>
      <c r="AA2487" s="163"/>
      <c r="AB2487" s="163"/>
      <c r="AC2487" s="163"/>
      <c r="AD2487" s="163"/>
      <c r="AE2487" s="163"/>
      <c r="AF2487" s="163"/>
      <c r="AG2487" s="163" t="s">
        <v>2667</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2674</v>
      </c>
      <c r="C2488" s="169" t="s">
        <v>2675</v>
      </c>
      <c r="D2488" s="170" t="s">
        <v>480</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2009</v>
      </c>
      <c r="S2488" s="173" t="s">
        <v>295</v>
      </c>
      <c r="T2488" s="174" t="s">
        <v>295</v>
      </c>
      <c r="U2488" s="162">
        <v>0.94199999999999995</v>
      </c>
      <c r="V2488" s="162">
        <f t="shared" si="6"/>
        <v>1213.23</v>
      </c>
      <c r="W2488" s="162"/>
      <c r="X2488" s="162" t="s">
        <v>2666</v>
      </c>
      <c r="Y2488" s="163"/>
      <c r="Z2488" s="163"/>
      <c r="AA2488" s="163"/>
      <c r="AB2488" s="163"/>
      <c r="AC2488" s="163"/>
      <c r="AD2488" s="163"/>
      <c r="AE2488" s="163"/>
      <c r="AF2488" s="163"/>
      <c r="AG2488" s="163" t="s">
        <v>2667</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2676</v>
      </c>
      <c r="C2489" s="169" t="s">
        <v>2677</v>
      </c>
      <c r="D2489" s="170" t="s">
        <v>480</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2009</v>
      </c>
      <c r="S2489" s="173" t="s">
        <v>295</v>
      </c>
      <c r="T2489" s="174" t="s">
        <v>295</v>
      </c>
      <c r="U2489" s="162">
        <v>0.11</v>
      </c>
      <c r="V2489" s="162">
        <f t="shared" si="6"/>
        <v>708.36</v>
      </c>
      <c r="W2489" s="162"/>
      <c r="X2489" s="162" t="s">
        <v>2666</v>
      </c>
      <c r="Y2489" s="163"/>
      <c r="Z2489" s="163"/>
      <c r="AA2489" s="163"/>
      <c r="AB2489" s="163"/>
      <c r="AC2489" s="163"/>
      <c r="AD2489" s="163"/>
      <c r="AE2489" s="163"/>
      <c r="AF2489" s="163"/>
      <c r="AG2489" s="163" t="s">
        <v>2667</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2678</v>
      </c>
      <c r="C2490" s="169" t="s">
        <v>2679</v>
      </c>
      <c r="D2490" s="170" t="s">
        <v>480</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2009</v>
      </c>
      <c r="S2490" s="173" t="s">
        <v>295</v>
      </c>
      <c r="T2490" s="174" t="s">
        <v>295</v>
      </c>
      <c r="U2490" s="162">
        <v>0</v>
      </c>
      <c r="V2490" s="162">
        <f t="shared" si="6"/>
        <v>0</v>
      </c>
      <c r="W2490" s="162"/>
      <c r="X2490" s="162" t="s">
        <v>2666</v>
      </c>
      <c r="Y2490" s="163"/>
      <c r="Z2490" s="163"/>
      <c r="AA2490" s="163"/>
      <c r="AB2490" s="163"/>
      <c r="AC2490" s="163"/>
      <c r="AD2490" s="163"/>
      <c r="AE2490" s="163"/>
      <c r="AF2490" s="163"/>
      <c r="AG2490" s="163" t="s">
        <v>2667</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2680</v>
      </c>
      <c r="C2492" s="156" t="s">
        <v>2681</v>
      </c>
      <c r="D2492" s="157" t="s">
        <v>480</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508</v>
      </c>
      <c r="S2492" s="160" t="s">
        <v>295</v>
      </c>
      <c r="T2492" s="161" t="s">
        <v>295</v>
      </c>
      <c r="U2492" s="162">
        <v>2.577</v>
      </c>
      <c r="V2492" s="162">
        <f>ROUND(E2492*U2492,2)</f>
        <v>3290.78</v>
      </c>
      <c r="W2492" s="162"/>
      <c r="X2492" s="162" t="s">
        <v>2682</v>
      </c>
      <c r="Y2492" s="163"/>
      <c r="Z2492" s="163"/>
      <c r="AA2492" s="163"/>
      <c r="AB2492" s="163"/>
      <c r="AC2492" s="163"/>
      <c r="AD2492" s="163"/>
      <c r="AE2492" s="163"/>
      <c r="AF2492" s="163"/>
      <c r="AG2492" s="163" t="s">
        <v>2683</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51" t="s">
        <v>2684</v>
      </c>
      <c r="D2493" s="215"/>
      <c r="E2493" s="215"/>
      <c r="F2493" s="215"/>
      <c r="G2493" s="215"/>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387</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2685</v>
      </c>
      <c r="C2495" s="156" t="s">
        <v>2686</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2687</v>
      </c>
      <c r="S2495" s="160" t="s">
        <v>295</v>
      </c>
      <c r="T2495" s="161" t="s">
        <v>295</v>
      </c>
      <c r="U2495" s="162">
        <v>0.03</v>
      </c>
      <c r="V2495" s="162">
        <f>ROUND(E2495*U2495,2)</f>
        <v>7.32</v>
      </c>
      <c r="W2495" s="162"/>
      <c r="X2495" s="162" t="s">
        <v>375</v>
      </c>
      <c r="Y2495" s="163"/>
      <c r="Z2495" s="163"/>
      <c r="AA2495" s="163"/>
      <c r="AB2495" s="163"/>
      <c r="AC2495" s="163"/>
      <c r="AD2495" s="163"/>
      <c r="AE2495" s="163"/>
      <c r="AF2495" s="163"/>
      <c r="AG2495" s="163" t="s">
        <v>376</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3" t="s">
        <v>2688</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378</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3" t="s">
        <v>2689</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378</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3" t="s">
        <v>2690</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378</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3" t="s">
        <v>2691</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378</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3" t="s">
        <v>2692</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378</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3" t="s">
        <v>2693</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378</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3" t="s">
        <v>2694</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378</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3" t="s">
        <v>1353</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378</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3" t="s">
        <v>2695</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378</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3" t="s">
        <v>2696</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378</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3" t="s">
        <v>1687</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378</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3" t="s">
        <v>1688</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378</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3" t="s">
        <v>1689</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378</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3" t="s">
        <v>2697</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378</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3" t="s">
        <v>2698</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378</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3" t="s">
        <v>1721</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378</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2699</v>
      </c>
      <c r="C2512" s="156" t="s">
        <v>2700</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2687</v>
      </c>
      <c r="S2512" s="160" t="s">
        <v>295</v>
      </c>
      <c r="T2512" s="161" t="s">
        <v>295</v>
      </c>
      <c r="U2512" s="162">
        <v>0.05</v>
      </c>
      <c r="V2512" s="162">
        <f>ROUND(E2512*U2512,2)</f>
        <v>2.15</v>
      </c>
      <c r="W2512" s="162"/>
      <c r="X2512" s="162" t="s">
        <v>375</v>
      </c>
      <c r="Y2512" s="163"/>
      <c r="Z2512" s="163"/>
      <c r="AA2512" s="163"/>
      <c r="AB2512" s="163"/>
      <c r="AC2512" s="163"/>
      <c r="AD2512" s="163"/>
      <c r="AE2512" s="163"/>
      <c r="AF2512" s="163"/>
      <c r="AG2512" s="163" t="s">
        <v>376</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3" t="s">
        <v>2701</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378</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3" t="s">
        <v>2702</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378</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3" t="s">
        <v>2692</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378</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3" t="s">
        <v>2703</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378</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3" t="s">
        <v>2704</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378</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2705</v>
      </c>
      <c r="C2518" s="156" t="s">
        <v>2706</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2687</v>
      </c>
      <c r="S2518" s="160" t="s">
        <v>295</v>
      </c>
      <c r="T2518" s="161" t="s">
        <v>295</v>
      </c>
      <c r="U2518" s="162">
        <v>0.04</v>
      </c>
      <c r="V2518" s="162">
        <f>ROUND(E2518*U2518,2)</f>
        <v>72.33</v>
      </c>
      <c r="W2518" s="162"/>
      <c r="X2518" s="162" t="s">
        <v>375</v>
      </c>
      <c r="Y2518" s="163"/>
      <c r="Z2518" s="163"/>
      <c r="AA2518" s="163"/>
      <c r="AB2518" s="163"/>
      <c r="AC2518" s="163"/>
      <c r="AD2518" s="163"/>
      <c r="AE2518" s="163"/>
      <c r="AF2518" s="163"/>
      <c r="AG2518" s="163" t="s">
        <v>376</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3" t="s">
        <v>2184</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378</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3" t="s">
        <v>2707</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378</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3" t="s">
        <v>2185</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378</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3" t="s">
        <v>2186</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378</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3" t="s">
        <v>2188</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378</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3" t="s">
        <v>2189</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378</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2708</v>
      </c>
      <c r="C2525" s="156" t="s">
        <v>2709</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2687</v>
      </c>
      <c r="S2525" s="160" t="s">
        <v>295</v>
      </c>
      <c r="T2525" s="161" t="s">
        <v>295</v>
      </c>
      <c r="U2525" s="162">
        <v>0.22991</v>
      </c>
      <c r="V2525" s="162">
        <f>ROUND(E2525*U2525,2)</f>
        <v>6.59</v>
      </c>
      <c r="W2525" s="162"/>
      <c r="X2525" s="162" t="s">
        <v>375</v>
      </c>
      <c r="Y2525" s="163"/>
      <c r="Z2525" s="163"/>
      <c r="AA2525" s="163"/>
      <c r="AB2525" s="163"/>
      <c r="AC2525" s="163"/>
      <c r="AD2525" s="163"/>
      <c r="AE2525" s="163"/>
      <c r="AF2525" s="163"/>
      <c r="AG2525" s="163" t="s">
        <v>376</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3" t="s">
        <v>2692</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378</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3" t="s">
        <v>2710</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378</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3" t="s">
        <v>2711</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378</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2712</v>
      </c>
      <c r="C2529" s="156" t="s">
        <v>2713</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2687</v>
      </c>
      <c r="S2529" s="160" t="s">
        <v>295</v>
      </c>
      <c r="T2529" s="161" t="s">
        <v>295</v>
      </c>
      <c r="U2529" s="162">
        <v>0.23</v>
      </c>
      <c r="V2529" s="162">
        <f>ROUND(E2529*U2529,2)</f>
        <v>24.3</v>
      </c>
      <c r="W2529" s="162"/>
      <c r="X2529" s="162" t="s">
        <v>375</v>
      </c>
      <c r="Y2529" s="163"/>
      <c r="Z2529" s="163"/>
      <c r="AA2529" s="163"/>
      <c r="AB2529" s="163"/>
      <c r="AC2529" s="163"/>
      <c r="AD2529" s="163"/>
      <c r="AE2529" s="163"/>
      <c r="AF2529" s="163"/>
      <c r="AG2529" s="163" t="s">
        <v>376</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3" t="s">
        <v>2688</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378</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3" t="s">
        <v>2689</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378</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3" t="s">
        <v>2690</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378</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3" t="s">
        <v>2691</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378</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3" t="s">
        <v>1353</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378</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3" t="s">
        <v>2695</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378</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3" t="s">
        <v>2696</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378</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3" t="s">
        <v>2698</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378</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3" t="s">
        <v>1721</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378</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2714</v>
      </c>
      <c r="C2539" s="156" t="s">
        <v>2713</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2687</v>
      </c>
      <c r="S2539" s="160" t="s">
        <v>295</v>
      </c>
      <c r="T2539" s="161" t="s">
        <v>295</v>
      </c>
      <c r="U2539" s="162">
        <v>0.23</v>
      </c>
      <c r="V2539" s="162">
        <f>ROUND(E2539*U2539,2)</f>
        <v>37.22</v>
      </c>
      <c r="W2539" s="162"/>
      <c r="X2539" s="162" t="s">
        <v>375</v>
      </c>
      <c r="Y2539" s="163"/>
      <c r="Z2539" s="163"/>
      <c r="AA2539" s="163"/>
      <c r="AB2539" s="163"/>
      <c r="AC2539" s="163"/>
      <c r="AD2539" s="163"/>
      <c r="AE2539" s="163"/>
      <c r="AF2539" s="163"/>
      <c r="AG2539" s="163" t="s">
        <v>376</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3" t="s">
        <v>2688</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378</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3" t="s">
        <v>2689</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378</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3" t="s">
        <v>2690</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378</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3" t="s">
        <v>2691</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378</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3" t="s">
        <v>1353</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378</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3" t="s">
        <v>2695</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378</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3" t="s">
        <v>1687</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378</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3" t="s">
        <v>1688</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378</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3" t="s">
        <v>1689</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378</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3" t="s">
        <v>2697</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378</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2715</v>
      </c>
      <c r="C2550" s="156" t="s">
        <v>2716</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2687</v>
      </c>
      <c r="S2550" s="160" t="s">
        <v>295</v>
      </c>
      <c r="T2550" s="161" t="s">
        <v>295</v>
      </c>
      <c r="U2550" s="162">
        <v>0.27</v>
      </c>
      <c r="V2550" s="162">
        <f>ROUND(E2550*U2550,2)</f>
        <v>8.1199999999999992</v>
      </c>
      <c r="W2550" s="162"/>
      <c r="X2550" s="162" t="s">
        <v>375</v>
      </c>
      <c r="Y2550" s="163"/>
      <c r="Z2550" s="163"/>
      <c r="AA2550" s="163"/>
      <c r="AB2550" s="163"/>
      <c r="AC2550" s="163"/>
      <c r="AD2550" s="163"/>
      <c r="AE2550" s="163"/>
      <c r="AF2550" s="163"/>
      <c r="AG2550" s="163" t="s">
        <v>376</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3" t="s">
        <v>2701</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378</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3" t="s">
        <v>2702</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378</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2717</v>
      </c>
      <c r="C2553" s="156" t="s">
        <v>2716</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2687</v>
      </c>
      <c r="S2553" s="160" t="s">
        <v>295</v>
      </c>
      <c r="T2553" s="161" t="s">
        <v>295</v>
      </c>
      <c r="U2553" s="162">
        <v>0.27</v>
      </c>
      <c r="V2553" s="162">
        <f>ROUND(E2553*U2553,2)</f>
        <v>8.1199999999999992</v>
      </c>
      <c r="W2553" s="162"/>
      <c r="X2553" s="162" t="s">
        <v>375</v>
      </c>
      <c r="Y2553" s="163"/>
      <c r="Z2553" s="163"/>
      <c r="AA2553" s="163"/>
      <c r="AB2553" s="163"/>
      <c r="AC2553" s="163"/>
      <c r="AD2553" s="163"/>
      <c r="AE2553" s="163"/>
      <c r="AF2553" s="163"/>
      <c r="AG2553" s="163" t="s">
        <v>376</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3" t="s">
        <v>2701</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378</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3" t="s">
        <v>2702</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378</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2718</v>
      </c>
      <c r="C2556" s="156" t="s">
        <v>2719</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2687</v>
      </c>
      <c r="S2556" s="160" t="s">
        <v>295</v>
      </c>
      <c r="T2556" s="161" t="s">
        <v>295</v>
      </c>
      <c r="U2556" s="162">
        <v>0.04</v>
      </c>
      <c r="V2556" s="162">
        <f>ROUND(E2556*U2556,2)</f>
        <v>1.7</v>
      </c>
      <c r="W2556" s="162"/>
      <c r="X2556" s="162" t="s">
        <v>375</v>
      </c>
      <c r="Y2556" s="163"/>
      <c r="Z2556" s="163"/>
      <c r="AA2556" s="163"/>
      <c r="AB2556" s="163"/>
      <c r="AC2556" s="163"/>
      <c r="AD2556" s="163"/>
      <c r="AE2556" s="163"/>
      <c r="AF2556" s="163"/>
      <c r="AG2556" s="163" t="s">
        <v>376</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3" t="s">
        <v>2720</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378</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2721</v>
      </c>
      <c r="C2558" s="156" t="s">
        <v>2722</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2687</v>
      </c>
      <c r="S2558" s="160" t="s">
        <v>295</v>
      </c>
      <c r="T2558" s="161" t="s">
        <v>295</v>
      </c>
      <c r="U2558" s="162">
        <v>0.14000000000000001</v>
      </c>
      <c r="V2558" s="162">
        <f>ROUND(E2558*U2558,2)</f>
        <v>2.96</v>
      </c>
      <c r="W2558" s="162"/>
      <c r="X2558" s="162" t="s">
        <v>375</v>
      </c>
      <c r="Y2558" s="163"/>
      <c r="Z2558" s="163"/>
      <c r="AA2558" s="163"/>
      <c r="AB2558" s="163"/>
      <c r="AC2558" s="163"/>
      <c r="AD2558" s="163"/>
      <c r="AE2558" s="163"/>
      <c r="AF2558" s="163"/>
      <c r="AG2558" s="163" t="s">
        <v>376</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3" t="s">
        <v>2723</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378</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2724</v>
      </c>
      <c r="C2560" s="156" t="s">
        <v>2725</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2687</v>
      </c>
      <c r="S2560" s="160" t="s">
        <v>295</v>
      </c>
      <c r="T2560" s="161" t="s">
        <v>295</v>
      </c>
      <c r="U2560" s="162">
        <v>0.1</v>
      </c>
      <c r="V2560" s="162">
        <f>ROUND(E2560*U2560,2)</f>
        <v>20.3</v>
      </c>
      <c r="W2560" s="162"/>
      <c r="X2560" s="162" t="s">
        <v>375</v>
      </c>
      <c r="Y2560" s="163"/>
      <c r="Z2560" s="163"/>
      <c r="AA2560" s="163"/>
      <c r="AB2560" s="163"/>
      <c r="AC2560" s="163"/>
      <c r="AD2560" s="163"/>
      <c r="AE2560" s="163"/>
      <c r="AF2560" s="163"/>
      <c r="AG2560" s="163" t="s">
        <v>376</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3" t="s">
        <v>2726</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378</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3" t="s">
        <v>1681</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378</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3" t="s">
        <v>1682</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378</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3" t="s">
        <v>1746</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378</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3" t="s">
        <v>2727</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378</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3" t="s">
        <v>2728</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378</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3" t="s">
        <v>2729</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378</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3" t="s">
        <v>1693</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378</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3" t="s">
        <v>1694</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378</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3" t="s">
        <v>1353</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378</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3" t="s">
        <v>2730</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378</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3" t="s">
        <v>2731</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378</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3" t="s">
        <v>2732</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378</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3" t="s">
        <v>2733</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378</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3" t="s">
        <v>2734</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378</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3" t="s">
        <v>2735</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378</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3" t="s">
        <v>2736</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378</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2737</v>
      </c>
      <c r="C2578" s="156" t="s">
        <v>2738</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2687</v>
      </c>
      <c r="S2578" s="160" t="s">
        <v>295</v>
      </c>
      <c r="T2578" s="161" t="s">
        <v>295</v>
      </c>
      <c r="U2578" s="162">
        <v>0.39</v>
      </c>
      <c r="V2578" s="162">
        <f>ROUND(E2578*U2578,2)</f>
        <v>79.150000000000006</v>
      </c>
      <c r="W2578" s="162"/>
      <c r="X2578" s="162" t="s">
        <v>375</v>
      </c>
      <c r="Y2578" s="163"/>
      <c r="Z2578" s="163"/>
      <c r="AA2578" s="163"/>
      <c r="AB2578" s="163"/>
      <c r="AC2578" s="163"/>
      <c r="AD2578" s="163"/>
      <c r="AE2578" s="163"/>
      <c r="AF2578" s="163"/>
      <c r="AG2578" s="163" t="s">
        <v>376</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3" t="s">
        <v>2726</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378</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3" t="s">
        <v>1681</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378</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3" t="s">
        <v>1682</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378</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3" t="s">
        <v>1746</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378</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3" t="s">
        <v>2727</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378</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3" t="s">
        <v>2728</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378</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3" t="s">
        <v>2729</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378</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3" t="s">
        <v>1693</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378</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3" t="s">
        <v>1694</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378</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3" t="s">
        <v>1353</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378</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3" t="s">
        <v>2730</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378</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3" t="s">
        <v>2731</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378</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3" t="s">
        <v>2732</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378</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3" t="s">
        <v>2733</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378</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3" t="s">
        <v>2734</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378</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3" t="s">
        <v>2735</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378</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3" t="s">
        <v>2736</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378</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2739</v>
      </c>
      <c r="C2596" s="156" t="s">
        <v>2740</v>
      </c>
      <c r="D2596" s="157" t="s">
        <v>444</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2687</v>
      </c>
      <c r="S2596" s="160" t="s">
        <v>295</v>
      </c>
      <c r="T2596" s="161" t="s">
        <v>295</v>
      </c>
      <c r="U2596" s="162">
        <v>0.11</v>
      </c>
      <c r="V2596" s="162">
        <f>ROUND(E2596*U2596,2)</f>
        <v>1.56</v>
      </c>
      <c r="W2596" s="162"/>
      <c r="X2596" s="162" t="s">
        <v>375</v>
      </c>
      <c r="Y2596" s="163"/>
      <c r="Z2596" s="163"/>
      <c r="AA2596" s="163"/>
      <c r="AB2596" s="163"/>
      <c r="AC2596" s="163"/>
      <c r="AD2596" s="163"/>
      <c r="AE2596" s="163"/>
      <c r="AF2596" s="163"/>
      <c r="AG2596" s="163" t="s">
        <v>376</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3" t="s">
        <v>2730</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378</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3" t="s">
        <v>2741</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378</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3" t="s">
        <v>2742</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378</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3" t="s">
        <v>2743</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378</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2744</v>
      </c>
      <c r="C2601" s="156" t="s">
        <v>2745</v>
      </c>
      <c r="D2601" s="157" t="s">
        <v>544</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2687</v>
      </c>
      <c r="S2601" s="160" t="s">
        <v>295</v>
      </c>
      <c r="T2601" s="161" t="s">
        <v>295</v>
      </c>
      <c r="U2601" s="162">
        <v>7.0000000000000007E-2</v>
      </c>
      <c r="V2601" s="162">
        <f>ROUND(E2601*U2601,2)</f>
        <v>1.26</v>
      </c>
      <c r="W2601" s="162"/>
      <c r="X2601" s="162" t="s">
        <v>375</v>
      </c>
      <c r="Y2601" s="163"/>
      <c r="Z2601" s="163"/>
      <c r="AA2601" s="163"/>
      <c r="AB2601" s="163"/>
      <c r="AC2601" s="163"/>
      <c r="AD2601" s="163"/>
      <c r="AE2601" s="163"/>
      <c r="AF2601" s="163"/>
      <c r="AG2601" s="163" t="s">
        <v>376</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3" t="s">
        <v>2746</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378</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2747</v>
      </c>
      <c r="C2603" s="156" t="s">
        <v>2748</v>
      </c>
      <c r="D2603" s="157" t="s">
        <v>444</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2687</v>
      </c>
      <c r="S2603" s="160" t="s">
        <v>295</v>
      </c>
      <c r="T2603" s="161" t="s">
        <v>295</v>
      </c>
      <c r="U2603" s="162">
        <v>0.14000000000000001</v>
      </c>
      <c r="V2603" s="162">
        <f>ROUND(E2603*U2603,2)</f>
        <v>2.35</v>
      </c>
      <c r="W2603" s="162"/>
      <c r="X2603" s="162" t="s">
        <v>375</v>
      </c>
      <c r="Y2603" s="163"/>
      <c r="Z2603" s="163"/>
      <c r="AA2603" s="163"/>
      <c r="AB2603" s="163"/>
      <c r="AC2603" s="163"/>
      <c r="AD2603" s="163"/>
      <c r="AE2603" s="163"/>
      <c r="AF2603" s="163"/>
      <c r="AG2603" s="163" t="s">
        <v>376</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3" t="s">
        <v>2749</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378</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3" t="s">
        <v>2750</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378</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2751</v>
      </c>
      <c r="C2606" s="156" t="s">
        <v>2752</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2687</v>
      </c>
      <c r="S2606" s="160" t="s">
        <v>295</v>
      </c>
      <c r="T2606" s="161" t="s">
        <v>295</v>
      </c>
      <c r="U2606" s="162">
        <v>0.16</v>
      </c>
      <c r="V2606" s="162">
        <f>ROUND(E2606*U2606,2)</f>
        <v>3.38</v>
      </c>
      <c r="W2606" s="162"/>
      <c r="X2606" s="162" t="s">
        <v>375</v>
      </c>
      <c r="Y2606" s="163"/>
      <c r="Z2606" s="163"/>
      <c r="AA2606" s="163"/>
      <c r="AB2606" s="163"/>
      <c r="AC2606" s="163"/>
      <c r="AD2606" s="163"/>
      <c r="AE2606" s="163"/>
      <c r="AF2606" s="163"/>
      <c r="AG2606" s="163" t="s">
        <v>376</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3" t="s">
        <v>2723</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378</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2753</v>
      </c>
      <c r="C2608" s="156" t="s">
        <v>2754</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864</v>
      </c>
      <c r="S2608" s="160" t="s">
        <v>295</v>
      </c>
      <c r="T2608" s="161" t="s">
        <v>295</v>
      </c>
      <c r="U2608" s="162">
        <v>0</v>
      </c>
      <c r="V2608" s="162">
        <f>ROUND(E2608*U2608,2)</f>
        <v>0</v>
      </c>
      <c r="W2608" s="162"/>
      <c r="X2608" s="162" t="s">
        <v>865</v>
      </c>
      <c r="Y2608" s="163"/>
      <c r="Z2608" s="163"/>
      <c r="AA2608" s="163"/>
      <c r="AB2608" s="163"/>
      <c r="AC2608" s="163"/>
      <c r="AD2608" s="163"/>
      <c r="AE2608" s="163"/>
      <c r="AF2608" s="163"/>
      <c r="AG2608" s="163" t="s">
        <v>866</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3" t="s">
        <v>2692</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378</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3" t="s">
        <v>2755</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378</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3" t="s">
        <v>2756</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378</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2757</v>
      </c>
      <c r="C2612" s="156" t="s">
        <v>2758</v>
      </c>
      <c r="D2612" s="157" t="s">
        <v>480</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2687</v>
      </c>
      <c r="S2612" s="160" t="s">
        <v>295</v>
      </c>
      <c r="T2612" s="161" t="s">
        <v>295</v>
      </c>
      <c r="U2612" s="162">
        <v>1.637</v>
      </c>
      <c r="V2612" s="162">
        <f>ROUND(E2612*U2612,2)</f>
        <v>4.8099999999999996</v>
      </c>
      <c r="W2612" s="162"/>
      <c r="X2612" s="162" t="s">
        <v>2682</v>
      </c>
      <c r="Y2612" s="163"/>
      <c r="Z2612" s="163"/>
      <c r="AA2612" s="163"/>
      <c r="AB2612" s="163"/>
      <c r="AC2612" s="163"/>
      <c r="AD2612" s="163"/>
      <c r="AE2612" s="163"/>
      <c r="AF2612" s="163"/>
      <c r="AG2612" s="163" t="s">
        <v>2683</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51" t="s">
        <v>2759</v>
      </c>
      <c r="D2613" s="215"/>
      <c r="E2613" s="215"/>
      <c r="F2613" s="215"/>
      <c r="G2613" s="215"/>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387</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2664</v>
      </c>
      <c r="C2614" s="169" t="s">
        <v>2665</v>
      </c>
      <c r="D2614" s="170" t="s">
        <v>480</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2009</v>
      </c>
      <c r="S2614" s="173" t="s">
        <v>295</v>
      </c>
      <c r="T2614" s="174" t="s">
        <v>295</v>
      </c>
      <c r="U2614" s="162">
        <v>0.93300000000000005</v>
      </c>
      <c r="V2614" s="162">
        <f t="shared" ref="V2614:V2620" si="13">ROUND(E2614*U2614,2)</f>
        <v>2.13</v>
      </c>
      <c r="W2614" s="162"/>
      <c r="X2614" s="162" t="s">
        <v>2666</v>
      </c>
      <c r="Y2614" s="163"/>
      <c r="Z2614" s="163"/>
      <c r="AA2614" s="163"/>
      <c r="AB2614" s="163"/>
      <c r="AC2614" s="163"/>
      <c r="AD2614" s="163"/>
      <c r="AE2614" s="163"/>
      <c r="AF2614" s="163"/>
      <c r="AG2614" s="163" t="s">
        <v>2667</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2668</v>
      </c>
      <c r="C2615" s="169" t="s">
        <v>2669</v>
      </c>
      <c r="D2615" s="170" t="s">
        <v>480</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2009</v>
      </c>
      <c r="S2615" s="173" t="s">
        <v>295</v>
      </c>
      <c r="T2615" s="174" t="s">
        <v>295</v>
      </c>
      <c r="U2615" s="162">
        <v>0.65</v>
      </c>
      <c r="V2615" s="162">
        <f t="shared" si="13"/>
        <v>2.97</v>
      </c>
      <c r="W2615" s="162"/>
      <c r="X2615" s="162" t="s">
        <v>2666</v>
      </c>
      <c r="Y2615" s="163"/>
      <c r="Z2615" s="163"/>
      <c r="AA2615" s="163"/>
      <c r="AB2615" s="163"/>
      <c r="AC2615" s="163"/>
      <c r="AD2615" s="163"/>
      <c r="AE2615" s="163"/>
      <c r="AF2615" s="163"/>
      <c r="AG2615" s="163" t="s">
        <v>2667</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2670</v>
      </c>
      <c r="C2616" s="169" t="s">
        <v>2671</v>
      </c>
      <c r="D2616" s="170" t="s">
        <v>480</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2009</v>
      </c>
      <c r="S2616" s="173" t="s">
        <v>295</v>
      </c>
      <c r="T2616" s="174" t="s">
        <v>295</v>
      </c>
      <c r="U2616" s="162">
        <v>0.49</v>
      </c>
      <c r="V2616" s="162">
        <f t="shared" si="13"/>
        <v>1.1200000000000001</v>
      </c>
      <c r="W2616" s="162"/>
      <c r="X2616" s="162" t="s">
        <v>2666</v>
      </c>
      <c r="Y2616" s="163"/>
      <c r="Z2616" s="163"/>
      <c r="AA2616" s="163"/>
      <c r="AB2616" s="163"/>
      <c r="AC2616" s="163"/>
      <c r="AD2616" s="163"/>
      <c r="AE2616" s="163"/>
      <c r="AF2616" s="163"/>
      <c r="AG2616" s="163" t="s">
        <v>2667</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2672</v>
      </c>
      <c r="C2617" s="169" t="s">
        <v>2673</v>
      </c>
      <c r="D2617" s="170" t="s">
        <v>480</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2009</v>
      </c>
      <c r="S2617" s="173" t="s">
        <v>295</v>
      </c>
      <c r="T2617" s="174" t="s">
        <v>295</v>
      </c>
      <c r="U2617" s="162">
        <v>0</v>
      </c>
      <c r="V2617" s="162">
        <f t="shared" si="13"/>
        <v>0</v>
      </c>
      <c r="W2617" s="162"/>
      <c r="X2617" s="162" t="s">
        <v>2666</v>
      </c>
      <c r="Y2617" s="163"/>
      <c r="Z2617" s="163"/>
      <c r="AA2617" s="163"/>
      <c r="AB2617" s="163"/>
      <c r="AC2617" s="163"/>
      <c r="AD2617" s="163"/>
      <c r="AE2617" s="163"/>
      <c r="AF2617" s="163"/>
      <c r="AG2617" s="163" t="s">
        <v>2667</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2674</v>
      </c>
      <c r="C2618" s="169" t="s">
        <v>2675</v>
      </c>
      <c r="D2618" s="170" t="s">
        <v>480</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2009</v>
      </c>
      <c r="S2618" s="173" t="s">
        <v>295</v>
      </c>
      <c r="T2618" s="174" t="s">
        <v>295</v>
      </c>
      <c r="U2618" s="162">
        <v>0.94199999999999995</v>
      </c>
      <c r="V2618" s="162">
        <f t="shared" si="13"/>
        <v>2.15</v>
      </c>
      <c r="W2618" s="162"/>
      <c r="X2618" s="162" t="s">
        <v>2666</v>
      </c>
      <c r="Y2618" s="163"/>
      <c r="Z2618" s="163"/>
      <c r="AA2618" s="163"/>
      <c r="AB2618" s="163"/>
      <c r="AC2618" s="163"/>
      <c r="AD2618" s="163"/>
      <c r="AE2618" s="163"/>
      <c r="AF2618" s="163"/>
      <c r="AG2618" s="163" t="s">
        <v>2667</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2676</v>
      </c>
      <c r="C2619" s="169" t="s">
        <v>2677</v>
      </c>
      <c r="D2619" s="170" t="s">
        <v>480</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2009</v>
      </c>
      <c r="S2619" s="173" t="s">
        <v>295</v>
      </c>
      <c r="T2619" s="174" t="s">
        <v>295</v>
      </c>
      <c r="U2619" s="162">
        <v>0.11</v>
      </c>
      <c r="V2619" s="162">
        <f t="shared" si="13"/>
        <v>1.26</v>
      </c>
      <c r="W2619" s="162"/>
      <c r="X2619" s="162" t="s">
        <v>2666</v>
      </c>
      <c r="Y2619" s="163"/>
      <c r="Z2619" s="163"/>
      <c r="AA2619" s="163"/>
      <c r="AB2619" s="163"/>
      <c r="AC2619" s="163"/>
      <c r="AD2619" s="163"/>
      <c r="AE2619" s="163"/>
      <c r="AF2619" s="163"/>
      <c r="AG2619" s="163" t="s">
        <v>2667</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2760</v>
      </c>
      <c r="C2620" s="169" t="s">
        <v>2761</v>
      </c>
      <c r="D2620" s="170" t="s">
        <v>480</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2009</v>
      </c>
      <c r="S2620" s="173" t="s">
        <v>295</v>
      </c>
      <c r="T2620" s="174" t="s">
        <v>295</v>
      </c>
      <c r="U2620" s="162">
        <v>0</v>
      </c>
      <c r="V2620" s="162">
        <f t="shared" si="13"/>
        <v>0</v>
      </c>
      <c r="W2620" s="162"/>
      <c r="X2620" s="162" t="s">
        <v>2666</v>
      </c>
      <c r="Y2620" s="163"/>
      <c r="Z2620" s="163"/>
      <c r="AA2620" s="163"/>
      <c r="AB2620" s="163"/>
      <c r="AC2620" s="163"/>
      <c r="AD2620" s="163"/>
      <c r="AE2620" s="163"/>
      <c r="AF2620" s="163"/>
      <c r="AG2620" s="163" t="s">
        <v>2667</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2762</v>
      </c>
      <c r="C2622" s="156" t="s">
        <v>2763</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2687</v>
      </c>
      <c r="S2622" s="160" t="s">
        <v>295</v>
      </c>
      <c r="T2622" s="161" t="s">
        <v>295</v>
      </c>
      <c r="U2622" s="162">
        <v>0.32</v>
      </c>
      <c r="V2622" s="162">
        <f>ROUND(E2622*U2622,2)</f>
        <v>4.66</v>
      </c>
      <c r="W2622" s="162"/>
      <c r="X2622" s="162" t="s">
        <v>375</v>
      </c>
      <c r="Y2622" s="163"/>
      <c r="Z2622" s="163"/>
      <c r="AA2622" s="163"/>
      <c r="AB2622" s="163"/>
      <c r="AC2622" s="163"/>
      <c r="AD2622" s="163"/>
      <c r="AE2622" s="163"/>
      <c r="AF2622" s="163"/>
      <c r="AG2622" s="163" t="s">
        <v>376</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3" t="s">
        <v>1725</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378</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3" t="s">
        <v>2764</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378</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2765</v>
      </c>
      <c r="C2625" s="156" t="s">
        <v>2766</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2687</v>
      </c>
      <c r="S2625" s="160" t="s">
        <v>295</v>
      </c>
      <c r="T2625" s="161" t="s">
        <v>295</v>
      </c>
      <c r="U2625" s="162">
        <v>0.1</v>
      </c>
      <c r="V2625" s="162">
        <f>ROUND(E2625*U2625,2)</f>
        <v>1.46</v>
      </c>
      <c r="W2625" s="162"/>
      <c r="X2625" s="162" t="s">
        <v>375</v>
      </c>
      <c r="Y2625" s="163"/>
      <c r="Z2625" s="163"/>
      <c r="AA2625" s="163"/>
      <c r="AB2625" s="163"/>
      <c r="AC2625" s="163"/>
      <c r="AD2625" s="163"/>
      <c r="AE2625" s="163"/>
      <c r="AF2625" s="163"/>
      <c r="AG2625" s="163" t="s">
        <v>376</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3" t="s">
        <v>1725</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378</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3" t="s">
        <v>2764</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378</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2767</v>
      </c>
      <c r="C2628" s="156" t="s">
        <v>2768</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2687</v>
      </c>
      <c r="S2628" s="160" t="s">
        <v>295</v>
      </c>
      <c r="T2628" s="161" t="s">
        <v>295</v>
      </c>
      <c r="U2628" s="162">
        <v>0.1</v>
      </c>
      <c r="V2628" s="162">
        <f>ROUND(E2628*U2628,2)</f>
        <v>1.46</v>
      </c>
      <c r="W2628" s="162"/>
      <c r="X2628" s="162" t="s">
        <v>375</v>
      </c>
      <c r="Y2628" s="163"/>
      <c r="Z2628" s="163"/>
      <c r="AA2628" s="163"/>
      <c r="AB2628" s="163"/>
      <c r="AC2628" s="163"/>
      <c r="AD2628" s="163"/>
      <c r="AE2628" s="163"/>
      <c r="AF2628" s="163"/>
      <c r="AG2628" s="163" t="s">
        <v>376</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3" t="s">
        <v>1725</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378</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3" t="s">
        <v>2764</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378</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2769</v>
      </c>
      <c r="C2631" s="156" t="s">
        <v>2770</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864</v>
      </c>
      <c r="S2631" s="160" t="s">
        <v>295</v>
      </c>
      <c r="T2631" s="161" t="s">
        <v>295</v>
      </c>
      <c r="U2631" s="162">
        <v>0</v>
      </c>
      <c r="V2631" s="162">
        <f>ROUND(E2631*U2631,2)</f>
        <v>0</v>
      </c>
      <c r="W2631" s="162"/>
      <c r="X2631" s="162" t="s">
        <v>865</v>
      </c>
      <c r="Y2631" s="163"/>
      <c r="Z2631" s="163"/>
      <c r="AA2631" s="163"/>
      <c r="AB2631" s="163"/>
      <c r="AC2631" s="163"/>
      <c r="AD2631" s="163"/>
      <c r="AE2631" s="163"/>
      <c r="AF2631" s="163"/>
      <c r="AG2631" s="163" t="s">
        <v>866</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3" t="s">
        <v>2771</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378</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3" t="s">
        <v>2772</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378</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2773</v>
      </c>
      <c r="C2634" s="156" t="s">
        <v>2774</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864</v>
      </c>
      <c r="S2634" s="160" t="s">
        <v>295</v>
      </c>
      <c r="T2634" s="161" t="s">
        <v>295</v>
      </c>
      <c r="U2634" s="162">
        <v>0</v>
      </c>
      <c r="V2634" s="162">
        <f>ROUND(E2634*U2634,2)</f>
        <v>0</v>
      </c>
      <c r="W2634" s="162"/>
      <c r="X2634" s="162" t="s">
        <v>865</v>
      </c>
      <c r="Y2634" s="163"/>
      <c r="Z2634" s="163"/>
      <c r="AA2634" s="163"/>
      <c r="AB2634" s="163"/>
      <c r="AC2634" s="163"/>
      <c r="AD2634" s="163"/>
      <c r="AE2634" s="163"/>
      <c r="AF2634" s="163"/>
      <c r="AG2634" s="163" t="s">
        <v>866</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3" t="s">
        <v>2775</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378</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3" t="s">
        <v>2776</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378</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2777</v>
      </c>
      <c r="C2637" s="156" t="s">
        <v>2778</v>
      </c>
      <c r="D2637" s="157" t="s">
        <v>480</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2687</v>
      </c>
      <c r="S2637" s="160" t="s">
        <v>295</v>
      </c>
      <c r="T2637" s="161" t="s">
        <v>295</v>
      </c>
      <c r="U2637" s="162">
        <v>1.6850000000000001</v>
      </c>
      <c r="V2637" s="162">
        <f>ROUND(E2637*U2637,2)</f>
        <v>0.06</v>
      </c>
      <c r="W2637" s="162"/>
      <c r="X2637" s="162" t="s">
        <v>2682</v>
      </c>
      <c r="Y2637" s="163"/>
      <c r="Z2637" s="163"/>
      <c r="AA2637" s="163"/>
      <c r="AB2637" s="163"/>
      <c r="AC2637" s="163"/>
      <c r="AD2637" s="163"/>
      <c r="AE2637" s="163"/>
      <c r="AF2637" s="163"/>
      <c r="AG2637" s="163" t="s">
        <v>2683</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51" t="s">
        <v>2779</v>
      </c>
      <c r="D2638" s="215"/>
      <c r="E2638" s="215"/>
      <c r="F2638" s="215"/>
      <c r="G2638" s="215"/>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387</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2780</v>
      </c>
      <c r="C2640" s="156" t="s">
        <v>2781</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2782</v>
      </c>
      <c r="S2640" s="160" t="s">
        <v>295</v>
      </c>
      <c r="T2640" s="161" t="s">
        <v>295</v>
      </c>
      <c r="U2640" s="162">
        <v>0.36</v>
      </c>
      <c r="V2640" s="162">
        <f>ROUND(E2640*U2640,2)</f>
        <v>32.64</v>
      </c>
      <c r="W2640" s="162"/>
      <c r="X2640" s="162" t="s">
        <v>375</v>
      </c>
      <c r="Y2640" s="163"/>
      <c r="Z2640" s="163"/>
      <c r="AA2640" s="163"/>
      <c r="AB2640" s="163"/>
      <c r="AC2640" s="163"/>
      <c r="AD2640" s="163"/>
      <c r="AE2640" s="163"/>
      <c r="AF2640" s="163"/>
      <c r="AG2640" s="163" t="s">
        <v>376</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3" t="s">
        <v>2783</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378</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3" t="s">
        <v>2784</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378</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3" t="s">
        <v>2785</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378</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3" t="s">
        <v>2786</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378</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2787</v>
      </c>
      <c r="C2645" s="156" t="s">
        <v>2788</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2782</v>
      </c>
      <c r="S2645" s="160" t="s">
        <v>295</v>
      </c>
      <c r="T2645" s="161" t="s">
        <v>295</v>
      </c>
      <c r="U2645" s="162">
        <v>0.71</v>
      </c>
      <c r="V2645" s="162">
        <f>ROUND(E2645*U2645,2)</f>
        <v>11.45</v>
      </c>
      <c r="W2645" s="162"/>
      <c r="X2645" s="162" t="s">
        <v>375</v>
      </c>
      <c r="Y2645" s="163"/>
      <c r="Z2645" s="163"/>
      <c r="AA2645" s="163"/>
      <c r="AB2645" s="163"/>
      <c r="AC2645" s="163"/>
      <c r="AD2645" s="163"/>
      <c r="AE2645" s="163"/>
      <c r="AF2645" s="163"/>
      <c r="AG2645" s="163" t="s">
        <v>376</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3" t="s">
        <v>1333</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378</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2789</v>
      </c>
      <c r="C2647" s="156" t="s">
        <v>2790</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2782</v>
      </c>
      <c r="S2647" s="160" t="s">
        <v>295</v>
      </c>
      <c r="T2647" s="161" t="s">
        <v>295</v>
      </c>
      <c r="U2647" s="162">
        <v>0.04</v>
      </c>
      <c r="V2647" s="162">
        <f>ROUND(E2647*U2647,2)</f>
        <v>15.95</v>
      </c>
      <c r="W2647" s="162"/>
      <c r="X2647" s="162" t="s">
        <v>375</v>
      </c>
      <c r="Y2647" s="163"/>
      <c r="Z2647" s="163"/>
      <c r="AA2647" s="163"/>
      <c r="AB2647" s="163"/>
      <c r="AC2647" s="163"/>
      <c r="AD2647" s="163"/>
      <c r="AE2647" s="163"/>
      <c r="AF2647" s="163"/>
      <c r="AG2647" s="163" t="s">
        <v>376</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3" t="s">
        <v>2791</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378</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3" t="s">
        <v>2792</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378</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3" t="s">
        <v>2793</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378</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3" t="s">
        <v>2794</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378</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3" t="s">
        <v>2795</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378</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3" t="s">
        <v>2796</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378</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3" t="s">
        <v>2797</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378</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3" t="s">
        <v>2798</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378</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2799</v>
      </c>
      <c r="C2656" s="156" t="s">
        <v>2800</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2782</v>
      </c>
      <c r="S2656" s="160" t="s">
        <v>295</v>
      </c>
      <c r="T2656" s="161" t="s">
        <v>295</v>
      </c>
      <c r="U2656" s="162">
        <v>0.08</v>
      </c>
      <c r="V2656" s="162">
        <f>ROUND(E2656*U2656,2)</f>
        <v>284.77999999999997</v>
      </c>
      <c r="W2656" s="162"/>
      <c r="X2656" s="162" t="s">
        <v>375</v>
      </c>
      <c r="Y2656" s="163"/>
      <c r="Z2656" s="163"/>
      <c r="AA2656" s="163"/>
      <c r="AB2656" s="163"/>
      <c r="AC2656" s="163"/>
      <c r="AD2656" s="163"/>
      <c r="AE2656" s="163"/>
      <c r="AF2656" s="163"/>
      <c r="AG2656" s="163" t="s">
        <v>376</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3" t="s">
        <v>2801</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378</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3" t="s">
        <v>2802</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378</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3" t="s">
        <v>2803</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378</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3" t="s">
        <v>2804</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378</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3" t="s">
        <v>2805</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378</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3" t="s">
        <v>2806</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378</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3" t="s">
        <v>2807</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378</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3" t="s">
        <v>2808</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378</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3" t="s">
        <v>2809</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378</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3" t="s">
        <v>2810</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378</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3" t="s">
        <v>2811</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378</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3" t="s">
        <v>2812</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378</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3" t="s">
        <v>2813</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378</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3" t="s">
        <v>2814</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378</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3" t="s">
        <v>2815</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378</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3" t="s">
        <v>2816</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378</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3" t="s">
        <v>2817</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378</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3" t="s">
        <v>2818</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378</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3" t="s">
        <v>2819</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378</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3" t="s">
        <v>2820</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378</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3" t="s">
        <v>2821</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378</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3" t="s">
        <v>2822</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378</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3" t="s">
        <v>2823</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378</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3" t="s">
        <v>2824</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378</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3" t="s">
        <v>2825</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378</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2826</v>
      </c>
      <c r="C2682" s="156" t="s">
        <v>2827</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2782</v>
      </c>
      <c r="S2682" s="160" t="s">
        <v>295</v>
      </c>
      <c r="T2682" s="161" t="s">
        <v>295</v>
      </c>
      <c r="U2682" s="162">
        <v>0.15</v>
      </c>
      <c r="V2682" s="162">
        <f>ROUND(E2682*U2682,2)</f>
        <v>51.59</v>
      </c>
      <c r="W2682" s="162"/>
      <c r="X2682" s="162" t="s">
        <v>375</v>
      </c>
      <c r="Y2682" s="163"/>
      <c r="Z2682" s="163"/>
      <c r="AA2682" s="163"/>
      <c r="AB2682" s="163"/>
      <c r="AC2682" s="163"/>
      <c r="AD2682" s="163"/>
      <c r="AE2682" s="163"/>
      <c r="AF2682" s="163"/>
      <c r="AG2682" s="163" t="s">
        <v>376</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3" t="s">
        <v>2828</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378</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3" t="s">
        <v>2829</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378</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3" t="s">
        <v>2830</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378</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3" t="s">
        <v>2831</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378</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3" t="s">
        <v>2832</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378</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2833</v>
      </c>
      <c r="C2688" s="156" t="s">
        <v>2834</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2782</v>
      </c>
      <c r="S2688" s="160" t="s">
        <v>295</v>
      </c>
      <c r="T2688" s="161" t="s">
        <v>295</v>
      </c>
      <c r="U2688" s="162">
        <v>0.16</v>
      </c>
      <c r="V2688" s="162">
        <f>ROUND(E2688*U2688,2)</f>
        <v>0.41</v>
      </c>
      <c r="W2688" s="162"/>
      <c r="X2688" s="162" t="s">
        <v>375</v>
      </c>
      <c r="Y2688" s="163"/>
      <c r="Z2688" s="163"/>
      <c r="AA2688" s="163"/>
      <c r="AB2688" s="163"/>
      <c r="AC2688" s="163"/>
      <c r="AD2688" s="163"/>
      <c r="AE2688" s="163"/>
      <c r="AF2688" s="163"/>
      <c r="AG2688" s="163" t="s">
        <v>376</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3" t="s">
        <v>2835</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378</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2836</v>
      </c>
      <c r="C2690" s="156" t="s">
        <v>2837</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2782</v>
      </c>
      <c r="S2690" s="160" t="s">
        <v>295</v>
      </c>
      <c r="T2690" s="161" t="s">
        <v>295</v>
      </c>
      <c r="U2690" s="162">
        <v>0.14000000000000001</v>
      </c>
      <c r="V2690" s="162">
        <f>ROUND(E2690*U2690,2)</f>
        <v>391.09</v>
      </c>
      <c r="W2690" s="162"/>
      <c r="X2690" s="162" t="s">
        <v>375</v>
      </c>
      <c r="Y2690" s="163"/>
      <c r="Z2690" s="163"/>
      <c r="AA2690" s="163"/>
      <c r="AB2690" s="163"/>
      <c r="AC2690" s="163"/>
      <c r="AD2690" s="163"/>
      <c r="AE2690" s="163"/>
      <c r="AF2690" s="163"/>
      <c r="AG2690" s="163" t="s">
        <v>376</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3" t="s">
        <v>2838</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378</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3" t="s">
        <v>2839</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378</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2840</v>
      </c>
      <c r="C2693" s="156" t="s">
        <v>2841</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2782</v>
      </c>
      <c r="S2693" s="160" t="s">
        <v>295</v>
      </c>
      <c r="T2693" s="161" t="s">
        <v>295</v>
      </c>
      <c r="U2693" s="162">
        <v>7.0000000000000007E-2</v>
      </c>
      <c r="V2693" s="162">
        <f>ROUND(E2693*U2693,2)</f>
        <v>164.27</v>
      </c>
      <c r="W2693" s="162"/>
      <c r="X2693" s="162" t="s">
        <v>375</v>
      </c>
      <c r="Y2693" s="163"/>
      <c r="Z2693" s="163"/>
      <c r="AA2693" s="163"/>
      <c r="AB2693" s="163"/>
      <c r="AC2693" s="163"/>
      <c r="AD2693" s="163"/>
      <c r="AE2693" s="163"/>
      <c r="AF2693" s="163"/>
      <c r="AG2693" s="163" t="s">
        <v>376</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3" t="s">
        <v>1678</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378</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3" t="s">
        <v>1679</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378</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3" t="s">
        <v>1728</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378</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3" t="s">
        <v>1680</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378</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3" t="s">
        <v>1681</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378</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3" t="s">
        <v>1682</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378</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3" t="s">
        <v>1725</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378</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3" t="s">
        <v>1683</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378</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3" t="s">
        <v>1684</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378</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3" t="s">
        <v>1685</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378</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3" t="s">
        <v>1687</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378</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3" t="s">
        <v>1688</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378</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3" t="s">
        <v>1691</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378</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3" t="s">
        <v>1729</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378</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3" t="s">
        <v>2764</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378</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3" t="s">
        <v>1692</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378</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3" t="s">
        <v>1693</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378</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3" t="s">
        <v>1694</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378</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2842</v>
      </c>
      <c r="C2712" s="156" t="s">
        <v>2843</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2782</v>
      </c>
      <c r="S2712" s="160" t="s">
        <v>295</v>
      </c>
      <c r="T2712" s="161" t="s">
        <v>295</v>
      </c>
      <c r="U2712" s="162">
        <v>1.02</v>
      </c>
      <c r="V2712" s="162">
        <f>ROUND(E2712*U2712,2)</f>
        <v>4016.08</v>
      </c>
      <c r="W2712" s="162"/>
      <c r="X2712" s="162" t="s">
        <v>375</v>
      </c>
      <c r="Y2712" s="163"/>
      <c r="Z2712" s="163"/>
      <c r="AA2712" s="163"/>
      <c r="AB2712" s="163"/>
      <c r="AC2712" s="163"/>
      <c r="AD2712" s="163"/>
      <c r="AE2712" s="163"/>
      <c r="AF2712" s="163"/>
      <c r="AG2712" s="163" t="s">
        <v>376</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3" t="s">
        <v>2844</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378</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3" t="s">
        <v>2845</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378</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3" t="s">
        <v>2846</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378</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3" t="s">
        <v>2847</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378</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3" t="s">
        <v>2848</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378</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3" t="s">
        <v>2849</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378</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3" t="s">
        <v>2850</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378</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3" t="s">
        <v>2851</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378</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3" t="s">
        <v>2852</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378</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3" t="s">
        <v>2853</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378</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3" t="s">
        <v>2854</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378</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3" t="s">
        <v>2855</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378</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3" t="s">
        <v>2856</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378</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3" t="s">
        <v>2857</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378</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3" t="s">
        <v>2858</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378</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3" t="s">
        <v>2859</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378</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3" t="s">
        <v>2860</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378</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3" t="s">
        <v>2861</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378</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3" t="s">
        <v>2862</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378</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3" t="s">
        <v>2863</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378</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3" t="s">
        <v>2864</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378</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3" t="s">
        <v>2865</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378</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3" t="s">
        <v>2866</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378</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3" t="s">
        <v>2867</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378</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3" t="s">
        <v>2868</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378</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3" t="s">
        <v>2869</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378</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3" t="s">
        <v>2870</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378</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3" t="s">
        <v>2871</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378</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3" t="s">
        <v>2872</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378</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3" t="s">
        <v>2873</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378</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3" t="s">
        <v>2874</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378</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3" t="s">
        <v>2875</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378</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3" t="s">
        <v>2876</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378</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3" t="s">
        <v>2877</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378</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3" t="s">
        <v>2878</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378</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3" t="s">
        <v>2879</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378</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3" t="s">
        <v>2880</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378</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3" t="s">
        <v>2881</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378</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3" t="s">
        <v>2882</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378</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3" t="s">
        <v>2883</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378</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3" t="s">
        <v>2884</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378</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3" t="s">
        <v>2885</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378</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3" t="s">
        <v>2886</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378</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3" t="s">
        <v>2887</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378</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3" t="s">
        <v>2888</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378</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3" t="s">
        <v>2889</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378</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3" t="s">
        <v>2890</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378</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3" t="s">
        <v>2891</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378</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3" t="s">
        <v>2892</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378</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3" t="s">
        <v>2893</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378</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3" t="s">
        <v>2894</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378</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3" t="s">
        <v>2895</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378</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6" t="s">
        <v>2896</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378</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3" t="s">
        <v>2897</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378</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3" t="s">
        <v>2898</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378</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3" t="s">
        <v>2899</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378</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3" t="s">
        <v>2900</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378</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3" t="s">
        <v>2901</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378</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3" t="s">
        <v>2902</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378</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3" t="s">
        <v>2903</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378</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3" t="s">
        <v>2904</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378</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3" t="s">
        <v>2905</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378</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3" t="s">
        <v>2906</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378</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3" t="s">
        <v>2907</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378</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3" t="s">
        <v>2858</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378</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3" t="s">
        <v>2908</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378</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3" t="s">
        <v>2909</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378</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3" t="s">
        <v>2910</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378</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3" t="s">
        <v>2911</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378</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3" t="s">
        <v>2912</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378</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3" t="s">
        <v>2913</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378</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3" t="s">
        <v>2914</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378</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3" t="s">
        <v>2915</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378</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3" t="s">
        <v>2916</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378</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3" t="s">
        <v>2876</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378</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3" t="s">
        <v>2917</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378</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3" t="s">
        <v>2918</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378</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3" t="s">
        <v>2919</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378</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3" t="s">
        <v>2920</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378</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3" t="s">
        <v>2921</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378</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3" t="s">
        <v>2922</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378</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3" t="s">
        <v>2923</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378</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3" t="s">
        <v>2924</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378</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3" t="s">
        <v>2925</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378</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3" t="s">
        <v>2926</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378</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3" t="s">
        <v>2927</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378</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3" t="s">
        <v>2928</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378</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3" t="s">
        <v>2929</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378</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3" t="s">
        <v>2930</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378</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3" t="s">
        <v>2931</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378</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6" t="s">
        <v>2896</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378</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3" t="s">
        <v>2932</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378</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3" t="s">
        <v>2933</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378</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3" t="s">
        <v>2934</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378</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3" t="s">
        <v>2935</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378</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3" t="s">
        <v>2936</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378</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3" t="s">
        <v>2937</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378</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3" t="s">
        <v>2938</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378</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3" t="s">
        <v>2939</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378</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3" t="s">
        <v>2940</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378</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3" t="s">
        <v>2941</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378</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3" t="s">
        <v>2942</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378</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3" t="s">
        <v>2943</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378</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3" t="s">
        <v>2944</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378</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6" t="s">
        <v>2896</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378</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89" t="s">
        <v>2945</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378</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2" t="s">
        <v>2946</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378</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2" t="s">
        <v>2947</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378</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2" t="s">
        <v>2948</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378</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2" t="s">
        <v>2949</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378</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2" t="s">
        <v>2950</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378</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2" t="s">
        <v>2951</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378</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2" t="s">
        <v>2952</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378</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2" t="s">
        <v>2953</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378</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2" t="s">
        <v>2954</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378</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2" t="s">
        <v>2955</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378</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2" t="s">
        <v>2956</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378</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2" t="s">
        <v>2957</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378</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2" t="s">
        <v>2958</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378</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2" t="s">
        <v>2959</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378</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2" t="s">
        <v>2960</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378</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2" t="s">
        <v>2961</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378</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89" t="s">
        <v>2962</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378</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3" t="s">
        <v>2963</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378</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2964</v>
      </c>
      <c r="C2837" s="156" t="s">
        <v>2965</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295</v>
      </c>
      <c r="U2837" s="162">
        <v>0.21</v>
      </c>
      <c r="V2837" s="162">
        <f>ROUND(E2837*U2837,2)</f>
        <v>291.05</v>
      </c>
      <c r="W2837" s="162"/>
      <c r="X2837" s="162" t="s">
        <v>375</v>
      </c>
      <c r="Y2837" s="163"/>
      <c r="Z2837" s="163"/>
      <c r="AA2837" s="163"/>
      <c r="AB2837" s="163"/>
      <c r="AC2837" s="163"/>
      <c r="AD2837" s="163"/>
      <c r="AE2837" s="163"/>
      <c r="AF2837" s="163"/>
      <c r="AG2837" s="163" t="s">
        <v>376</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3" t="s">
        <v>2966</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378</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3" t="s">
        <v>2967</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378</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3" t="s">
        <v>2968</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378</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3" t="s">
        <v>2969</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378</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3" t="s">
        <v>2970</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378</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3" t="s">
        <v>2971</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378</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3" t="s">
        <v>2972</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378</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3" t="s">
        <v>2973</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378</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3" t="s">
        <v>2974</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378</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3" t="s">
        <v>2975</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378</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3" t="s">
        <v>2976</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378</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3" t="s">
        <v>2977</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378</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3" t="s">
        <v>2978</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378</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3" t="s">
        <v>2979</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378</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3" t="s">
        <v>2980</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378</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3" t="s">
        <v>2981</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378</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3" t="s">
        <v>2982</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378</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3" t="s">
        <v>2983</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378</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3" t="s">
        <v>2984</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378</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3" t="s">
        <v>2985</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378</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3" t="s">
        <v>2986</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378</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3" t="s">
        <v>2987</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378</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3" t="s">
        <v>2988</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378</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3" t="s">
        <v>2985</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378</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3" t="s">
        <v>2989</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378</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3" t="s">
        <v>2990</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378</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3" t="s">
        <v>2991</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378</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3" t="s">
        <v>2992</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378</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3" t="s">
        <v>2993</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378</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3" t="s">
        <v>2994</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378</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3" t="s">
        <v>2995</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378</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3" t="s">
        <v>2996</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378</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3" t="s">
        <v>2997</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378</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3" t="s">
        <v>2998</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378</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2999</v>
      </c>
      <c r="C2872" s="156" t="s">
        <v>3000</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864</v>
      </c>
      <c r="S2872" s="160" t="s">
        <v>295</v>
      </c>
      <c r="T2872" s="161" t="s">
        <v>295</v>
      </c>
      <c r="U2872" s="162">
        <v>0</v>
      </c>
      <c r="V2872" s="162">
        <f>ROUND(E2872*U2872,2)</f>
        <v>0</v>
      </c>
      <c r="W2872" s="162"/>
      <c r="X2872" s="162" t="s">
        <v>865</v>
      </c>
      <c r="Y2872" s="163"/>
      <c r="Z2872" s="163"/>
      <c r="AA2872" s="163"/>
      <c r="AB2872" s="163"/>
      <c r="AC2872" s="163"/>
      <c r="AD2872" s="163"/>
      <c r="AE2872" s="163"/>
      <c r="AF2872" s="163"/>
      <c r="AG2872" s="163" t="s">
        <v>866</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3" t="s">
        <v>3001</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378</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3002</v>
      </c>
      <c r="C2874" s="156" t="s">
        <v>3003</v>
      </c>
      <c r="D2874" s="157" t="s">
        <v>384</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864</v>
      </c>
      <c r="S2874" s="160" t="s">
        <v>295</v>
      </c>
      <c r="T2874" s="161" t="s">
        <v>295</v>
      </c>
      <c r="U2874" s="162">
        <v>0</v>
      </c>
      <c r="V2874" s="162">
        <f>ROUND(E2874*U2874,2)</f>
        <v>0</v>
      </c>
      <c r="W2874" s="162"/>
      <c r="X2874" s="162" t="s">
        <v>865</v>
      </c>
      <c r="Y2874" s="163"/>
      <c r="Z2874" s="163"/>
      <c r="AA2874" s="163"/>
      <c r="AB2874" s="163"/>
      <c r="AC2874" s="163"/>
      <c r="AD2874" s="163"/>
      <c r="AE2874" s="163"/>
      <c r="AF2874" s="163"/>
      <c r="AG2874" s="163" t="s">
        <v>866</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3" t="s">
        <v>3004</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378</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3" t="s">
        <v>3005</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378</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3" t="s">
        <v>3006</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378</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3" t="s">
        <v>3007</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378</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3" t="s">
        <v>3008</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378</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3" t="s">
        <v>3009</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378</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3" t="s">
        <v>3010</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378</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3" t="s">
        <v>3011</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378</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3" t="s">
        <v>3012</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378</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3" t="s">
        <v>3013</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378</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3014</v>
      </c>
      <c r="C2885" s="156" t="s">
        <v>3015</v>
      </c>
      <c r="D2885" s="157" t="s">
        <v>384</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864</v>
      </c>
      <c r="S2885" s="160" t="s">
        <v>295</v>
      </c>
      <c r="T2885" s="161" t="s">
        <v>295</v>
      </c>
      <c r="U2885" s="162">
        <v>0</v>
      </c>
      <c r="V2885" s="162">
        <f>ROUND(E2885*U2885,2)</f>
        <v>0</v>
      </c>
      <c r="W2885" s="162"/>
      <c r="X2885" s="162" t="s">
        <v>865</v>
      </c>
      <c r="Y2885" s="163"/>
      <c r="Z2885" s="163"/>
      <c r="AA2885" s="163"/>
      <c r="AB2885" s="163"/>
      <c r="AC2885" s="163"/>
      <c r="AD2885" s="163"/>
      <c r="AE2885" s="163"/>
      <c r="AF2885" s="163"/>
      <c r="AG2885" s="163" t="s">
        <v>866</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3" t="s">
        <v>3016</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378</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3" t="s">
        <v>3017</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378</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3018</v>
      </c>
      <c r="C2888" s="156" t="s">
        <v>3019</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864</v>
      </c>
      <c r="S2888" s="160" t="s">
        <v>295</v>
      </c>
      <c r="T2888" s="161" t="s">
        <v>295</v>
      </c>
      <c r="U2888" s="162">
        <v>0</v>
      </c>
      <c r="V2888" s="162">
        <f>ROUND(E2888*U2888,2)</f>
        <v>0</v>
      </c>
      <c r="W2888" s="162"/>
      <c r="X2888" s="162" t="s">
        <v>865</v>
      </c>
      <c r="Y2888" s="163"/>
      <c r="Z2888" s="163"/>
      <c r="AA2888" s="163"/>
      <c r="AB2888" s="163"/>
      <c r="AC2888" s="163"/>
      <c r="AD2888" s="163"/>
      <c r="AE2888" s="163"/>
      <c r="AF2888" s="163"/>
      <c r="AG2888" s="163" t="s">
        <v>866</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3" t="s">
        <v>3020</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378</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3021</v>
      </c>
      <c r="C2890" s="156" t="s">
        <v>3022</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864</v>
      </c>
      <c r="S2890" s="160" t="s">
        <v>295</v>
      </c>
      <c r="T2890" s="161" t="s">
        <v>295</v>
      </c>
      <c r="U2890" s="162">
        <v>0</v>
      </c>
      <c r="V2890" s="162">
        <f>ROUND(E2890*U2890,2)</f>
        <v>0</v>
      </c>
      <c r="W2890" s="162"/>
      <c r="X2890" s="162" t="s">
        <v>865</v>
      </c>
      <c r="Y2890" s="163"/>
      <c r="Z2890" s="163"/>
      <c r="AA2890" s="163"/>
      <c r="AB2890" s="163"/>
      <c r="AC2890" s="163"/>
      <c r="AD2890" s="163"/>
      <c r="AE2890" s="163"/>
      <c r="AF2890" s="163"/>
      <c r="AG2890" s="163" t="s">
        <v>866</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3" t="s">
        <v>3020</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378</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3023</v>
      </c>
      <c r="C2892" s="156" t="s">
        <v>3024</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864</v>
      </c>
      <c r="S2892" s="160" t="s">
        <v>295</v>
      </c>
      <c r="T2892" s="161" t="s">
        <v>295</v>
      </c>
      <c r="U2892" s="162">
        <v>0</v>
      </c>
      <c r="V2892" s="162">
        <f>ROUND(E2892*U2892,2)</f>
        <v>0</v>
      </c>
      <c r="W2892" s="162"/>
      <c r="X2892" s="162" t="s">
        <v>865</v>
      </c>
      <c r="Y2892" s="163"/>
      <c r="Z2892" s="163"/>
      <c r="AA2892" s="163"/>
      <c r="AB2892" s="163"/>
      <c r="AC2892" s="163"/>
      <c r="AD2892" s="163"/>
      <c r="AE2892" s="163"/>
      <c r="AF2892" s="163"/>
      <c r="AG2892" s="163" t="s">
        <v>866</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3" t="s">
        <v>3025</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378</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3" t="s">
        <v>3026</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378</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3027</v>
      </c>
      <c r="C2895" s="156" t="s">
        <v>3028</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864</v>
      </c>
      <c r="S2895" s="160" t="s">
        <v>295</v>
      </c>
      <c r="T2895" s="161" t="s">
        <v>295</v>
      </c>
      <c r="U2895" s="162">
        <v>0</v>
      </c>
      <c r="V2895" s="162">
        <f>ROUND(E2895*U2895,2)</f>
        <v>0</v>
      </c>
      <c r="W2895" s="162"/>
      <c r="X2895" s="162" t="s">
        <v>865</v>
      </c>
      <c r="Y2895" s="163"/>
      <c r="Z2895" s="163"/>
      <c r="AA2895" s="163"/>
      <c r="AB2895" s="163"/>
      <c r="AC2895" s="163"/>
      <c r="AD2895" s="163"/>
      <c r="AE2895" s="163"/>
      <c r="AF2895" s="163"/>
      <c r="AG2895" s="163" t="s">
        <v>866</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3" t="s">
        <v>3029</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378</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3030</v>
      </c>
      <c r="C2897" s="156" t="s">
        <v>3031</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864</v>
      </c>
      <c r="S2897" s="160" t="s">
        <v>295</v>
      </c>
      <c r="T2897" s="161" t="s">
        <v>295</v>
      </c>
      <c r="U2897" s="162">
        <v>0</v>
      </c>
      <c r="V2897" s="162">
        <f>ROUND(E2897*U2897,2)</f>
        <v>0</v>
      </c>
      <c r="W2897" s="162"/>
      <c r="X2897" s="162" t="s">
        <v>865</v>
      </c>
      <c r="Y2897" s="163"/>
      <c r="Z2897" s="163"/>
      <c r="AA2897" s="163"/>
      <c r="AB2897" s="163"/>
      <c r="AC2897" s="163"/>
      <c r="AD2897" s="163"/>
      <c r="AE2897" s="163"/>
      <c r="AF2897" s="163"/>
      <c r="AG2897" s="163" t="s">
        <v>866</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3" t="s">
        <v>3032</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378</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3" t="s">
        <v>3033</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378</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3" t="s">
        <v>3034</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378</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3" t="s">
        <v>3035</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378</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3" t="s">
        <v>3036</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378</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3" t="s">
        <v>3037</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378</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3" t="s">
        <v>3038</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378</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3039</v>
      </c>
      <c r="C2905" s="156" t="s">
        <v>3040</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864</v>
      </c>
      <c r="S2905" s="160" t="s">
        <v>295</v>
      </c>
      <c r="T2905" s="161" t="s">
        <v>295</v>
      </c>
      <c r="U2905" s="162">
        <v>0</v>
      </c>
      <c r="V2905" s="162">
        <f>ROUND(E2905*U2905,2)</f>
        <v>0</v>
      </c>
      <c r="W2905" s="162"/>
      <c r="X2905" s="162" t="s">
        <v>865</v>
      </c>
      <c r="Y2905" s="163"/>
      <c r="Z2905" s="163"/>
      <c r="AA2905" s="163"/>
      <c r="AB2905" s="163"/>
      <c r="AC2905" s="163"/>
      <c r="AD2905" s="163"/>
      <c r="AE2905" s="163"/>
      <c r="AF2905" s="163"/>
      <c r="AG2905" s="163" t="s">
        <v>866</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3" t="s">
        <v>3032</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378</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3" t="s">
        <v>3041</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378</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3" t="s">
        <v>3034</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378</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3" t="s">
        <v>3035</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378</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3042</v>
      </c>
      <c r="C2910" s="156" t="s">
        <v>3043</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865</v>
      </c>
      <c r="Y2910" s="163"/>
      <c r="Z2910" s="163"/>
      <c r="AA2910" s="163"/>
      <c r="AB2910" s="163"/>
      <c r="AC2910" s="163"/>
      <c r="AD2910" s="163"/>
      <c r="AE2910" s="163"/>
      <c r="AF2910" s="163"/>
      <c r="AG2910" s="163" t="s">
        <v>866</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3" t="s">
        <v>3044</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378</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3" t="s">
        <v>3045</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378</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3" t="s">
        <v>3046</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378</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3" t="s">
        <v>3047</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378</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3" t="s">
        <v>3048</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378</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3049</v>
      </c>
      <c r="C2916" s="156" t="s">
        <v>3050</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865</v>
      </c>
      <c r="Y2916" s="163"/>
      <c r="Z2916" s="163"/>
      <c r="AA2916" s="163"/>
      <c r="AB2916" s="163"/>
      <c r="AC2916" s="163"/>
      <c r="AD2916" s="163"/>
      <c r="AE2916" s="163"/>
      <c r="AF2916" s="163"/>
      <c r="AG2916" s="163" t="s">
        <v>866</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3" t="s">
        <v>3051</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378</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3052</v>
      </c>
      <c r="C2918" s="156" t="s">
        <v>3053</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864</v>
      </c>
      <c r="S2918" s="160" t="s">
        <v>295</v>
      </c>
      <c r="T2918" s="161" t="s">
        <v>295</v>
      </c>
      <c r="U2918" s="162">
        <v>0</v>
      </c>
      <c r="V2918" s="162">
        <f>ROUND(E2918*U2918,2)</f>
        <v>0</v>
      </c>
      <c r="W2918" s="162"/>
      <c r="X2918" s="162" t="s">
        <v>865</v>
      </c>
      <c r="Y2918" s="163"/>
      <c r="Z2918" s="163"/>
      <c r="AA2918" s="163"/>
      <c r="AB2918" s="163"/>
      <c r="AC2918" s="163"/>
      <c r="AD2918" s="163"/>
      <c r="AE2918" s="163"/>
      <c r="AF2918" s="163"/>
      <c r="AG2918" s="163" t="s">
        <v>866</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3" t="s">
        <v>2783</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378</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3" t="s">
        <v>3054</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378</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3" t="s">
        <v>3055</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378</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3" t="s">
        <v>3056</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378</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3057</v>
      </c>
      <c r="C2923" s="156" t="s">
        <v>3058</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864</v>
      </c>
      <c r="S2923" s="160" t="s">
        <v>295</v>
      </c>
      <c r="T2923" s="161" t="s">
        <v>295</v>
      </c>
      <c r="U2923" s="162">
        <v>0</v>
      </c>
      <c r="V2923" s="162">
        <f>ROUND(E2923*U2923,2)</f>
        <v>0</v>
      </c>
      <c r="W2923" s="162"/>
      <c r="X2923" s="162" t="s">
        <v>865</v>
      </c>
      <c r="Y2923" s="163"/>
      <c r="Z2923" s="163"/>
      <c r="AA2923" s="163"/>
      <c r="AB2923" s="163"/>
      <c r="AC2923" s="163"/>
      <c r="AD2923" s="163"/>
      <c r="AE2923" s="163"/>
      <c r="AF2923" s="163"/>
      <c r="AG2923" s="163" t="s">
        <v>866</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3" t="s">
        <v>3059</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378</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3" t="s">
        <v>3060</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378</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3" t="s">
        <v>3061</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378</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3" t="s">
        <v>3062</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378</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3" t="s">
        <v>3063</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378</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3064</v>
      </c>
      <c r="C2929" s="156" t="s">
        <v>3065</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864</v>
      </c>
      <c r="S2929" s="160" t="s">
        <v>295</v>
      </c>
      <c r="T2929" s="161" t="s">
        <v>295</v>
      </c>
      <c r="U2929" s="162">
        <v>0</v>
      </c>
      <c r="V2929" s="162">
        <f>ROUND(E2929*U2929,2)</f>
        <v>0</v>
      </c>
      <c r="W2929" s="162"/>
      <c r="X2929" s="162" t="s">
        <v>865</v>
      </c>
      <c r="Y2929" s="163"/>
      <c r="Z2929" s="163"/>
      <c r="AA2929" s="163"/>
      <c r="AB2929" s="163"/>
      <c r="AC2929" s="163"/>
      <c r="AD2929" s="163"/>
      <c r="AE2929" s="163"/>
      <c r="AF2929" s="163"/>
      <c r="AG2929" s="163" t="s">
        <v>866</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3" t="s">
        <v>3066</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378</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3067</v>
      </c>
      <c r="C2931" s="156" t="s">
        <v>3068</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864</v>
      </c>
      <c r="S2931" s="160" t="s">
        <v>295</v>
      </c>
      <c r="T2931" s="161" t="s">
        <v>295</v>
      </c>
      <c r="U2931" s="162">
        <v>0</v>
      </c>
      <c r="V2931" s="162">
        <f>ROUND(E2931*U2931,2)</f>
        <v>0</v>
      </c>
      <c r="W2931" s="162"/>
      <c r="X2931" s="162" t="s">
        <v>865</v>
      </c>
      <c r="Y2931" s="163"/>
      <c r="Z2931" s="163"/>
      <c r="AA2931" s="163"/>
      <c r="AB2931" s="163"/>
      <c r="AC2931" s="163"/>
      <c r="AD2931" s="163"/>
      <c r="AE2931" s="163"/>
      <c r="AF2931" s="163"/>
      <c r="AG2931" s="163" t="s">
        <v>866</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3" t="s">
        <v>3069</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378</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3070</v>
      </c>
      <c r="C2933" s="156" t="s">
        <v>3071</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864</v>
      </c>
      <c r="S2933" s="160" t="s">
        <v>295</v>
      </c>
      <c r="T2933" s="161" t="s">
        <v>295</v>
      </c>
      <c r="U2933" s="162">
        <v>0</v>
      </c>
      <c r="V2933" s="162">
        <f>ROUND(E2933*U2933,2)</f>
        <v>0</v>
      </c>
      <c r="W2933" s="162"/>
      <c r="X2933" s="162" t="s">
        <v>865</v>
      </c>
      <c r="Y2933" s="163"/>
      <c r="Z2933" s="163"/>
      <c r="AA2933" s="163"/>
      <c r="AB2933" s="163"/>
      <c r="AC2933" s="163"/>
      <c r="AD2933" s="163"/>
      <c r="AE2933" s="163"/>
      <c r="AF2933" s="163"/>
      <c r="AG2933" s="163" t="s">
        <v>866</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3" t="s">
        <v>3032</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378</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3" t="s">
        <v>3033</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378</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3" t="s">
        <v>3041</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378</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3" t="s">
        <v>3072</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378</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3" t="s">
        <v>1353</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378</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3" t="s">
        <v>3069</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378</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3073</v>
      </c>
      <c r="C2940" s="156" t="s">
        <v>3074</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864</v>
      </c>
      <c r="S2940" s="160" t="s">
        <v>295</v>
      </c>
      <c r="T2940" s="161" t="s">
        <v>295</v>
      </c>
      <c r="U2940" s="162">
        <v>0</v>
      </c>
      <c r="V2940" s="162">
        <f>ROUND(E2940*U2940,2)</f>
        <v>0</v>
      </c>
      <c r="W2940" s="162"/>
      <c r="X2940" s="162" t="s">
        <v>865</v>
      </c>
      <c r="Y2940" s="163"/>
      <c r="Z2940" s="163"/>
      <c r="AA2940" s="163"/>
      <c r="AB2940" s="163"/>
      <c r="AC2940" s="163"/>
      <c r="AD2940" s="163"/>
      <c r="AE2940" s="163"/>
      <c r="AF2940" s="163"/>
      <c r="AG2940" s="163" t="s">
        <v>866</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3" t="s">
        <v>3075</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378</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3076</v>
      </c>
      <c r="C2942" s="156" t="s">
        <v>3077</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865</v>
      </c>
      <c r="Y2942" s="163"/>
      <c r="Z2942" s="163"/>
      <c r="AA2942" s="163"/>
      <c r="AB2942" s="163"/>
      <c r="AC2942" s="163"/>
      <c r="AD2942" s="163"/>
      <c r="AE2942" s="163"/>
      <c r="AF2942" s="163"/>
      <c r="AG2942" s="163" t="s">
        <v>866</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3" t="s">
        <v>3034</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378</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3" t="s">
        <v>3035</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378</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3" t="s">
        <v>3036</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378</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3" t="s">
        <v>3037</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378</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3078</v>
      </c>
      <c r="C2947" s="156" t="s">
        <v>3079</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864</v>
      </c>
      <c r="S2947" s="160" t="s">
        <v>295</v>
      </c>
      <c r="T2947" s="161" t="s">
        <v>295</v>
      </c>
      <c r="U2947" s="162">
        <v>0</v>
      </c>
      <c r="V2947" s="162">
        <f>ROUND(E2947*U2947,2)</f>
        <v>0</v>
      </c>
      <c r="W2947" s="162"/>
      <c r="X2947" s="162" t="s">
        <v>865</v>
      </c>
      <c r="Y2947" s="163"/>
      <c r="Z2947" s="163"/>
      <c r="AA2947" s="163"/>
      <c r="AB2947" s="163"/>
      <c r="AC2947" s="163"/>
      <c r="AD2947" s="163"/>
      <c r="AE2947" s="163"/>
      <c r="AF2947" s="163"/>
      <c r="AG2947" s="163" t="s">
        <v>866</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3" t="s">
        <v>3051</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378</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3" t="s">
        <v>3080</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378</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3" t="s">
        <v>3081</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378</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3082</v>
      </c>
      <c r="C2951" s="156" t="s">
        <v>3083</v>
      </c>
      <c r="D2951" s="157" t="s">
        <v>480</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2782</v>
      </c>
      <c r="S2951" s="160" t="s">
        <v>295</v>
      </c>
      <c r="T2951" s="161" t="s">
        <v>295</v>
      </c>
      <c r="U2951" s="162">
        <v>1.966</v>
      </c>
      <c r="V2951" s="162">
        <f>ROUND(E2951*U2951,2)</f>
        <v>58.64</v>
      </c>
      <c r="W2951" s="162"/>
      <c r="X2951" s="162" t="s">
        <v>2682</v>
      </c>
      <c r="Y2951" s="163"/>
      <c r="Z2951" s="163"/>
      <c r="AA2951" s="163"/>
      <c r="AB2951" s="163"/>
      <c r="AC2951" s="163"/>
      <c r="AD2951" s="163"/>
      <c r="AE2951" s="163"/>
      <c r="AF2951" s="163"/>
      <c r="AG2951" s="163" t="s">
        <v>2683</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51" t="s">
        <v>2779</v>
      </c>
      <c r="D2952" s="215"/>
      <c r="E2952" s="215"/>
      <c r="F2952" s="215"/>
      <c r="G2952" s="215"/>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387</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2664</v>
      </c>
      <c r="C2953" s="169" t="s">
        <v>2665</v>
      </c>
      <c r="D2953" s="170" t="s">
        <v>480</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2009</v>
      </c>
      <c r="S2953" s="173" t="s">
        <v>295</v>
      </c>
      <c r="T2953" s="174" t="s">
        <v>295</v>
      </c>
      <c r="U2953" s="162">
        <v>0.93300000000000005</v>
      </c>
      <c r="V2953" s="162">
        <f t="shared" ref="V2953:V2959" si="20">ROUND(E2953*U2953,2)</f>
        <v>0.82</v>
      </c>
      <c r="W2953" s="162"/>
      <c r="X2953" s="162" t="s">
        <v>2666</v>
      </c>
      <c r="Y2953" s="163"/>
      <c r="Z2953" s="163"/>
      <c r="AA2953" s="163"/>
      <c r="AB2953" s="163"/>
      <c r="AC2953" s="163"/>
      <c r="AD2953" s="163"/>
      <c r="AE2953" s="163"/>
      <c r="AF2953" s="163"/>
      <c r="AG2953" s="163" t="s">
        <v>2667</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2668</v>
      </c>
      <c r="C2954" s="169" t="s">
        <v>2669</v>
      </c>
      <c r="D2954" s="170" t="s">
        <v>480</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2009</v>
      </c>
      <c r="S2954" s="173" t="s">
        <v>295</v>
      </c>
      <c r="T2954" s="174" t="s">
        <v>295</v>
      </c>
      <c r="U2954" s="162">
        <v>0.65</v>
      </c>
      <c r="V2954" s="162">
        <f t="shared" si="20"/>
        <v>1.1399999999999999</v>
      </c>
      <c r="W2954" s="162"/>
      <c r="X2954" s="162" t="s">
        <v>2666</v>
      </c>
      <c r="Y2954" s="163"/>
      <c r="Z2954" s="163"/>
      <c r="AA2954" s="163"/>
      <c r="AB2954" s="163"/>
      <c r="AC2954" s="163"/>
      <c r="AD2954" s="163"/>
      <c r="AE2954" s="163"/>
      <c r="AF2954" s="163"/>
      <c r="AG2954" s="163" t="s">
        <v>2667</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2670</v>
      </c>
      <c r="C2955" s="169" t="s">
        <v>2671</v>
      </c>
      <c r="D2955" s="170" t="s">
        <v>480</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2009</v>
      </c>
      <c r="S2955" s="173" t="s">
        <v>295</v>
      </c>
      <c r="T2955" s="174" t="s">
        <v>295</v>
      </c>
      <c r="U2955" s="162">
        <v>0.49</v>
      </c>
      <c r="V2955" s="162">
        <f t="shared" si="20"/>
        <v>0.43</v>
      </c>
      <c r="W2955" s="162"/>
      <c r="X2955" s="162" t="s">
        <v>2666</v>
      </c>
      <c r="Y2955" s="163"/>
      <c r="Z2955" s="163"/>
      <c r="AA2955" s="163"/>
      <c r="AB2955" s="163"/>
      <c r="AC2955" s="163"/>
      <c r="AD2955" s="163"/>
      <c r="AE2955" s="163"/>
      <c r="AF2955" s="163"/>
      <c r="AG2955" s="163" t="s">
        <v>2667</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2672</v>
      </c>
      <c r="C2956" s="169" t="s">
        <v>2673</v>
      </c>
      <c r="D2956" s="170" t="s">
        <v>480</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2009</v>
      </c>
      <c r="S2956" s="173" t="s">
        <v>295</v>
      </c>
      <c r="T2956" s="174" t="s">
        <v>295</v>
      </c>
      <c r="U2956" s="162">
        <v>0</v>
      </c>
      <c r="V2956" s="162">
        <f t="shared" si="20"/>
        <v>0</v>
      </c>
      <c r="W2956" s="162"/>
      <c r="X2956" s="162" t="s">
        <v>2666</v>
      </c>
      <c r="Y2956" s="163"/>
      <c r="Z2956" s="163"/>
      <c r="AA2956" s="163"/>
      <c r="AB2956" s="163"/>
      <c r="AC2956" s="163"/>
      <c r="AD2956" s="163"/>
      <c r="AE2956" s="163"/>
      <c r="AF2956" s="163"/>
      <c r="AG2956" s="163" t="s">
        <v>2667</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2674</v>
      </c>
      <c r="C2957" s="169" t="s">
        <v>2675</v>
      </c>
      <c r="D2957" s="170" t="s">
        <v>480</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2009</v>
      </c>
      <c r="S2957" s="173" t="s">
        <v>295</v>
      </c>
      <c r="T2957" s="174" t="s">
        <v>295</v>
      </c>
      <c r="U2957" s="162">
        <v>0.94199999999999995</v>
      </c>
      <c r="V2957" s="162">
        <f t="shared" si="20"/>
        <v>0.83</v>
      </c>
      <c r="W2957" s="162"/>
      <c r="X2957" s="162" t="s">
        <v>2666</v>
      </c>
      <c r="Y2957" s="163"/>
      <c r="Z2957" s="163"/>
      <c r="AA2957" s="163"/>
      <c r="AB2957" s="163"/>
      <c r="AC2957" s="163"/>
      <c r="AD2957" s="163"/>
      <c r="AE2957" s="163"/>
      <c r="AF2957" s="163"/>
      <c r="AG2957" s="163" t="s">
        <v>2667</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2676</v>
      </c>
      <c r="C2958" s="169" t="s">
        <v>2677</v>
      </c>
      <c r="D2958" s="170" t="s">
        <v>480</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2009</v>
      </c>
      <c r="S2958" s="173" t="s">
        <v>295</v>
      </c>
      <c r="T2958" s="174" t="s">
        <v>295</v>
      </c>
      <c r="U2958" s="162">
        <v>0.11</v>
      </c>
      <c r="V2958" s="162">
        <f t="shared" si="20"/>
        <v>0.48</v>
      </c>
      <c r="W2958" s="162"/>
      <c r="X2958" s="162" t="s">
        <v>2666</v>
      </c>
      <c r="Y2958" s="163"/>
      <c r="Z2958" s="163"/>
      <c r="AA2958" s="163"/>
      <c r="AB2958" s="163"/>
      <c r="AC2958" s="163"/>
      <c r="AD2958" s="163"/>
      <c r="AE2958" s="163"/>
      <c r="AF2958" s="163"/>
      <c r="AG2958" s="163" t="s">
        <v>2667</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3084</v>
      </c>
      <c r="C2959" s="169" t="s">
        <v>3085</v>
      </c>
      <c r="D2959" s="170" t="s">
        <v>480</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2009</v>
      </c>
      <c r="S2959" s="173" t="s">
        <v>295</v>
      </c>
      <c r="T2959" s="174" t="s">
        <v>295</v>
      </c>
      <c r="U2959" s="162">
        <v>0</v>
      </c>
      <c r="V2959" s="162">
        <f t="shared" si="20"/>
        <v>0</v>
      </c>
      <c r="W2959" s="162"/>
      <c r="X2959" s="162" t="s">
        <v>2666</v>
      </c>
      <c r="Y2959" s="163"/>
      <c r="Z2959" s="163"/>
      <c r="AA2959" s="163"/>
      <c r="AB2959" s="163"/>
      <c r="AC2959" s="163"/>
      <c r="AD2959" s="163"/>
      <c r="AE2959" s="163"/>
      <c r="AF2959" s="163"/>
      <c r="AG2959" s="163" t="s">
        <v>2667</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3086</v>
      </c>
      <c r="C2961" s="156" t="s">
        <v>3087</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295</v>
      </c>
      <c r="U2961" s="162">
        <v>0.17</v>
      </c>
      <c r="V2961" s="162">
        <f>ROUND(E2961*U2961,2)</f>
        <v>0.81</v>
      </c>
      <c r="W2961" s="162"/>
      <c r="X2961" s="162" t="s">
        <v>375</v>
      </c>
      <c r="Y2961" s="163"/>
      <c r="Z2961" s="163"/>
      <c r="AA2961" s="163"/>
      <c r="AB2961" s="163"/>
      <c r="AC2961" s="163"/>
      <c r="AD2961" s="163"/>
      <c r="AE2961" s="163"/>
      <c r="AF2961" s="163"/>
      <c r="AG2961" s="163" t="s">
        <v>376</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3" t="s">
        <v>2764</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378</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3" t="s">
        <v>3088</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378</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3089</v>
      </c>
      <c r="C2964" s="156" t="s">
        <v>3090</v>
      </c>
      <c r="D2964" s="157" t="s">
        <v>826</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295</v>
      </c>
      <c r="U2964" s="162">
        <v>0</v>
      </c>
      <c r="V2964" s="162">
        <f>ROUND(E2964*U2964,2)</f>
        <v>0</v>
      </c>
      <c r="W2964" s="162"/>
      <c r="X2964" s="162" t="s">
        <v>865</v>
      </c>
      <c r="Y2964" s="163"/>
      <c r="Z2964" s="163"/>
      <c r="AA2964" s="163"/>
      <c r="AB2964" s="163"/>
      <c r="AC2964" s="163"/>
      <c r="AD2964" s="163"/>
      <c r="AE2964" s="163"/>
      <c r="AF2964" s="163"/>
      <c r="AG2964" s="163" t="s">
        <v>866</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3" t="s">
        <v>3091</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378</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3092</v>
      </c>
      <c r="C2966" s="156" t="s">
        <v>3093</v>
      </c>
      <c r="D2966" s="157" t="s">
        <v>3094</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865</v>
      </c>
      <c r="Y2966" s="163"/>
      <c r="Z2966" s="163"/>
      <c r="AA2966" s="163"/>
      <c r="AB2966" s="163"/>
      <c r="AC2966" s="163"/>
      <c r="AD2966" s="163"/>
      <c r="AE2966" s="163"/>
      <c r="AF2966" s="163"/>
      <c r="AG2966" s="163" t="s">
        <v>866</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3" t="s">
        <v>3095</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378</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3096</v>
      </c>
      <c r="C2968" s="156" t="s">
        <v>3097</v>
      </c>
      <c r="D2968" s="157" t="s">
        <v>480</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3098</v>
      </c>
      <c r="S2968" s="160" t="s">
        <v>295</v>
      </c>
      <c r="T2968" s="161" t="s">
        <v>295</v>
      </c>
      <c r="U2968" s="162">
        <v>2.339</v>
      </c>
      <c r="V2968" s="162">
        <f>ROUND(E2968*U2968,2)</f>
        <v>1.97</v>
      </c>
      <c r="W2968" s="162"/>
      <c r="X2968" s="162" t="s">
        <v>2682</v>
      </c>
      <c r="Y2968" s="163"/>
      <c r="Z2968" s="163"/>
      <c r="AA2968" s="163"/>
      <c r="AB2968" s="163"/>
      <c r="AC2968" s="163"/>
      <c r="AD2968" s="163"/>
      <c r="AE2968" s="163"/>
      <c r="AF2968" s="163"/>
      <c r="AG2968" s="163" t="s">
        <v>2683</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51" t="s">
        <v>2759</v>
      </c>
      <c r="D2969" s="215"/>
      <c r="E2969" s="215"/>
      <c r="F2969" s="215"/>
      <c r="G2969" s="215"/>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387</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3099</v>
      </c>
      <c r="C2971" s="156" t="s">
        <v>3100</v>
      </c>
      <c r="D2971" s="157" t="s">
        <v>3101</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c r="S2971" s="160" t="s">
        <v>295</v>
      </c>
      <c r="T2971" s="161" t="s">
        <v>295</v>
      </c>
      <c r="U2971" s="162">
        <v>2.6</v>
      </c>
      <c r="V2971" s="162">
        <f>ROUND(E2971*U2971,2)</f>
        <v>7.8</v>
      </c>
      <c r="W2971" s="162"/>
      <c r="X2971" s="162" t="s">
        <v>375</v>
      </c>
      <c r="Y2971" s="163"/>
      <c r="Z2971" s="163"/>
      <c r="AA2971" s="163"/>
      <c r="AB2971" s="163"/>
      <c r="AC2971" s="163"/>
      <c r="AD2971" s="163"/>
      <c r="AE2971" s="163"/>
      <c r="AF2971" s="163"/>
      <c r="AG2971" s="163" t="s">
        <v>376</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3" t="s">
        <v>2356</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378</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3" t="s">
        <v>2345</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378</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3102</v>
      </c>
      <c r="C2974" s="169" t="s">
        <v>3103</v>
      </c>
      <c r="D2974" s="170" t="s">
        <v>544</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865</v>
      </c>
      <c r="Y2974" s="163"/>
      <c r="Z2974" s="163"/>
      <c r="AA2974" s="163"/>
      <c r="AB2974" s="163"/>
      <c r="AC2974" s="163"/>
      <c r="AD2974" s="163"/>
      <c r="AE2974" s="163"/>
      <c r="AF2974" s="163"/>
      <c r="AG2974" s="163" t="s">
        <v>866</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3104</v>
      </c>
      <c r="C2975" s="169" t="s">
        <v>3105</v>
      </c>
      <c r="D2975" s="170" t="s">
        <v>544</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865</v>
      </c>
      <c r="Y2975" s="163"/>
      <c r="Z2975" s="163"/>
      <c r="AA2975" s="163"/>
      <c r="AB2975" s="163"/>
      <c r="AC2975" s="163"/>
      <c r="AD2975" s="163"/>
      <c r="AE2975" s="163"/>
      <c r="AF2975" s="163"/>
      <c r="AG2975" s="163" t="s">
        <v>866</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3106</v>
      </c>
      <c r="C2976" s="169" t="s">
        <v>3107</v>
      </c>
      <c r="D2976" s="170" t="s">
        <v>544</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865</v>
      </c>
      <c r="Y2976" s="163"/>
      <c r="Z2976" s="163"/>
      <c r="AA2976" s="163"/>
      <c r="AB2976" s="163"/>
      <c r="AC2976" s="163"/>
      <c r="AD2976" s="163"/>
      <c r="AE2976" s="163"/>
      <c r="AF2976" s="163"/>
      <c r="AG2976" s="163" t="s">
        <v>866</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3108</v>
      </c>
      <c r="C2977" s="156" t="s">
        <v>3109</v>
      </c>
      <c r="D2977" s="157" t="s">
        <v>480</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3110</v>
      </c>
      <c r="S2977" s="160" t="s">
        <v>295</v>
      </c>
      <c r="T2977" s="161" t="s">
        <v>295</v>
      </c>
      <c r="U2977" s="162">
        <v>1.573</v>
      </c>
      <c r="V2977" s="162">
        <f t="shared" si="27"/>
        <v>0.28999999999999998</v>
      </c>
      <c r="W2977" s="162"/>
      <c r="X2977" s="162" t="s">
        <v>2682</v>
      </c>
      <c r="Y2977" s="163"/>
      <c r="Z2977" s="163"/>
      <c r="AA2977" s="163"/>
      <c r="AB2977" s="163"/>
      <c r="AC2977" s="163"/>
      <c r="AD2977" s="163"/>
      <c r="AE2977" s="163"/>
      <c r="AF2977" s="163"/>
      <c r="AG2977" s="163" t="s">
        <v>2683</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51" t="s">
        <v>3111</v>
      </c>
      <c r="D2978" s="215"/>
      <c r="E2978" s="215"/>
      <c r="F2978" s="215"/>
      <c r="G2978" s="215"/>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387</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SUMIF(AG2980:AG3462,"&lt;&gt;NOR",G2980:G3462)</f>
        <v>0</v>
      </c>
      <c r="H2979" s="151"/>
      <c r="I2979" s="151">
        <f>SUM(I2980:I3462)</f>
        <v>0</v>
      </c>
      <c r="J2979" s="151"/>
      <c r="K2979" s="151">
        <f>SUM(K2980:K3462)</f>
        <v>0</v>
      </c>
      <c r="L2979" s="151"/>
      <c r="M2979" s="151">
        <f>SUM(M2980:M3462)</f>
        <v>0</v>
      </c>
      <c r="N2979" s="151"/>
      <c r="O2979" s="151">
        <f>SUM(O2980:O3462)</f>
        <v>97.2</v>
      </c>
      <c r="P2979" s="151"/>
      <c r="Q2979" s="151">
        <f>SUM(Q2980:Q3462)</f>
        <v>191.55</v>
      </c>
      <c r="R2979" s="151"/>
      <c r="S2979" s="151"/>
      <c r="T2979" s="152"/>
      <c r="U2979" s="153"/>
      <c r="V2979" s="153">
        <f>SUM(V2980:V3462)</f>
        <v>5132.04</v>
      </c>
      <c r="W2979" s="153"/>
      <c r="X2979" s="153"/>
      <c r="AG2979" s="135" t="s">
        <v>291</v>
      </c>
    </row>
    <row r="2980" spans="1:60" ht="12.75" customHeight="1" outlineLevel="1" x14ac:dyDescent="0.2">
      <c r="A2980" s="167">
        <v>347</v>
      </c>
      <c r="B2980" s="168" t="s">
        <v>3112</v>
      </c>
      <c r="C2980" s="169" t="s">
        <v>3113</v>
      </c>
      <c r="D2980" s="170" t="s">
        <v>544</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3114</v>
      </c>
      <c r="S2980" s="173" t="s">
        <v>295</v>
      </c>
      <c r="T2980" s="174" t="s">
        <v>295</v>
      </c>
      <c r="U2980" s="162">
        <v>30</v>
      </c>
      <c r="V2980" s="162">
        <f t="shared" ref="V2980:V2981" si="34">ROUND(E2980*U2980,2)</f>
        <v>150</v>
      </c>
      <c r="W2980" s="162"/>
      <c r="X2980" s="162" t="s">
        <v>375</v>
      </c>
      <c r="Y2980" s="163"/>
      <c r="Z2980" s="163"/>
      <c r="AA2980" s="163"/>
      <c r="AB2980" s="163"/>
      <c r="AC2980" s="163"/>
      <c r="AD2980" s="163"/>
      <c r="AE2980" s="163"/>
      <c r="AF2980" s="163"/>
      <c r="AG2980" s="163" t="s">
        <v>376</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3115</v>
      </c>
      <c r="C2981" s="156" t="s">
        <v>3116</v>
      </c>
      <c r="D2981" s="157" t="s">
        <v>444</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3114</v>
      </c>
      <c r="S2981" s="160" t="s">
        <v>295</v>
      </c>
      <c r="T2981" s="161" t="s">
        <v>295</v>
      </c>
      <c r="U2981" s="162">
        <v>0.24</v>
      </c>
      <c r="V2981" s="162">
        <f t="shared" si="34"/>
        <v>3.12</v>
      </c>
      <c r="W2981" s="162"/>
      <c r="X2981" s="162" t="s">
        <v>375</v>
      </c>
      <c r="Y2981" s="163"/>
      <c r="Z2981" s="163"/>
      <c r="AA2981" s="163"/>
      <c r="AB2981" s="163"/>
      <c r="AC2981" s="163"/>
      <c r="AD2981" s="163"/>
      <c r="AE2981" s="163"/>
      <c r="AF2981" s="163"/>
      <c r="AG2981" s="163" t="s">
        <v>376</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3" t="s">
        <v>3117</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378</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3118</v>
      </c>
      <c r="C2983" s="156" t="s">
        <v>3119</v>
      </c>
      <c r="D2983" s="157" t="s">
        <v>444</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3114</v>
      </c>
      <c r="S2983" s="160" t="s">
        <v>295</v>
      </c>
      <c r="T2983" s="161" t="s">
        <v>295</v>
      </c>
      <c r="U2983" s="162">
        <v>0.28999999999999998</v>
      </c>
      <c r="V2983" s="162">
        <f>ROUND(E2983*U2983,2)</f>
        <v>18.22</v>
      </c>
      <c r="W2983" s="162"/>
      <c r="X2983" s="162" t="s">
        <v>375</v>
      </c>
      <c r="Y2983" s="163"/>
      <c r="Z2983" s="163"/>
      <c r="AA2983" s="163"/>
      <c r="AB2983" s="163"/>
      <c r="AC2983" s="163"/>
      <c r="AD2983" s="163"/>
      <c r="AE2983" s="163"/>
      <c r="AF2983" s="163"/>
      <c r="AG2983" s="163" t="s">
        <v>376</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3" t="s">
        <v>3120</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378</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3" t="s">
        <v>3121</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378</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3" t="s">
        <v>3122</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378</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3" t="s">
        <v>3123</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378</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3" t="s">
        <v>3124</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378</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3" t="s">
        <v>3125</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378</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3126</v>
      </c>
      <c r="C2990" s="156" t="s">
        <v>3127</v>
      </c>
      <c r="D2990" s="157" t="s">
        <v>444</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3114</v>
      </c>
      <c r="S2990" s="160" t="s">
        <v>295</v>
      </c>
      <c r="T2990" s="161" t="s">
        <v>295</v>
      </c>
      <c r="U2990" s="162">
        <v>0.41</v>
      </c>
      <c r="V2990" s="162">
        <f>ROUND(E2990*U2990,2)</f>
        <v>161.97</v>
      </c>
      <c r="W2990" s="162"/>
      <c r="X2990" s="162" t="s">
        <v>375</v>
      </c>
      <c r="Y2990" s="163"/>
      <c r="Z2990" s="163"/>
      <c r="AA2990" s="163"/>
      <c r="AB2990" s="163"/>
      <c r="AC2990" s="163"/>
      <c r="AD2990" s="163"/>
      <c r="AE2990" s="163"/>
      <c r="AF2990" s="163"/>
      <c r="AG2990" s="163" t="s">
        <v>376</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3" t="s">
        <v>3128</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378</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3" t="s">
        <v>3129</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378</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3" t="s">
        <v>3130</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378</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3" t="s">
        <v>3131</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378</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3" t="s">
        <v>3132</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378</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3" t="s">
        <v>3133</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378</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3" t="s">
        <v>3134</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378</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3" t="s">
        <v>3135</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378</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3" t="s">
        <v>3136</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378</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3" t="s">
        <v>3137</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378</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3" t="s">
        <v>3138</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378</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3" t="s">
        <v>3139</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378</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3" t="s">
        <v>3140</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378</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3" t="s">
        <v>3141</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378</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3" t="s">
        <v>3142</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378</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3143</v>
      </c>
      <c r="C3006" s="156" t="s">
        <v>3144</v>
      </c>
      <c r="D3006" s="157" t="s">
        <v>444</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3114</v>
      </c>
      <c r="S3006" s="160" t="s">
        <v>295</v>
      </c>
      <c r="T3006" s="161" t="s">
        <v>295</v>
      </c>
      <c r="U3006" s="162">
        <v>0.49</v>
      </c>
      <c r="V3006" s="162">
        <f>ROUND(E3006*U3006,2)</f>
        <v>68.430000000000007</v>
      </c>
      <c r="W3006" s="162"/>
      <c r="X3006" s="162" t="s">
        <v>375</v>
      </c>
      <c r="Y3006" s="163"/>
      <c r="Z3006" s="163"/>
      <c r="AA3006" s="163"/>
      <c r="AB3006" s="163"/>
      <c r="AC3006" s="163"/>
      <c r="AD3006" s="163"/>
      <c r="AE3006" s="163"/>
      <c r="AF3006" s="163"/>
      <c r="AG3006" s="163" t="s">
        <v>376</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3" t="s">
        <v>3145</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378</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3" t="s">
        <v>3146</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378</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3" t="s">
        <v>3147</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378</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3" t="s">
        <v>3148</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378</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3" t="s">
        <v>3149</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378</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3" t="s">
        <v>3150</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378</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3151</v>
      </c>
      <c r="C3013" s="156" t="s">
        <v>3152</v>
      </c>
      <c r="D3013" s="157" t="s">
        <v>444</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3114</v>
      </c>
      <c r="S3013" s="160" t="s">
        <v>295</v>
      </c>
      <c r="T3013" s="161" t="s">
        <v>295</v>
      </c>
      <c r="U3013" s="162">
        <v>0.53</v>
      </c>
      <c r="V3013" s="162">
        <f>ROUND(E3013*U3013,2)</f>
        <v>85.88</v>
      </c>
      <c r="W3013" s="162"/>
      <c r="X3013" s="162" t="s">
        <v>375</v>
      </c>
      <c r="Y3013" s="163"/>
      <c r="Z3013" s="163"/>
      <c r="AA3013" s="163"/>
      <c r="AB3013" s="163"/>
      <c r="AC3013" s="163"/>
      <c r="AD3013" s="163"/>
      <c r="AE3013" s="163"/>
      <c r="AF3013" s="163"/>
      <c r="AG3013" s="163" t="s">
        <v>376</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3" t="s">
        <v>3153</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378</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3" t="s">
        <v>3154</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378</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3" t="s">
        <v>3155</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378</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3" t="s">
        <v>3156</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378</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3" t="s">
        <v>3157</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378</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3158</v>
      </c>
      <c r="C3019" s="156" t="s">
        <v>3159</v>
      </c>
      <c r="D3019" s="157" t="s">
        <v>444</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3114</v>
      </c>
      <c r="S3019" s="160" t="s">
        <v>295</v>
      </c>
      <c r="T3019" s="161" t="s">
        <v>295</v>
      </c>
      <c r="U3019" s="162">
        <v>0.1</v>
      </c>
      <c r="V3019" s="162">
        <f>ROUND(E3019*U3019,2)</f>
        <v>15.26</v>
      </c>
      <c r="W3019" s="162"/>
      <c r="X3019" s="162" t="s">
        <v>375</v>
      </c>
      <c r="Y3019" s="163"/>
      <c r="Z3019" s="163"/>
      <c r="AA3019" s="163"/>
      <c r="AB3019" s="163"/>
      <c r="AC3019" s="163"/>
      <c r="AD3019" s="163"/>
      <c r="AE3019" s="163"/>
      <c r="AF3019" s="163"/>
      <c r="AG3019" s="163" t="s">
        <v>376</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3" t="s">
        <v>3160</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378</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3" t="s">
        <v>3161</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378</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3" t="s">
        <v>3162</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378</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3" t="s">
        <v>3163</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378</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3" t="s">
        <v>3164</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378</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3" t="s">
        <v>3165</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378</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3" t="s">
        <v>3166</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378</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3" t="s">
        <v>3167</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378</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3" t="s">
        <v>3168</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378</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3" t="s">
        <v>3122</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378</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3" t="s">
        <v>3169</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378</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3" t="s">
        <v>3170</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378</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3" t="s">
        <v>3171</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378</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3172</v>
      </c>
      <c r="C3033" s="156" t="s">
        <v>3173</v>
      </c>
      <c r="D3033" s="157" t="s">
        <v>444</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3114</v>
      </c>
      <c r="S3033" s="160" t="s">
        <v>295</v>
      </c>
      <c r="T3033" s="161" t="s">
        <v>295</v>
      </c>
      <c r="U3033" s="162">
        <v>0.13</v>
      </c>
      <c r="V3033" s="162">
        <f>ROUND(E3033*U3033,2)</f>
        <v>105.83</v>
      </c>
      <c r="W3033" s="162"/>
      <c r="X3033" s="162" t="s">
        <v>375</v>
      </c>
      <c r="Y3033" s="163"/>
      <c r="Z3033" s="163"/>
      <c r="AA3033" s="163"/>
      <c r="AB3033" s="163"/>
      <c r="AC3033" s="163"/>
      <c r="AD3033" s="163"/>
      <c r="AE3033" s="163"/>
      <c r="AF3033" s="163"/>
      <c r="AG3033" s="163" t="s">
        <v>376</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3" t="s">
        <v>3174</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378</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3" t="s">
        <v>3175</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378</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3" t="s">
        <v>3176</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378</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3" t="s">
        <v>3177</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378</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3" t="s">
        <v>3178</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378</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3" t="s">
        <v>3179</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378</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3" t="s">
        <v>3163</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378</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3" t="s">
        <v>3129</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378</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3" t="s">
        <v>3180</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378</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3" t="s">
        <v>3181</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378</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3" t="s">
        <v>3182</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378</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3" t="s">
        <v>3133</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378</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3" t="s">
        <v>3183</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378</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3" t="s">
        <v>3184</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378</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3" t="s">
        <v>3185</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378</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3" t="s">
        <v>3186</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378</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3" t="s">
        <v>3187</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378</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3" t="s">
        <v>3138</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378</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3" t="s">
        <v>3188</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378</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3" t="s">
        <v>3189</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378</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3" t="s">
        <v>2890</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378</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3" t="s">
        <v>3190</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378</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3191</v>
      </c>
      <c r="C3056" s="156" t="s">
        <v>3192</v>
      </c>
      <c r="D3056" s="157" t="s">
        <v>444</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3114</v>
      </c>
      <c r="S3056" s="160" t="s">
        <v>295</v>
      </c>
      <c r="T3056" s="161" t="s">
        <v>295</v>
      </c>
      <c r="U3056" s="162">
        <v>0.15</v>
      </c>
      <c r="V3056" s="162">
        <f>ROUND(E3056*U3056,2)</f>
        <v>43.15</v>
      </c>
      <c r="W3056" s="162"/>
      <c r="X3056" s="162" t="s">
        <v>375</v>
      </c>
      <c r="Y3056" s="163"/>
      <c r="Z3056" s="163"/>
      <c r="AA3056" s="163"/>
      <c r="AB3056" s="163"/>
      <c r="AC3056" s="163"/>
      <c r="AD3056" s="163"/>
      <c r="AE3056" s="163"/>
      <c r="AF3056" s="163"/>
      <c r="AG3056" s="163" t="s">
        <v>376</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3" t="s">
        <v>3193</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378</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3" t="s">
        <v>3194</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378</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3" t="s">
        <v>3195</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378</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3" t="s">
        <v>3196</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378</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3" t="s">
        <v>3197</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378</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3" t="s">
        <v>3163</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378</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3" t="s">
        <v>3198</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378</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3" t="s">
        <v>3199</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378</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3" t="s">
        <v>3200</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378</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3" t="s">
        <v>3201</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378</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3" t="s">
        <v>3202</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378</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3" t="s">
        <v>3203</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378</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3" t="s">
        <v>3204</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378</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3" t="s">
        <v>3205</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378</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3" t="s">
        <v>3206</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378</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3" t="s">
        <v>3207</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378</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3208</v>
      </c>
      <c r="C3073" s="156" t="s">
        <v>3209</v>
      </c>
      <c r="D3073" s="157" t="s">
        <v>444</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3114</v>
      </c>
      <c r="S3073" s="160" t="s">
        <v>295</v>
      </c>
      <c r="T3073" s="161" t="s">
        <v>295</v>
      </c>
      <c r="U3073" s="162">
        <v>0.18</v>
      </c>
      <c r="V3073" s="162">
        <f>ROUND(E3073*U3073,2)</f>
        <v>9.92</v>
      </c>
      <c r="W3073" s="162"/>
      <c r="X3073" s="162" t="s">
        <v>375</v>
      </c>
      <c r="Y3073" s="163"/>
      <c r="Z3073" s="163"/>
      <c r="AA3073" s="163"/>
      <c r="AB3073" s="163"/>
      <c r="AC3073" s="163"/>
      <c r="AD3073" s="163"/>
      <c r="AE3073" s="163"/>
      <c r="AF3073" s="163"/>
      <c r="AG3073" s="163" t="s">
        <v>376</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3" t="s">
        <v>3193</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378</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3" t="s">
        <v>3210</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378</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3" t="s">
        <v>3163</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378</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3" t="s">
        <v>3211</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378</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3" t="s">
        <v>3212</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378</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3" t="s">
        <v>3213</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378</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3" t="s">
        <v>3214</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378</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3215</v>
      </c>
      <c r="C3081" s="156" t="s">
        <v>3216</v>
      </c>
      <c r="D3081" s="157" t="s">
        <v>444</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3114</v>
      </c>
      <c r="S3081" s="160" t="s">
        <v>295</v>
      </c>
      <c r="T3081" s="161" t="s">
        <v>295</v>
      </c>
      <c r="U3081" s="162">
        <v>0.21</v>
      </c>
      <c r="V3081" s="162">
        <f>ROUND(E3081*U3081,2)</f>
        <v>28.29</v>
      </c>
      <c r="W3081" s="162"/>
      <c r="X3081" s="162" t="s">
        <v>375</v>
      </c>
      <c r="Y3081" s="163"/>
      <c r="Z3081" s="163"/>
      <c r="AA3081" s="163"/>
      <c r="AB3081" s="163"/>
      <c r="AC3081" s="163"/>
      <c r="AD3081" s="163"/>
      <c r="AE3081" s="163"/>
      <c r="AF3081" s="163"/>
      <c r="AG3081" s="163" t="s">
        <v>376</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3" t="s">
        <v>3217</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378</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3218</v>
      </c>
      <c r="C3083" s="156" t="s">
        <v>3219</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3114</v>
      </c>
      <c r="S3083" s="160" t="s">
        <v>295</v>
      </c>
      <c r="T3083" s="161" t="s">
        <v>295</v>
      </c>
      <c r="U3083" s="162">
        <v>0.27</v>
      </c>
      <c r="V3083" s="162">
        <f>ROUND(E3083*U3083,2)</f>
        <v>374.32</v>
      </c>
      <c r="W3083" s="162"/>
      <c r="X3083" s="162" t="s">
        <v>375</v>
      </c>
      <c r="Y3083" s="163"/>
      <c r="Z3083" s="163"/>
      <c r="AA3083" s="163"/>
      <c r="AB3083" s="163"/>
      <c r="AC3083" s="163"/>
      <c r="AD3083" s="163"/>
      <c r="AE3083" s="163"/>
      <c r="AF3083" s="163"/>
      <c r="AG3083" s="163" t="s">
        <v>376</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3" t="s">
        <v>2966</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378</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3" t="s">
        <v>3220</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378</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3" t="s">
        <v>3221</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378</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3" t="s">
        <v>2969</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378</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3" t="s">
        <v>2970</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378</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3" t="s">
        <v>3222</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378</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3" t="s">
        <v>3223</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378</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3" t="s">
        <v>2973</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378</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3" t="s">
        <v>2974</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378</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3" t="s">
        <v>2975</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378</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3" t="s">
        <v>2976</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378</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3" t="s">
        <v>2977</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378</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3" t="s">
        <v>2978</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378</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3" t="s">
        <v>2979</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378</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3" t="s">
        <v>3224</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378</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3" t="s">
        <v>2981</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378</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3" t="s">
        <v>3225</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378</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3" t="s">
        <v>3226</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378</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3" t="s">
        <v>2984</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378</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3" t="s">
        <v>2985</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378</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3" t="s">
        <v>3227</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378</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3" t="s">
        <v>3228</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378</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3" t="s">
        <v>3229</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378</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3" t="s">
        <v>2985</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378</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3" t="s">
        <v>2989</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378</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3" t="s">
        <v>2990</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378</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3" t="s">
        <v>2991</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378</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3" t="s">
        <v>2992</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378</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3" t="s">
        <v>2993</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378</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3" t="s">
        <v>2994</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378</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3" t="s">
        <v>2995</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378</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3" t="s">
        <v>2996</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378</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3" t="s">
        <v>2997</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378</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3" t="s">
        <v>2998</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378</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3" t="s">
        <v>3230</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378</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3" t="s">
        <v>3231</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378</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3" t="s">
        <v>3232</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378</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3233</v>
      </c>
      <c r="C3121" s="156" t="s">
        <v>3234</v>
      </c>
      <c r="D3121" s="157" t="s">
        <v>373</v>
      </c>
      <c r="E3121" s="158">
        <v>1355.8653899999999</v>
      </c>
      <c r="F3121" s="159"/>
      <c r="G3121" s="160">
        <f>ROUND(E3121*F3121,2)</f>
        <v>0</v>
      </c>
      <c r="H3121" s="159"/>
      <c r="I3121" s="160">
        <f>ROUND(E3121*H3121,2)</f>
        <v>0</v>
      </c>
      <c r="J3121" s="159"/>
      <c r="K3121" s="160">
        <f>ROUND(E3121*J3121,2)</f>
        <v>0</v>
      </c>
      <c r="L3121" s="160">
        <v>21</v>
      </c>
      <c r="M3121" s="160">
        <f>G3121*(1+L3121/100)</f>
        <v>0</v>
      </c>
      <c r="N3121" s="160">
        <v>0</v>
      </c>
      <c r="O3121" s="160">
        <f>ROUND(E3121*N3121,2)</f>
        <v>0</v>
      </c>
      <c r="P3121" s="160">
        <v>0</v>
      </c>
      <c r="Q3121" s="160">
        <f>ROUND(E3121*P3121,2)</f>
        <v>0</v>
      </c>
      <c r="R3121" s="160" t="s">
        <v>3114</v>
      </c>
      <c r="S3121" s="160" t="s">
        <v>295</v>
      </c>
      <c r="T3121" s="161" t="s">
        <v>295</v>
      </c>
      <c r="U3121" s="162">
        <v>0.09</v>
      </c>
      <c r="V3121" s="162">
        <f>ROUND(E3121*U3121,2)</f>
        <v>122.03</v>
      </c>
      <c r="W3121" s="162"/>
      <c r="X3121" s="162" t="s">
        <v>375</v>
      </c>
      <c r="Y3121" s="163"/>
      <c r="Z3121" s="163"/>
      <c r="AA3121" s="163"/>
      <c r="AB3121" s="163"/>
      <c r="AC3121" s="163"/>
      <c r="AD3121" s="163"/>
      <c r="AE3121" s="163"/>
      <c r="AF3121" s="163"/>
      <c r="AG3121" s="163" t="s">
        <v>376</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3" t="s">
        <v>2966</v>
      </c>
      <c r="D3122" s="184"/>
      <c r="E3122" s="185"/>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378</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3" t="s">
        <v>3220</v>
      </c>
      <c r="D3123" s="184"/>
      <c r="E3123" s="185">
        <v>49.203899999999997</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378</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64"/>
      <c r="B3124" s="165"/>
      <c r="C3124" s="183" t="s">
        <v>3221</v>
      </c>
      <c r="D3124" s="184"/>
      <c r="E3124" s="185">
        <v>149.39924999999999</v>
      </c>
      <c r="F3124" s="162"/>
      <c r="G3124" s="162"/>
      <c r="H3124" s="162"/>
      <c r="I3124" s="162"/>
      <c r="J3124" s="162"/>
      <c r="K3124" s="162"/>
      <c r="L3124" s="162"/>
      <c r="M3124" s="162"/>
      <c r="N3124" s="162"/>
      <c r="O3124" s="162"/>
      <c r="P3124" s="162"/>
      <c r="Q3124" s="162"/>
      <c r="R3124" s="162"/>
      <c r="S3124" s="162"/>
      <c r="T3124" s="162"/>
      <c r="U3124" s="162"/>
      <c r="V3124" s="162"/>
      <c r="W3124" s="162"/>
      <c r="X3124" s="162"/>
      <c r="Y3124" s="163"/>
      <c r="Z3124" s="163"/>
      <c r="AA3124" s="163"/>
      <c r="AB3124" s="163"/>
      <c r="AC3124" s="163"/>
      <c r="AD3124" s="163"/>
      <c r="AE3124" s="163"/>
      <c r="AF3124" s="163"/>
      <c r="AG3124" s="163" t="s">
        <v>378</v>
      </c>
      <c r="AH3124" s="163">
        <v>0</v>
      </c>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183" t="s">
        <v>2969</v>
      </c>
      <c r="D3125" s="184"/>
      <c r="E3125" s="185">
        <v>133.75632999999999</v>
      </c>
      <c r="F3125" s="162"/>
      <c r="G3125" s="162"/>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378</v>
      </c>
      <c r="AH3125" s="163">
        <v>0</v>
      </c>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3" t="s">
        <v>2970</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378</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3" t="s">
        <v>3222</v>
      </c>
      <c r="D3127" s="184"/>
      <c r="E3127" s="185">
        <v>53.1524</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378</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3" t="s">
        <v>3223</v>
      </c>
      <c r="D3128" s="184"/>
      <c r="E3128" s="185">
        <v>127.75</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378</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3" t="s">
        <v>2973</v>
      </c>
      <c r="D3129" s="184"/>
      <c r="E3129" s="185">
        <v>124.26</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378</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3" t="s">
        <v>2974</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378</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3" t="s">
        <v>2975</v>
      </c>
      <c r="D3131" s="184"/>
      <c r="E3131" s="185">
        <v>162.28380999999999</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378</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3" t="s">
        <v>2976</v>
      </c>
      <c r="D3132" s="184"/>
      <c r="E3132" s="185">
        <v>55.116250000000001</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378</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3" t="s">
        <v>2977</v>
      </c>
      <c r="D3133" s="184"/>
      <c r="E3133" s="185">
        <v>39.375</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378</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3" t="s">
        <v>2978</v>
      </c>
      <c r="D3134" s="184"/>
      <c r="E3134" s="185">
        <v>24.784749999999999</v>
      </c>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378</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3" t="s">
        <v>2979</v>
      </c>
      <c r="D3135" s="184"/>
      <c r="E3135" s="185">
        <v>24.784749999999999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378</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3" t="s">
        <v>3224</v>
      </c>
      <c r="D3136" s="184"/>
      <c r="E3136" s="185">
        <v>35.166499999999999</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378</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3" t="s">
        <v>2981</v>
      </c>
      <c r="D3137" s="184"/>
      <c r="E3137" s="185">
        <v>32.597299999999997</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378</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3" t="s">
        <v>3225</v>
      </c>
      <c r="D3138" s="184"/>
      <c r="E3138" s="185">
        <v>32.795999999999999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378</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3" t="s">
        <v>3226</v>
      </c>
      <c r="D3139" s="184"/>
      <c r="E3139" s="185">
        <v>50.27</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378</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3" t="s">
        <v>2984</v>
      </c>
      <c r="D3140" s="184"/>
      <c r="E3140" s="185">
        <v>35</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378</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3" t="s">
        <v>2985</v>
      </c>
      <c r="D3141" s="184"/>
      <c r="E3141" s="185">
        <v>2.8462499999999999</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378</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3" t="s">
        <v>3227</v>
      </c>
      <c r="D3142" s="184"/>
      <c r="E3142" s="185">
        <v>49.212449999999997</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378</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3" t="s">
        <v>3228</v>
      </c>
      <c r="D3143" s="184"/>
      <c r="E3143" s="185">
        <v>32.189500000000002</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378</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3" t="s">
        <v>3229</v>
      </c>
      <c r="D3144" s="184"/>
      <c r="E3144" s="185">
        <v>35.508000000000003</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378</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3" t="s">
        <v>2985</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378</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3" t="s">
        <v>2989</v>
      </c>
      <c r="D3146" s="184"/>
      <c r="E3146" s="185"/>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378</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3" t="s">
        <v>2990</v>
      </c>
      <c r="D3147" s="184"/>
      <c r="E3147" s="185">
        <v>24.081700000000001</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378</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3" t="s">
        <v>2991</v>
      </c>
      <c r="D3148" s="184"/>
      <c r="E3148" s="185">
        <v>13.666</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378</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3" t="s">
        <v>2992</v>
      </c>
      <c r="D3149" s="184"/>
      <c r="E3149" s="185">
        <v>4.95</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378</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3" t="s">
        <v>2993</v>
      </c>
      <c r="D3150" s="184"/>
      <c r="E3150" s="185">
        <v>6.3170000000000002</v>
      </c>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378</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3" t="s">
        <v>2994</v>
      </c>
      <c r="D3151" s="184"/>
      <c r="E3151" s="185"/>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378</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3" t="s">
        <v>2995</v>
      </c>
      <c r="D3152" s="184"/>
      <c r="E3152" s="185">
        <v>23.231000000000002</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378</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3" t="s">
        <v>2996</v>
      </c>
      <c r="D3153" s="184"/>
      <c r="E3153" s="185">
        <v>16.919</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378</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3" t="s">
        <v>2997</v>
      </c>
      <c r="D3154" s="184"/>
      <c r="E3154" s="185">
        <v>2.8755000000000002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378</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3" t="s">
        <v>2998</v>
      </c>
      <c r="D3155" s="184"/>
      <c r="E3155" s="185">
        <v>11.5265</v>
      </c>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378</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54">
        <v>360</v>
      </c>
      <c r="B3156" s="155" t="s">
        <v>3235</v>
      </c>
      <c r="C3156" s="156" t="s">
        <v>3236</v>
      </c>
      <c r="D3156" s="157" t="s">
        <v>373</v>
      </c>
      <c r="E3156" s="158">
        <v>21.537430000000001</v>
      </c>
      <c r="F3156" s="159"/>
      <c r="G3156" s="160">
        <f>ROUND(E3156*F3156,2)</f>
        <v>0</v>
      </c>
      <c r="H3156" s="159"/>
      <c r="I3156" s="160">
        <f>ROUND(E3156*H3156,2)</f>
        <v>0</v>
      </c>
      <c r="J3156" s="159"/>
      <c r="K3156" s="160">
        <f>ROUND(E3156*J3156,2)</f>
        <v>0</v>
      </c>
      <c r="L3156" s="160">
        <v>21</v>
      </c>
      <c r="M3156" s="160">
        <f>G3156*(1+L3156/100)</f>
        <v>0</v>
      </c>
      <c r="N3156" s="160">
        <v>2.0000000000000002E-5</v>
      </c>
      <c r="O3156" s="160">
        <f>ROUND(E3156*N3156,2)</f>
        <v>0</v>
      </c>
      <c r="P3156" s="160">
        <v>0</v>
      </c>
      <c r="Q3156" s="160">
        <f>ROUND(E3156*P3156,2)</f>
        <v>0</v>
      </c>
      <c r="R3156" s="160" t="s">
        <v>3114</v>
      </c>
      <c r="S3156" s="160" t="s">
        <v>295</v>
      </c>
      <c r="T3156" s="161" t="s">
        <v>295</v>
      </c>
      <c r="U3156" s="162">
        <v>0.08</v>
      </c>
      <c r="V3156" s="162">
        <f>ROUND(E3156*U3156,2)</f>
        <v>1.72</v>
      </c>
      <c r="W3156" s="162"/>
      <c r="X3156" s="162" t="s">
        <v>375</v>
      </c>
      <c r="Y3156" s="163"/>
      <c r="Z3156" s="163"/>
      <c r="AA3156" s="163"/>
      <c r="AB3156" s="163"/>
      <c r="AC3156" s="163"/>
      <c r="AD3156" s="163"/>
      <c r="AE3156" s="163"/>
      <c r="AF3156" s="163"/>
      <c r="AG3156" s="163" t="s">
        <v>376</v>
      </c>
      <c r="AH3156" s="163"/>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3" t="s">
        <v>3230</v>
      </c>
      <c r="D3157" s="184"/>
      <c r="E3157" s="185">
        <v>13.078799999999999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378</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3" t="s">
        <v>3231</v>
      </c>
      <c r="D3158" s="184"/>
      <c r="E3158" s="185">
        <v>8.4586299999999994</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378</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54">
        <v>361</v>
      </c>
      <c r="B3159" s="155" t="s">
        <v>3237</v>
      </c>
      <c r="C3159" s="156" t="s">
        <v>3238</v>
      </c>
      <c r="D3159" s="157" t="s">
        <v>373</v>
      </c>
      <c r="E3159" s="158">
        <v>1542.51215</v>
      </c>
      <c r="F3159" s="159"/>
      <c r="G3159" s="160">
        <f>ROUND(E3159*F3159,2)</f>
        <v>0</v>
      </c>
      <c r="H3159" s="159"/>
      <c r="I3159" s="160">
        <f>ROUND(E3159*H3159,2)</f>
        <v>0</v>
      </c>
      <c r="J3159" s="159"/>
      <c r="K3159" s="160">
        <f>ROUND(E3159*J3159,2)</f>
        <v>0</v>
      </c>
      <c r="L3159" s="160">
        <v>21</v>
      </c>
      <c r="M3159" s="160">
        <f>G3159*(1+L3159/100)</f>
        <v>0</v>
      </c>
      <c r="N3159" s="160">
        <v>0</v>
      </c>
      <c r="O3159" s="160">
        <f>ROUND(E3159*N3159,2)</f>
        <v>0</v>
      </c>
      <c r="P3159" s="160">
        <v>1.4999999999999999E-2</v>
      </c>
      <c r="Q3159" s="160">
        <f>ROUND(E3159*P3159,2)</f>
        <v>23.14</v>
      </c>
      <c r="R3159" s="160" t="s">
        <v>3114</v>
      </c>
      <c r="S3159" s="160" t="s">
        <v>295</v>
      </c>
      <c r="T3159" s="161" t="s">
        <v>295</v>
      </c>
      <c r="U3159" s="162">
        <v>0.09</v>
      </c>
      <c r="V3159" s="162">
        <f>ROUND(E3159*U3159,2)</f>
        <v>138.83000000000001</v>
      </c>
      <c r="W3159" s="162"/>
      <c r="X3159" s="162" t="s">
        <v>375</v>
      </c>
      <c r="Y3159" s="163"/>
      <c r="Z3159" s="163"/>
      <c r="AA3159" s="163"/>
      <c r="AB3159" s="163"/>
      <c r="AC3159" s="163"/>
      <c r="AD3159" s="163"/>
      <c r="AE3159" s="163"/>
      <c r="AF3159" s="163"/>
      <c r="AG3159" s="163" t="s">
        <v>376</v>
      </c>
      <c r="AH3159" s="163"/>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64"/>
      <c r="B3160" s="165"/>
      <c r="C3160" s="183" t="s">
        <v>3239</v>
      </c>
      <c r="D3160" s="184"/>
      <c r="E3160" s="185">
        <v>1542.51215</v>
      </c>
      <c r="F3160" s="162"/>
      <c r="G3160" s="162"/>
      <c r="H3160" s="162"/>
      <c r="I3160" s="162"/>
      <c r="J3160" s="162"/>
      <c r="K3160" s="162"/>
      <c r="L3160" s="162"/>
      <c r="M3160" s="162"/>
      <c r="N3160" s="162"/>
      <c r="O3160" s="162"/>
      <c r="P3160" s="162"/>
      <c r="Q3160" s="162"/>
      <c r="R3160" s="162"/>
      <c r="S3160" s="162"/>
      <c r="T3160" s="162"/>
      <c r="U3160" s="162"/>
      <c r="V3160" s="162"/>
      <c r="W3160" s="162"/>
      <c r="X3160" s="162"/>
      <c r="Y3160" s="163"/>
      <c r="Z3160" s="163"/>
      <c r="AA3160" s="163"/>
      <c r="AB3160" s="163"/>
      <c r="AC3160" s="163"/>
      <c r="AD3160" s="163"/>
      <c r="AE3160" s="163"/>
      <c r="AF3160" s="163"/>
      <c r="AG3160" s="163" t="s">
        <v>378</v>
      </c>
      <c r="AH3160" s="163">
        <v>0</v>
      </c>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54">
        <v>362</v>
      </c>
      <c r="B3161" s="155" t="s">
        <v>3240</v>
      </c>
      <c r="C3161" s="156" t="s">
        <v>3241</v>
      </c>
      <c r="D3161" s="157" t="s">
        <v>384</v>
      </c>
      <c r="E3161" s="158">
        <v>93.549319999999994</v>
      </c>
      <c r="F3161" s="159"/>
      <c r="G3161" s="160">
        <f>ROUND(E3161*F3161,2)</f>
        <v>0</v>
      </c>
      <c r="H3161" s="159"/>
      <c r="I3161" s="160">
        <f>ROUND(E3161*H3161,2)</f>
        <v>0</v>
      </c>
      <c r="J3161" s="159"/>
      <c r="K3161" s="160">
        <f>ROUND(E3161*J3161,2)</f>
        <v>0</v>
      </c>
      <c r="L3161" s="160">
        <v>21</v>
      </c>
      <c r="M3161" s="160">
        <f>G3161*(1+L3161/100)</f>
        <v>0</v>
      </c>
      <c r="N3161" s="160">
        <v>2.3570000000000001E-2</v>
      </c>
      <c r="O3161" s="160">
        <f>ROUND(E3161*N3161,2)</f>
        <v>2.2000000000000002</v>
      </c>
      <c r="P3161" s="160">
        <v>0</v>
      </c>
      <c r="Q3161" s="160">
        <f>ROUND(E3161*P3161,2)</f>
        <v>0</v>
      </c>
      <c r="R3161" s="160" t="s">
        <v>3114</v>
      </c>
      <c r="S3161" s="160" t="s">
        <v>295</v>
      </c>
      <c r="T3161" s="161" t="s">
        <v>295</v>
      </c>
      <c r="U3161" s="162">
        <v>0</v>
      </c>
      <c r="V3161" s="162">
        <f>ROUND(E3161*U3161,2)</f>
        <v>0</v>
      </c>
      <c r="W3161" s="162"/>
      <c r="X3161" s="162" t="s">
        <v>375</v>
      </c>
      <c r="Y3161" s="163"/>
      <c r="Z3161" s="163"/>
      <c r="AA3161" s="163"/>
      <c r="AB3161" s="163"/>
      <c r="AC3161" s="163"/>
      <c r="AD3161" s="163"/>
      <c r="AE3161" s="163"/>
      <c r="AF3161" s="163"/>
      <c r="AG3161" s="163" t="s">
        <v>376</v>
      </c>
      <c r="AH3161" s="163"/>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64"/>
      <c r="B3162" s="165"/>
      <c r="C3162" s="183" t="s">
        <v>3242</v>
      </c>
      <c r="D3162" s="184"/>
      <c r="E3162" s="185">
        <v>2.785E-2</v>
      </c>
      <c r="F3162" s="162"/>
      <c r="G3162" s="162"/>
      <c r="H3162" s="162"/>
      <c r="I3162" s="162"/>
      <c r="J3162" s="162"/>
      <c r="K3162" s="162"/>
      <c r="L3162" s="162"/>
      <c r="M3162" s="162"/>
      <c r="N3162" s="162"/>
      <c r="O3162" s="162"/>
      <c r="P3162" s="162"/>
      <c r="Q3162" s="162"/>
      <c r="R3162" s="162"/>
      <c r="S3162" s="162"/>
      <c r="T3162" s="162"/>
      <c r="U3162" s="162"/>
      <c r="V3162" s="162"/>
      <c r="W3162" s="162"/>
      <c r="X3162" s="162"/>
      <c r="Y3162" s="163"/>
      <c r="Z3162" s="163"/>
      <c r="AA3162" s="163"/>
      <c r="AB3162" s="163"/>
      <c r="AC3162" s="163"/>
      <c r="AD3162" s="163"/>
      <c r="AE3162" s="163"/>
      <c r="AF3162" s="163"/>
      <c r="AG3162" s="163" t="s">
        <v>378</v>
      </c>
      <c r="AH3162" s="163">
        <v>0</v>
      </c>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3" t="s">
        <v>3243</v>
      </c>
      <c r="D3163" s="184"/>
      <c r="E3163" s="185">
        <v>1.26E-2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378</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3" t="s">
        <v>3244</v>
      </c>
      <c r="D3164" s="184"/>
      <c r="E3164" s="185">
        <v>0.16997999999999999</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378</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3" t="s">
        <v>3245</v>
      </c>
      <c r="D3165" s="184"/>
      <c r="E3165" s="185">
        <v>0.36725000000000002</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378</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3" t="s">
        <v>3246</v>
      </c>
      <c r="D3166" s="184"/>
      <c r="E3166" s="185">
        <v>1.3650000000000001E-2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378</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3" t="s">
        <v>3247</v>
      </c>
      <c r="D3167" s="184"/>
      <c r="E3167" s="185">
        <v>0.1</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378</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3" t="s">
        <v>3248</v>
      </c>
      <c r="D3168" s="184"/>
      <c r="E3168" s="185">
        <v>4.02E-2</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378</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3" t="s">
        <v>3249</v>
      </c>
      <c r="D3169" s="184"/>
      <c r="E3169" s="185">
        <v>0.47004000000000001</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378</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3" t="s">
        <v>3250</v>
      </c>
      <c r="D3170" s="184"/>
      <c r="E3170" s="185">
        <v>3.3599999999999998E-2</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378</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3" t="s">
        <v>3251</v>
      </c>
      <c r="D3171" s="184"/>
      <c r="E3171" s="185">
        <v>0.12285</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378</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3" t="s">
        <v>3252</v>
      </c>
      <c r="D3172" s="184"/>
      <c r="E3172" s="185">
        <v>0.35415000000000002</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378</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3" t="s">
        <v>3253</v>
      </c>
      <c r="D3173" s="184"/>
      <c r="E3173" s="185">
        <v>0.2697</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378</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3" t="s">
        <v>3254</v>
      </c>
      <c r="D3174" s="184"/>
      <c r="E3174" s="185">
        <v>0.3453</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378</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3" t="s">
        <v>3255</v>
      </c>
      <c r="D3175" s="184"/>
      <c r="E3175" s="185">
        <v>6.4049999999999996E-2</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378</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3" t="s">
        <v>3256</v>
      </c>
      <c r="D3176" s="184"/>
      <c r="E3176" s="185">
        <v>0.14169999999999999</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378</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3" t="s">
        <v>3257</v>
      </c>
      <c r="D3177" s="184"/>
      <c r="E3177" s="185">
        <v>0.22103999999999999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378</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3" t="s">
        <v>3258</v>
      </c>
      <c r="D3178" s="184"/>
      <c r="E3178" s="185">
        <v>3.3110400000000002</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378</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3" t="s">
        <v>3259</v>
      </c>
      <c r="D3179" s="184"/>
      <c r="E3179" s="185">
        <v>2.5340000000000001E-2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378</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3" t="s">
        <v>3260</v>
      </c>
      <c r="D3180" s="184"/>
      <c r="E3180" s="185">
        <v>6.2590000000000007E-2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378</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3" t="s">
        <v>3261</v>
      </c>
      <c r="D3181" s="184"/>
      <c r="E3181" s="185">
        <v>1.2556799999999999</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378</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3" t="s">
        <v>3262</v>
      </c>
      <c r="D3182" s="184"/>
      <c r="E3182" s="185">
        <v>0.12384000000000001</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378</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3" t="s">
        <v>3263</v>
      </c>
      <c r="D3183" s="184"/>
      <c r="E3183" s="185">
        <v>1.8064800000000001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378</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3" t="s">
        <v>3264</v>
      </c>
      <c r="D3184" s="184"/>
      <c r="E3184" s="185">
        <v>0.23880000000000001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378</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3" t="s">
        <v>3265</v>
      </c>
      <c r="D3185" s="184"/>
      <c r="E3185" s="185">
        <v>0.18540000000000001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378</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3" t="s">
        <v>3266</v>
      </c>
      <c r="D3186" s="184"/>
      <c r="E3186" s="185">
        <v>7.9200000000000007E-2</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378</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3" t="s">
        <v>3267</v>
      </c>
      <c r="D3187" s="184"/>
      <c r="E3187" s="185">
        <v>0.16988</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378</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3" t="s">
        <v>3268</v>
      </c>
      <c r="D3188" s="184"/>
      <c r="E3188" s="185">
        <v>0.84311999999999998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378</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3" t="s">
        <v>3269</v>
      </c>
      <c r="D3189" s="184"/>
      <c r="E3189" s="185">
        <v>3.7499999999999999E-2</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378</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3" t="s">
        <v>3270</v>
      </c>
      <c r="D3190" s="184"/>
      <c r="E3190" s="185">
        <v>4.4279999999999999</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378</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3" t="s">
        <v>3271</v>
      </c>
      <c r="D3191" s="184"/>
      <c r="E3191" s="185">
        <v>0.20910000000000001</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378</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3" t="s">
        <v>3272</v>
      </c>
      <c r="D3192" s="184"/>
      <c r="E3192" s="185">
        <v>0.24399999999999999</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378</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3" t="s">
        <v>3273</v>
      </c>
      <c r="D3193" s="184"/>
      <c r="E3193" s="185">
        <v>4.9586499999999996</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378</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3" t="s">
        <v>3274</v>
      </c>
      <c r="D3194" s="184"/>
      <c r="E3194" s="185">
        <v>41.591630000000002</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378</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3" t="s">
        <v>3275</v>
      </c>
      <c r="D3195" s="184"/>
      <c r="E3195" s="185">
        <v>31.184899999999999</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378</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3" t="s">
        <v>3276</v>
      </c>
      <c r="D3196" s="184"/>
      <c r="E3196" s="185">
        <v>4.02E-2</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378</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54">
        <v>363</v>
      </c>
      <c r="B3197" s="155" t="s">
        <v>3277</v>
      </c>
      <c r="C3197" s="156" t="s">
        <v>3278</v>
      </c>
      <c r="D3197" s="157" t="s">
        <v>373</v>
      </c>
      <c r="E3197" s="158">
        <v>6.66</v>
      </c>
      <c r="F3197" s="159"/>
      <c r="G3197" s="160">
        <f>ROUND(E3197*F3197,2)</f>
        <v>0</v>
      </c>
      <c r="H3197" s="159"/>
      <c r="I3197" s="160">
        <f>ROUND(E3197*H3197,2)</f>
        <v>0</v>
      </c>
      <c r="J3197" s="159"/>
      <c r="K3197" s="160">
        <f>ROUND(E3197*J3197,2)</f>
        <v>0</v>
      </c>
      <c r="L3197" s="160">
        <v>21</v>
      </c>
      <c r="M3197" s="160">
        <f>G3197*(1+L3197/100)</f>
        <v>0</v>
      </c>
      <c r="N3197" s="160">
        <v>1.6000000000000001E-4</v>
      </c>
      <c r="O3197" s="160">
        <f>ROUND(E3197*N3197,2)</f>
        <v>0</v>
      </c>
      <c r="P3197" s="160">
        <v>0</v>
      </c>
      <c r="Q3197" s="160">
        <f>ROUND(E3197*P3197,2)</f>
        <v>0</v>
      </c>
      <c r="R3197" s="160" t="s">
        <v>3114</v>
      </c>
      <c r="S3197" s="160" t="s">
        <v>295</v>
      </c>
      <c r="T3197" s="161" t="s">
        <v>295</v>
      </c>
      <c r="U3197" s="162">
        <v>0.21</v>
      </c>
      <c r="V3197" s="162">
        <f>ROUND(E3197*U3197,2)</f>
        <v>1.4</v>
      </c>
      <c r="W3197" s="162"/>
      <c r="X3197" s="162" t="s">
        <v>375</v>
      </c>
      <c r="Y3197" s="163"/>
      <c r="Z3197" s="163"/>
      <c r="AA3197" s="163"/>
      <c r="AB3197" s="163"/>
      <c r="AC3197" s="163"/>
      <c r="AD3197" s="163"/>
      <c r="AE3197" s="163"/>
      <c r="AF3197" s="163"/>
      <c r="AG3197" s="163" t="s">
        <v>376</v>
      </c>
      <c r="AH3197" s="163"/>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64"/>
      <c r="B3198" s="165"/>
      <c r="C3198" s="183" t="s">
        <v>1329</v>
      </c>
      <c r="D3198" s="184"/>
      <c r="E3198" s="185"/>
      <c r="F3198" s="162"/>
      <c r="G3198" s="162"/>
      <c r="H3198" s="162"/>
      <c r="I3198" s="162"/>
      <c r="J3198" s="162"/>
      <c r="K3198" s="162"/>
      <c r="L3198" s="162"/>
      <c r="M3198" s="162"/>
      <c r="N3198" s="162"/>
      <c r="O3198" s="162"/>
      <c r="P3198" s="162"/>
      <c r="Q3198" s="162"/>
      <c r="R3198" s="162"/>
      <c r="S3198" s="162"/>
      <c r="T3198" s="162"/>
      <c r="U3198" s="162"/>
      <c r="V3198" s="162"/>
      <c r="W3198" s="162"/>
      <c r="X3198" s="162"/>
      <c r="Y3198" s="163"/>
      <c r="Z3198" s="163"/>
      <c r="AA3198" s="163"/>
      <c r="AB3198" s="163"/>
      <c r="AC3198" s="163"/>
      <c r="AD3198" s="163"/>
      <c r="AE3198" s="163"/>
      <c r="AF3198" s="163"/>
      <c r="AG3198" s="163" t="s">
        <v>378</v>
      </c>
      <c r="AH3198" s="163">
        <v>0</v>
      </c>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3" t="s">
        <v>1330</v>
      </c>
      <c r="D3199" s="184"/>
      <c r="E3199" s="185">
        <v>2.17</v>
      </c>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378</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3" t="s">
        <v>1331</v>
      </c>
      <c r="D3200" s="184"/>
      <c r="E3200" s="185">
        <v>2.21</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378</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3" t="s">
        <v>1332</v>
      </c>
      <c r="D3201" s="184"/>
      <c r="E3201" s="185">
        <v>2.2799999999999998</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378</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54">
        <v>364</v>
      </c>
      <c r="B3202" s="155" t="s">
        <v>3279</v>
      </c>
      <c r="C3202" s="156" t="s">
        <v>3280</v>
      </c>
      <c r="D3202" s="157" t="s">
        <v>373</v>
      </c>
      <c r="E3202" s="158">
        <v>14.56</v>
      </c>
      <c r="F3202" s="159"/>
      <c r="G3202" s="160">
        <f>ROUND(E3202*F3202,2)</f>
        <v>0</v>
      </c>
      <c r="H3202" s="159"/>
      <c r="I3202" s="160">
        <f>ROUND(E3202*H3202,2)</f>
        <v>0</v>
      </c>
      <c r="J3202" s="159"/>
      <c r="K3202" s="160">
        <f>ROUND(E3202*J3202,2)</f>
        <v>0</v>
      </c>
      <c r="L3202" s="160">
        <v>21</v>
      </c>
      <c r="M3202" s="160">
        <f>G3202*(1+L3202/100)</f>
        <v>0</v>
      </c>
      <c r="N3202" s="160">
        <v>0</v>
      </c>
      <c r="O3202" s="160">
        <f>ROUND(E3202*N3202,2)</f>
        <v>0</v>
      </c>
      <c r="P3202" s="160">
        <v>0</v>
      </c>
      <c r="Q3202" s="160">
        <f>ROUND(E3202*P3202,2)</f>
        <v>0</v>
      </c>
      <c r="R3202" s="160" t="s">
        <v>3114</v>
      </c>
      <c r="S3202" s="160" t="s">
        <v>295</v>
      </c>
      <c r="T3202" s="161" t="s">
        <v>295</v>
      </c>
      <c r="U3202" s="162">
        <v>0.25</v>
      </c>
      <c r="V3202" s="162">
        <f>ROUND(E3202*U3202,2)</f>
        <v>3.64</v>
      </c>
      <c r="W3202" s="162"/>
      <c r="X3202" s="162" t="s">
        <v>375</v>
      </c>
      <c r="Y3202" s="163"/>
      <c r="Z3202" s="163"/>
      <c r="AA3202" s="163"/>
      <c r="AB3202" s="163"/>
      <c r="AC3202" s="163"/>
      <c r="AD3202" s="163"/>
      <c r="AE3202" s="163"/>
      <c r="AF3202" s="163"/>
      <c r="AG3202" s="163" t="s">
        <v>376</v>
      </c>
      <c r="AH3202" s="163"/>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64"/>
      <c r="B3203" s="165"/>
      <c r="C3203" s="183" t="s">
        <v>1725</v>
      </c>
      <c r="D3203" s="184"/>
      <c r="E3203" s="185">
        <v>12.385</v>
      </c>
      <c r="F3203" s="162"/>
      <c r="G3203" s="162"/>
      <c r="H3203" s="162"/>
      <c r="I3203" s="162"/>
      <c r="J3203" s="162"/>
      <c r="K3203" s="162"/>
      <c r="L3203" s="162"/>
      <c r="M3203" s="162"/>
      <c r="N3203" s="162"/>
      <c r="O3203" s="162"/>
      <c r="P3203" s="162"/>
      <c r="Q3203" s="162"/>
      <c r="R3203" s="162"/>
      <c r="S3203" s="162"/>
      <c r="T3203" s="162"/>
      <c r="U3203" s="162"/>
      <c r="V3203" s="162"/>
      <c r="W3203" s="162"/>
      <c r="X3203" s="162"/>
      <c r="Y3203" s="163"/>
      <c r="Z3203" s="163"/>
      <c r="AA3203" s="163"/>
      <c r="AB3203" s="163"/>
      <c r="AC3203" s="163"/>
      <c r="AD3203" s="163"/>
      <c r="AE3203" s="163"/>
      <c r="AF3203" s="163"/>
      <c r="AG3203" s="163" t="s">
        <v>378</v>
      </c>
      <c r="AH3203" s="163">
        <v>0</v>
      </c>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3" t="s">
        <v>2764</v>
      </c>
      <c r="D3204" s="184"/>
      <c r="E3204" s="185">
        <v>2.1749999999999998</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378</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54">
        <v>365</v>
      </c>
      <c r="B3205" s="155" t="s">
        <v>3281</v>
      </c>
      <c r="C3205" s="156" t="s">
        <v>3282</v>
      </c>
      <c r="D3205" s="157" t="s">
        <v>373</v>
      </c>
      <c r="E3205" s="158">
        <v>285.36399999999998</v>
      </c>
      <c r="F3205" s="159"/>
      <c r="G3205" s="160">
        <f>ROUND(E3205*F3205,2)</f>
        <v>0</v>
      </c>
      <c r="H3205" s="159"/>
      <c r="I3205" s="160">
        <f>ROUND(E3205*H3205,2)</f>
        <v>0</v>
      </c>
      <c r="J3205" s="159"/>
      <c r="K3205" s="160">
        <f>ROUND(E3205*J3205,2)</f>
        <v>0</v>
      </c>
      <c r="L3205" s="160">
        <v>21</v>
      </c>
      <c r="M3205" s="160">
        <f>G3205*(1+L3205/100)</f>
        <v>0</v>
      </c>
      <c r="N3205" s="160">
        <v>0</v>
      </c>
      <c r="O3205" s="160">
        <f>ROUND(E3205*N3205,2)</f>
        <v>0</v>
      </c>
      <c r="P3205" s="160">
        <v>1.6E-2</v>
      </c>
      <c r="Q3205" s="160">
        <f>ROUND(E3205*P3205,2)</f>
        <v>4.57</v>
      </c>
      <c r="R3205" s="160" t="s">
        <v>3114</v>
      </c>
      <c r="S3205" s="160" t="s">
        <v>295</v>
      </c>
      <c r="T3205" s="161" t="s">
        <v>295</v>
      </c>
      <c r="U3205" s="162">
        <v>0.14000000000000001</v>
      </c>
      <c r="V3205" s="162">
        <f>ROUND(E3205*U3205,2)</f>
        <v>39.950000000000003</v>
      </c>
      <c r="W3205" s="162"/>
      <c r="X3205" s="162" t="s">
        <v>375</v>
      </c>
      <c r="Y3205" s="163"/>
      <c r="Z3205" s="163"/>
      <c r="AA3205" s="163"/>
      <c r="AB3205" s="163"/>
      <c r="AC3205" s="163"/>
      <c r="AD3205" s="163"/>
      <c r="AE3205" s="163"/>
      <c r="AF3205" s="163"/>
      <c r="AG3205" s="163" t="s">
        <v>376</v>
      </c>
      <c r="AH3205" s="163"/>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64"/>
      <c r="B3206" s="165"/>
      <c r="C3206" s="183" t="s">
        <v>3283</v>
      </c>
      <c r="D3206" s="184"/>
      <c r="E3206" s="185">
        <v>45.36</v>
      </c>
      <c r="F3206" s="162"/>
      <c r="G3206" s="162"/>
      <c r="H3206" s="162"/>
      <c r="I3206" s="162"/>
      <c r="J3206" s="162"/>
      <c r="K3206" s="162"/>
      <c r="L3206" s="162"/>
      <c r="M3206" s="162"/>
      <c r="N3206" s="162"/>
      <c r="O3206" s="162"/>
      <c r="P3206" s="162"/>
      <c r="Q3206" s="162"/>
      <c r="R3206" s="162"/>
      <c r="S3206" s="162"/>
      <c r="T3206" s="162"/>
      <c r="U3206" s="162"/>
      <c r="V3206" s="162"/>
      <c r="W3206" s="162"/>
      <c r="X3206" s="162"/>
      <c r="Y3206" s="163"/>
      <c r="Z3206" s="163"/>
      <c r="AA3206" s="163"/>
      <c r="AB3206" s="163"/>
      <c r="AC3206" s="163"/>
      <c r="AD3206" s="163"/>
      <c r="AE3206" s="163"/>
      <c r="AF3206" s="163"/>
      <c r="AG3206" s="163" t="s">
        <v>378</v>
      </c>
      <c r="AH3206" s="163">
        <v>0</v>
      </c>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3" t="s">
        <v>2184</v>
      </c>
      <c r="D3207" s="184"/>
      <c r="E3207" s="185">
        <v>101.252</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378</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3" t="s">
        <v>2185</v>
      </c>
      <c r="D3208" s="184"/>
      <c r="E3208" s="185">
        <v>22.5</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378</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3" t="s">
        <v>2186</v>
      </c>
      <c r="D3209" s="184"/>
      <c r="E3209" s="185">
        <v>59.8</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378</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3" t="s">
        <v>2189</v>
      </c>
      <c r="D3210" s="184"/>
      <c r="E3210" s="185">
        <v>56.451999999999998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378</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54">
        <v>366</v>
      </c>
      <c r="B3211" s="155" t="s">
        <v>3284</v>
      </c>
      <c r="C3211" s="156" t="s">
        <v>3285</v>
      </c>
      <c r="D3211" s="157" t="s">
        <v>373</v>
      </c>
      <c r="E3211" s="158">
        <v>1059.4847500000001</v>
      </c>
      <c r="F3211" s="159"/>
      <c r="G3211" s="160">
        <f>ROUND(E3211*F3211,2)</f>
        <v>0</v>
      </c>
      <c r="H3211" s="159"/>
      <c r="I3211" s="160">
        <f>ROUND(E3211*H3211,2)</f>
        <v>0</v>
      </c>
      <c r="J3211" s="159"/>
      <c r="K3211" s="160">
        <f>ROUND(E3211*J3211,2)</f>
        <v>0</v>
      </c>
      <c r="L3211" s="160">
        <v>21</v>
      </c>
      <c r="M3211" s="160">
        <f>G3211*(1+L3211/100)</f>
        <v>0</v>
      </c>
      <c r="N3211" s="160">
        <v>0</v>
      </c>
      <c r="O3211" s="160">
        <f>ROUND(E3211*N3211,2)</f>
        <v>0</v>
      </c>
      <c r="P3211" s="160">
        <v>1.7999999999999999E-2</v>
      </c>
      <c r="Q3211" s="160">
        <f>ROUND(E3211*P3211,2)</f>
        <v>19.07</v>
      </c>
      <c r="R3211" s="160" t="s">
        <v>3114</v>
      </c>
      <c r="S3211" s="160" t="s">
        <v>295</v>
      </c>
      <c r="T3211" s="161" t="s">
        <v>295</v>
      </c>
      <c r="U3211" s="162">
        <v>0.2</v>
      </c>
      <c r="V3211" s="162">
        <f>ROUND(E3211*U3211,2)</f>
        <v>211.9</v>
      </c>
      <c r="W3211" s="162"/>
      <c r="X3211" s="162" t="s">
        <v>375</v>
      </c>
      <c r="Y3211" s="163"/>
      <c r="Z3211" s="163"/>
      <c r="AA3211" s="163"/>
      <c r="AB3211" s="163"/>
      <c r="AC3211" s="163"/>
      <c r="AD3211" s="163"/>
      <c r="AE3211" s="163"/>
      <c r="AF3211" s="163"/>
      <c r="AG3211" s="163" t="s">
        <v>376</v>
      </c>
      <c r="AH3211" s="163"/>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64"/>
      <c r="B3212" s="165"/>
      <c r="C3212" s="183" t="s">
        <v>3286</v>
      </c>
      <c r="D3212" s="184"/>
      <c r="E3212" s="185"/>
      <c r="F3212" s="162"/>
      <c r="G3212" s="162"/>
      <c r="H3212" s="162"/>
      <c r="I3212" s="162"/>
      <c r="J3212" s="162"/>
      <c r="K3212" s="162"/>
      <c r="L3212" s="162"/>
      <c r="M3212" s="162"/>
      <c r="N3212" s="162"/>
      <c r="O3212" s="162"/>
      <c r="P3212" s="162"/>
      <c r="Q3212" s="162"/>
      <c r="R3212" s="162"/>
      <c r="S3212" s="162"/>
      <c r="T3212" s="162"/>
      <c r="U3212" s="162"/>
      <c r="V3212" s="162"/>
      <c r="W3212" s="162"/>
      <c r="X3212" s="162"/>
      <c r="Y3212" s="163"/>
      <c r="Z3212" s="163"/>
      <c r="AA3212" s="163"/>
      <c r="AB3212" s="163"/>
      <c r="AC3212" s="163"/>
      <c r="AD3212" s="163"/>
      <c r="AE3212" s="163"/>
      <c r="AF3212" s="163"/>
      <c r="AG3212" s="163" t="s">
        <v>378</v>
      </c>
      <c r="AH3212" s="163">
        <v>0</v>
      </c>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3" t="s">
        <v>3287</v>
      </c>
      <c r="D3213" s="184"/>
      <c r="E3213" s="185">
        <v>192.87</v>
      </c>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378</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3" t="s">
        <v>3288</v>
      </c>
      <c r="D3214" s="184"/>
      <c r="E3214" s="185"/>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378</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3" t="s">
        <v>3289</v>
      </c>
      <c r="D3215" s="184"/>
      <c r="E3215" s="185">
        <v>236.68</v>
      </c>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378</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3" t="s">
        <v>3290</v>
      </c>
      <c r="D3216" s="184"/>
      <c r="E3216" s="185"/>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378</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3" t="s">
        <v>3291</v>
      </c>
      <c r="D3217" s="184"/>
      <c r="E3217" s="185">
        <v>191.63</v>
      </c>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378</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3" t="s">
        <v>3292</v>
      </c>
      <c r="D3218" s="184"/>
      <c r="E3218" s="185"/>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378</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3" t="s">
        <v>3293</v>
      </c>
      <c r="D3219" s="184"/>
      <c r="E3219" s="185">
        <v>136.19999999999999</v>
      </c>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378</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3" t="s">
        <v>3294</v>
      </c>
      <c r="D3220" s="184"/>
      <c r="E3220" s="185"/>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378</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3" t="s">
        <v>3295</v>
      </c>
      <c r="D3221" s="184"/>
      <c r="E3221" s="185">
        <v>39.15</v>
      </c>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378</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3" t="s">
        <v>3296</v>
      </c>
      <c r="D3222" s="184"/>
      <c r="E3222" s="185"/>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378</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3" t="s">
        <v>3297</v>
      </c>
      <c r="D3223" s="184"/>
      <c r="E3223" s="185">
        <v>18.309999999999999</v>
      </c>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378</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3" t="s">
        <v>3298</v>
      </c>
      <c r="D3224" s="184"/>
      <c r="E3224" s="185"/>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378</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3" t="s">
        <v>3299</v>
      </c>
      <c r="D3225" s="184"/>
      <c r="E3225" s="185">
        <v>39.15</v>
      </c>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378</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3" t="s">
        <v>3300</v>
      </c>
      <c r="D3226" s="184"/>
      <c r="E3226" s="185"/>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378</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3" t="s">
        <v>3301</v>
      </c>
      <c r="D3227" s="184"/>
      <c r="E3227" s="185">
        <v>121.38</v>
      </c>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378</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3" t="s">
        <v>3302</v>
      </c>
      <c r="D3228" s="184"/>
      <c r="E3228" s="185"/>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378</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3" t="s">
        <v>3303</v>
      </c>
      <c r="D3229" s="184"/>
      <c r="E3229" s="185">
        <v>32.450000000000003</v>
      </c>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378</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3" t="s">
        <v>3304</v>
      </c>
      <c r="D3230" s="184"/>
      <c r="E3230" s="185"/>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378</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3" t="s">
        <v>3305</v>
      </c>
      <c r="D3231" s="184"/>
      <c r="E3231" s="185">
        <v>46.473350000000003</v>
      </c>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378</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3" t="s">
        <v>3306</v>
      </c>
      <c r="D3232" s="184"/>
      <c r="E3232" s="185"/>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378</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3" t="s">
        <v>3307</v>
      </c>
      <c r="D3233" s="184"/>
      <c r="E3233" s="185">
        <v>2.379</v>
      </c>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378</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3" t="s">
        <v>3308</v>
      </c>
      <c r="D3234" s="184"/>
      <c r="E3234" s="185">
        <v>2.8123999999999998</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378</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54">
        <v>367</v>
      </c>
      <c r="B3235" s="155" t="s">
        <v>3309</v>
      </c>
      <c r="C3235" s="156" t="s">
        <v>3310</v>
      </c>
      <c r="D3235" s="157" t="s">
        <v>373</v>
      </c>
      <c r="E3235" s="158">
        <v>532.88</v>
      </c>
      <c r="F3235" s="159"/>
      <c r="G3235" s="160">
        <f>ROUND(E3235*F3235,2)</f>
        <v>0</v>
      </c>
      <c r="H3235" s="159"/>
      <c r="I3235" s="160">
        <f>ROUND(E3235*H3235,2)</f>
        <v>0</v>
      </c>
      <c r="J3235" s="159"/>
      <c r="K3235" s="160">
        <f>ROUND(E3235*J3235,2)</f>
        <v>0</v>
      </c>
      <c r="L3235" s="160">
        <v>21</v>
      </c>
      <c r="M3235" s="160">
        <f>G3235*(1+L3235/100)</f>
        <v>0</v>
      </c>
      <c r="N3235" s="160">
        <v>0</v>
      </c>
      <c r="O3235" s="160">
        <f>ROUND(E3235*N3235,2)</f>
        <v>0</v>
      </c>
      <c r="P3235" s="160">
        <v>3.5000000000000003E-2</v>
      </c>
      <c r="Q3235" s="160">
        <f>ROUND(E3235*P3235,2)</f>
        <v>18.649999999999999</v>
      </c>
      <c r="R3235" s="160" t="s">
        <v>3114</v>
      </c>
      <c r="S3235" s="160" t="s">
        <v>295</v>
      </c>
      <c r="T3235" s="161" t="s">
        <v>295</v>
      </c>
      <c r="U3235" s="162">
        <v>0.09</v>
      </c>
      <c r="V3235" s="162">
        <f>ROUND(E3235*U3235,2)</f>
        <v>47.96</v>
      </c>
      <c r="W3235" s="162"/>
      <c r="X3235" s="162" t="s">
        <v>375</v>
      </c>
      <c r="Y3235" s="163"/>
      <c r="Z3235" s="163"/>
      <c r="AA3235" s="163"/>
      <c r="AB3235" s="163"/>
      <c r="AC3235" s="163"/>
      <c r="AD3235" s="163"/>
      <c r="AE3235" s="163"/>
      <c r="AF3235" s="163"/>
      <c r="AG3235" s="163" t="s">
        <v>376</v>
      </c>
      <c r="AH3235" s="163"/>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64"/>
      <c r="B3236" s="165"/>
      <c r="C3236" s="183" t="s">
        <v>3311</v>
      </c>
      <c r="D3236" s="184"/>
      <c r="E3236" s="185">
        <v>70.88</v>
      </c>
      <c r="F3236" s="162"/>
      <c r="G3236" s="162"/>
      <c r="H3236" s="162"/>
      <c r="I3236" s="162"/>
      <c r="J3236" s="162"/>
      <c r="K3236" s="162"/>
      <c r="L3236" s="162"/>
      <c r="M3236" s="162"/>
      <c r="N3236" s="162"/>
      <c r="O3236" s="162"/>
      <c r="P3236" s="162"/>
      <c r="Q3236" s="162"/>
      <c r="R3236" s="162"/>
      <c r="S3236" s="162"/>
      <c r="T3236" s="162"/>
      <c r="U3236" s="162"/>
      <c r="V3236" s="162"/>
      <c r="W3236" s="162"/>
      <c r="X3236" s="162"/>
      <c r="Y3236" s="163"/>
      <c r="Z3236" s="163"/>
      <c r="AA3236" s="163"/>
      <c r="AB3236" s="163"/>
      <c r="AC3236" s="163"/>
      <c r="AD3236" s="163"/>
      <c r="AE3236" s="163"/>
      <c r="AF3236" s="163"/>
      <c r="AG3236" s="163" t="s">
        <v>378</v>
      </c>
      <c r="AH3236" s="163">
        <v>0</v>
      </c>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3" t="s">
        <v>3286</v>
      </c>
      <c r="D3237" s="184"/>
      <c r="E3237" s="185"/>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378</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3" t="s">
        <v>3287</v>
      </c>
      <c r="D3238" s="184"/>
      <c r="E3238" s="185">
        <v>192.87</v>
      </c>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378</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3" t="s">
        <v>3288</v>
      </c>
      <c r="D3239" s="184"/>
      <c r="E3239" s="185"/>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378</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3" t="s">
        <v>3289</v>
      </c>
      <c r="D3240" s="184"/>
      <c r="E3240" s="185">
        <v>236.68</v>
      </c>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378</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3" t="s">
        <v>3302</v>
      </c>
      <c r="D3241" s="184"/>
      <c r="E3241" s="185"/>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378</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3" t="s">
        <v>3303</v>
      </c>
      <c r="D3242" s="184"/>
      <c r="E3242" s="185">
        <v>32.450000000000003</v>
      </c>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378</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54">
        <v>368</v>
      </c>
      <c r="B3243" s="155" t="s">
        <v>3312</v>
      </c>
      <c r="C3243" s="156" t="s">
        <v>3313</v>
      </c>
      <c r="D3243" s="157" t="s">
        <v>373</v>
      </c>
      <c r="E3243" s="158">
        <v>25.647500000000001</v>
      </c>
      <c r="F3243" s="159"/>
      <c r="G3243" s="160">
        <f>ROUND(E3243*F3243,2)</f>
        <v>0</v>
      </c>
      <c r="H3243" s="159"/>
      <c r="I3243" s="160">
        <f>ROUND(E3243*H3243,2)</f>
        <v>0</v>
      </c>
      <c r="J3243" s="159"/>
      <c r="K3243" s="160">
        <f>ROUND(E3243*J3243,2)</f>
        <v>0</v>
      </c>
      <c r="L3243" s="160">
        <v>21</v>
      </c>
      <c r="M3243" s="160">
        <f>G3243*(1+L3243/100)</f>
        <v>0</v>
      </c>
      <c r="N3243" s="160">
        <v>1.6000000000000001E-4</v>
      </c>
      <c r="O3243" s="160">
        <f>ROUND(E3243*N3243,2)</f>
        <v>0</v>
      </c>
      <c r="P3243" s="160">
        <v>0</v>
      </c>
      <c r="Q3243" s="160">
        <f>ROUND(E3243*P3243,2)</f>
        <v>0</v>
      </c>
      <c r="R3243" s="160" t="s">
        <v>3114</v>
      </c>
      <c r="S3243" s="160" t="s">
        <v>295</v>
      </c>
      <c r="T3243" s="161" t="s">
        <v>295</v>
      </c>
      <c r="U3243" s="162">
        <v>1.27</v>
      </c>
      <c r="V3243" s="162">
        <f>ROUND(E3243*U3243,2)</f>
        <v>32.57</v>
      </c>
      <c r="W3243" s="162"/>
      <c r="X3243" s="162" t="s">
        <v>375</v>
      </c>
      <c r="Y3243" s="163"/>
      <c r="Z3243" s="163"/>
      <c r="AA3243" s="163"/>
      <c r="AB3243" s="163"/>
      <c r="AC3243" s="163"/>
      <c r="AD3243" s="163"/>
      <c r="AE3243" s="163"/>
      <c r="AF3243" s="163"/>
      <c r="AG3243" s="163" t="s">
        <v>376</v>
      </c>
      <c r="AH3243" s="163"/>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64"/>
      <c r="B3244" s="165"/>
      <c r="C3244" s="183" t="s">
        <v>2188</v>
      </c>
      <c r="D3244" s="184"/>
      <c r="E3244" s="185">
        <v>25.647500000000001</v>
      </c>
      <c r="F3244" s="162"/>
      <c r="G3244" s="162"/>
      <c r="H3244" s="162"/>
      <c r="I3244" s="162"/>
      <c r="J3244" s="162"/>
      <c r="K3244" s="162"/>
      <c r="L3244" s="162"/>
      <c r="M3244" s="162"/>
      <c r="N3244" s="162"/>
      <c r="O3244" s="162"/>
      <c r="P3244" s="162"/>
      <c r="Q3244" s="162"/>
      <c r="R3244" s="162"/>
      <c r="S3244" s="162"/>
      <c r="T3244" s="162"/>
      <c r="U3244" s="162"/>
      <c r="V3244" s="162"/>
      <c r="W3244" s="162"/>
      <c r="X3244" s="162"/>
      <c r="Y3244" s="163"/>
      <c r="Z3244" s="163"/>
      <c r="AA3244" s="163"/>
      <c r="AB3244" s="163"/>
      <c r="AC3244" s="163"/>
      <c r="AD3244" s="163"/>
      <c r="AE3244" s="163"/>
      <c r="AF3244" s="163"/>
      <c r="AG3244" s="163" t="s">
        <v>378</v>
      </c>
      <c r="AH3244" s="163">
        <v>0</v>
      </c>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54">
        <v>369</v>
      </c>
      <c r="B3245" s="155" t="s">
        <v>3314</v>
      </c>
      <c r="C3245" s="156" t="s">
        <v>3315</v>
      </c>
      <c r="D3245" s="157" t="s">
        <v>373</v>
      </c>
      <c r="E3245" s="158">
        <v>25.647500000000001</v>
      </c>
      <c r="F3245" s="159"/>
      <c r="G3245" s="160">
        <f>ROUND(E3245*F3245,2)</f>
        <v>0</v>
      </c>
      <c r="H3245" s="159"/>
      <c r="I3245" s="160">
        <f>ROUND(E3245*H3245,2)</f>
        <v>0</v>
      </c>
      <c r="J3245" s="159"/>
      <c r="K3245" s="160">
        <f>ROUND(E3245*J3245,2)</f>
        <v>0</v>
      </c>
      <c r="L3245" s="160">
        <v>21</v>
      </c>
      <c r="M3245" s="160">
        <f>G3245*(1+L3245/100)</f>
        <v>0</v>
      </c>
      <c r="N3245" s="160">
        <v>2.043E-2</v>
      </c>
      <c r="O3245" s="160">
        <f>ROUND(E3245*N3245,2)</f>
        <v>0.52</v>
      </c>
      <c r="P3245" s="160">
        <v>0</v>
      </c>
      <c r="Q3245" s="160">
        <f>ROUND(E3245*P3245,2)</f>
        <v>0</v>
      </c>
      <c r="R3245" s="160" t="s">
        <v>3114</v>
      </c>
      <c r="S3245" s="160" t="s">
        <v>295</v>
      </c>
      <c r="T3245" s="161" t="s">
        <v>295</v>
      </c>
      <c r="U3245" s="162">
        <v>0.93</v>
      </c>
      <c r="V3245" s="162">
        <f>ROUND(E3245*U3245,2)</f>
        <v>23.85</v>
      </c>
      <c r="W3245" s="162"/>
      <c r="X3245" s="162" t="s">
        <v>375</v>
      </c>
      <c r="Y3245" s="163"/>
      <c r="Z3245" s="163"/>
      <c r="AA3245" s="163"/>
      <c r="AB3245" s="163"/>
      <c r="AC3245" s="163"/>
      <c r="AD3245" s="163"/>
      <c r="AE3245" s="163"/>
      <c r="AF3245" s="163"/>
      <c r="AG3245" s="163" t="s">
        <v>376</v>
      </c>
      <c r="AH3245" s="163"/>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64"/>
      <c r="B3246" s="165"/>
      <c r="C3246" s="183" t="s">
        <v>2188</v>
      </c>
      <c r="D3246" s="184"/>
      <c r="E3246" s="185">
        <v>25.647500000000001</v>
      </c>
      <c r="F3246" s="162"/>
      <c r="G3246" s="162"/>
      <c r="H3246" s="162"/>
      <c r="I3246" s="162"/>
      <c r="J3246" s="162"/>
      <c r="K3246" s="162"/>
      <c r="L3246" s="162"/>
      <c r="M3246" s="162"/>
      <c r="N3246" s="162"/>
      <c r="O3246" s="162"/>
      <c r="P3246" s="162"/>
      <c r="Q3246" s="162"/>
      <c r="R3246" s="162"/>
      <c r="S3246" s="162"/>
      <c r="T3246" s="162"/>
      <c r="U3246" s="162"/>
      <c r="V3246" s="162"/>
      <c r="W3246" s="162"/>
      <c r="X3246" s="162"/>
      <c r="Y3246" s="163"/>
      <c r="Z3246" s="163"/>
      <c r="AA3246" s="163"/>
      <c r="AB3246" s="163"/>
      <c r="AC3246" s="163"/>
      <c r="AD3246" s="163"/>
      <c r="AE3246" s="163"/>
      <c r="AF3246" s="163"/>
      <c r="AG3246" s="163" t="s">
        <v>378</v>
      </c>
      <c r="AH3246" s="163">
        <v>0</v>
      </c>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54">
        <v>370</v>
      </c>
      <c r="B3247" s="155" t="s">
        <v>3316</v>
      </c>
      <c r="C3247" s="156" t="s">
        <v>3317</v>
      </c>
      <c r="D3247" s="157" t="s">
        <v>444</v>
      </c>
      <c r="E3247" s="158">
        <v>1504.65</v>
      </c>
      <c r="F3247" s="159"/>
      <c r="G3247" s="160">
        <f>ROUND(E3247*F3247,2)</f>
        <v>0</v>
      </c>
      <c r="H3247" s="159"/>
      <c r="I3247" s="160">
        <f>ROUND(E3247*H3247,2)</f>
        <v>0</v>
      </c>
      <c r="J3247" s="159"/>
      <c r="K3247" s="160">
        <f>ROUND(E3247*J3247,2)</f>
        <v>0</v>
      </c>
      <c r="L3247" s="160">
        <v>21</v>
      </c>
      <c r="M3247" s="160">
        <f>G3247*(1+L3247/100)</f>
        <v>0</v>
      </c>
      <c r="N3247" s="160">
        <v>1.6000000000000001E-4</v>
      </c>
      <c r="O3247" s="160">
        <f>ROUND(E3247*N3247,2)</f>
        <v>0.24</v>
      </c>
      <c r="P3247" s="160">
        <v>0</v>
      </c>
      <c r="Q3247" s="160">
        <f>ROUND(E3247*P3247,2)</f>
        <v>0</v>
      </c>
      <c r="R3247" s="160" t="s">
        <v>3114</v>
      </c>
      <c r="S3247" s="160" t="s">
        <v>295</v>
      </c>
      <c r="T3247" s="161" t="s">
        <v>295</v>
      </c>
      <c r="U3247" s="162">
        <v>0.12</v>
      </c>
      <c r="V3247" s="162">
        <f>ROUND(E3247*U3247,2)</f>
        <v>180.56</v>
      </c>
      <c r="W3247" s="162"/>
      <c r="X3247" s="162" t="s">
        <v>375</v>
      </c>
      <c r="Y3247" s="163"/>
      <c r="Z3247" s="163"/>
      <c r="AA3247" s="163"/>
      <c r="AB3247" s="163"/>
      <c r="AC3247" s="163"/>
      <c r="AD3247" s="163"/>
      <c r="AE3247" s="163"/>
      <c r="AF3247" s="163"/>
      <c r="AG3247" s="163" t="s">
        <v>376</v>
      </c>
      <c r="AH3247" s="163"/>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64"/>
      <c r="B3248" s="165"/>
      <c r="C3248" s="183" t="s">
        <v>3318</v>
      </c>
      <c r="D3248" s="184"/>
      <c r="E3248" s="185">
        <v>1411.8</v>
      </c>
      <c r="F3248" s="162"/>
      <c r="G3248" s="162"/>
      <c r="H3248" s="162"/>
      <c r="I3248" s="162"/>
      <c r="J3248" s="162"/>
      <c r="K3248" s="162"/>
      <c r="L3248" s="162"/>
      <c r="M3248" s="162"/>
      <c r="N3248" s="162"/>
      <c r="O3248" s="162"/>
      <c r="P3248" s="162"/>
      <c r="Q3248" s="162"/>
      <c r="R3248" s="162"/>
      <c r="S3248" s="162"/>
      <c r="T3248" s="162"/>
      <c r="U3248" s="162"/>
      <c r="V3248" s="162"/>
      <c r="W3248" s="162"/>
      <c r="X3248" s="162"/>
      <c r="Y3248" s="163"/>
      <c r="Z3248" s="163"/>
      <c r="AA3248" s="163"/>
      <c r="AB3248" s="163"/>
      <c r="AC3248" s="163"/>
      <c r="AD3248" s="163"/>
      <c r="AE3248" s="163"/>
      <c r="AF3248" s="163"/>
      <c r="AG3248" s="163" t="s">
        <v>378</v>
      </c>
      <c r="AH3248" s="163">
        <v>0</v>
      </c>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3" t="s">
        <v>3319</v>
      </c>
      <c r="D3249" s="184"/>
      <c r="E3249" s="185">
        <v>19.715</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378</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3" t="s">
        <v>3320</v>
      </c>
      <c r="D3250" s="184"/>
      <c r="E3250" s="185">
        <v>73.135000000000005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378</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54">
        <v>371</v>
      </c>
      <c r="B3251" s="155" t="s">
        <v>3321</v>
      </c>
      <c r="C3251" s="156" t="s">
        <v>3322</v>
      </c>
      <c r="D3251" s="157" t="s">
        <v>444</v>
      </c>
      <c r="E3251" s="158">
        <v>358.77</v>
      </c>
      <c r="F3251" s="159"/>
      <c r="G3251" s="160">
        <f>ROUND(E3251*F3251,2)</f>
        <v>0</v>
      </c>
      <c r="H3251" s="159"/>
      <c r="I3251" s="160">
        <f>ROUND(E3251*H3251,2)</f>
        <v>0</v>
      </c>
      <c r="J3251" s="159"/>
      <c r="K3251" s="160">
        <f>ROUND(E3251*J3251,2)</f>
        <v>0</v>
      </c>
      <c r="L3251" s="160">
        <v>21</v>
      </c>
      <c r="M3251" s="160">
        <f>G3251*(1+L3251/100)</f>
        <v>0</v>
      </c>
      <c r="N3251" s="160">
        <v>1.6000000000000001E-4</v>
      </c>
      <c r="O3251" s="160">
        <f>ROUND(E3251*N3251,2)</f>
        <v>0.06</v>
      </c>
      <c r="P3251" s="160">
        <v>0</v>
      </c>
      <c r="Q3251" s="160">
        <f>ROUND(E3251*P3251,2)</f>
        <v>0</v>
      </c>
      <c r="R3251" s="160" t="s">
        <v>3114</v>
      </c>
      <c r="S3251" s="160" t="s">
        <v>295</v>
      </c>
      <c r="T3251" s="161" t="s">
        <v>295</v>
      </c>
      <c r="U3251" s="162">
        <v>0.16</v>
      </c>
      <c r="V3251" s="162">
        <f>ROUND(E3251*U3251,2)</f>
        <v>57.4</v>
      </c>
      <c r="W3251" s="162"/>
      <c r="X3251" s="162" t="s">
        <v>375</v>
      </c>
      <c r="Y3251" s="163"/>
      <c r="Z3251" s="163"/>
      <c r="AA3251" s="163"/>
      <c r="AB3251" s="163"/>
      <c r="AC3251" s="163"/>
      <c r="AD3251" s="163"/>
      <c r="AE3251" s="163"/>
      <c r="AF3251" s="163"/>
      <c r="AG3251" s="163" t="s">
        <v>376</v>
      </c>
      <c r="AH3251" s="163"/>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64"/>
      <c r="B3252" s="165"/>
      <c r="C3252" s="183" t="s">
        <v>3323</v>
      </c>
      <c r="D3252" s="184"/>
      <c r="E3252" s="185">
        <v>174.815</v>
      </c>
      <c r="F3252" s="162"/>
      <c r="G3252" s="162"/>
      <c r="H3252" s="162"/>
      <c r="I3252" s="162"/>
      <c r="J3252" s="162"/>
      <c r="K3252" s="162"/>
      <c r="L3252" s="162"/>
      <c r="M3252" s="162"/>
      <c r="N3252" s="162"/>
      <c r="O3252" s="162"/>
      <c r="P3252" s="162"/>
      <c r="Q3252" s="162"/>
      <c r="R3252" s="162"/>
      <c r="S3252" s="162"/>
      <c r="T3252" s="162"/>
      <c r="U3252" s="162"/>
      <c r="V3252" s="162"/>
      <c r="W3252" s="162"/>
      <c r="X3252" s="162"/>
      <c r="Y3252" s="163"/>
      <c r="Z3252" s="163"/>
      <c r="AA3252" s="163"/>
      <c r="AB3252" s="163"/>
      <c r="AC3252" s="163"/>
      <c r="AD3252" s="163"/>
      <c r="AE3252" s="163"/>
      <c r="AF3252" s="163"/>
      <c r="AG3252" s="163" t="s">
        <v>378</v>
      </c>
      <c r="AH3252" s="163">
        <v>0</v>
      </c>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3" t="s">
        <v>3324</v>
      </c>
      <c r="D3253" s="184"/>
      <c r="E3253" s="185">
        <v>90.415000000000006</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378</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3" t="s">
        <v>3325</v>
      </c>
      <c r="D3254" s="184"/>
      <c r="E3254" s="185">
        <v>93.54</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378</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54">
        <v>372</v>
      </c>
      <c r="B3255" s="155" t="s">
        <v>3326</v>
      </c>
      <c r="C3255" s="156" t="s">
        <v>3327</v>
      </c>
      <c r="D3255" s="157" t="s">
        <v>444</v>
      </c>
      <c r="E3255" s="158">
        <v>37.154000000000003</v>
      </c>
      <c r="F3255" s="159"/>
      <c r="G3255" s="160">
        <f>ROUND(E3255*F3255,2)</f>
        <v>0</v>
      </c>
      <c r="H3255" s="159"/>
      <c r="I3255" s="160">
        <f>ROUND(E3255*H3255,2)</f>
        <v>0</v>
      </c>
      <c r="J3255" s="159"/>
      <c r="K3255" s="160">
        <f>ROUND(E3255*J3255,2)</f>
        <v>0</v>
      </c>
      <c r="L3255" s="160">
        <v>21</v>
      </c>
      <c r="M3255" s="160">
        <f>G3255*(1+L3255/100)</f>
        <v>0</v>
      </c>
      <c r="N3255" s="160">
        <v>1.6000000000000001E-4</v>
      </c>
      <c r="O3255" s="160">
        <f>ROUND(E3255*N3255,2)</f>
        <v>0.01</v>
      </c>
      <c r="P3255" s="160">
        <v>0</v>
      </c>
      <c r="Q3255" s="160">
        <f>ROUND(E3255*P3255,2)</f>
        <v>0</v>
      </c>
      <c r="R3255" s="160" t="s">
        <v>3114</v>
      </c>
      <c r="S3255" s="160" t="s">
        <v>295</v>
      </c>
      <c r="T3255" s="161" t="s">
        <v>295</v>
      </c>
      <c r="U3255" s="162">
        <v>0.24399999999999999</v>
      </c>
      <c r="V3255" s="162">
        <f>ROUND(E3255*U3255,2)</f>
        <v>9.07</v>
      </c>
      <c r="W3255" s="162"/>
      <c r="X3255" s="162" t="s">
        <v>375</v>
      </c>
      <c r="Y3255" s="163"/>
      <c r="Z3255" s="163"/>
      <c r="AA3255" s="163"/>
      <c r="AB3255" s="163"/>
      <c r="AC3255" s="163"/>
      <c r="AD3255" s="163"/>
      <c r="AE3255" s="163"/>
      <c r="AF3255" s="163"/>
      <c r="AG3255" s="163" t="s">
        <v>376</v>
      </c>
      <c r="AH3255" s="163"/>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64"/>
      <c r="B3256" s="165"/>
      <c r="C3256" s="183" t="s">
        <v>3328</v>
      </c>
      <c r="D3256" s="184"/>
      <c r="E3256" s="185">
        <v>37.154000000000003</v>
      </c>
      <c r="F3256" s="162"/>
      <c r="G3256" s="162"/>
      <c r="H3256" s="162"/>
      <c r="I3256" s="162"/>
      <c r="J3256" s="162"/>
      <c r="K3256" s="162"/>
      <c r="L3256" s="162"/>
      <c r="M3256" s="162"/>
      <c r="N3256" s="162"/>
      <c r="O3256" s="162"/>
      <c r="P3256" s="162"/>
      <c r="Q3256" s="162"/>
      <c r="R3256" s="162"/>
      <c r="S3256" s="162"/>
      <c r="T3256" s="162"/>
      <c r="U3256" s="162"/>
      <c r="V3256" s="162"/>
      <c r="W3256" s="162"/>
      <c r="X3256" s="162"/>
      <c r="Y3256" s="163"/>
      <c r="Z3256" s="163"/>
      <c r="AA3256" s="163"/>
      <c r="AB3256" s="163"/>
      <c r="AC3256" s="163"/>
      <c r="AD3256" s="163"/>
      <c r="AE3256" s="163"/>
      <c r="AF3256" s="163"/>
      <c r="AG3256" s="163" t="s">
        <v>378</v>
      </c>
      <c r="AH3256" s="163">
        <v>0</v>
      </c>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54">
        <v>373</v>
      </c>
      <c r="B3257" s="155" t="s">
        <v>3329</v>
      </c>
      <c r="C3257" s="156" t="s">
        <v>3330</v>
      </c>
      <c r="D3257" s="157" t="s">
        <v>444</v>
      </c>
      <c r="E3257" s="158">
        <v>153.18</v>
      </c>
      <c r="F3257" s="159"/>
      <c r="G3257" s="160">
        <f>ROUND(E3257*F3257,2)</f>
        <v>0</v>
      </c>
      <c r="H3257" s="159"/>
      <c r="I3257" s="160">
        <f>ROUND(E3257*H3257,2)</f>
        <v>0</v>
      </c>
      <c r="J3257" s="159"/>
      <c r="K3257" s="160">
        <f>ROUND(E3257*J3257,2)</f>
        <v>0</v>
      </c>
      <c r="L3257" s="160">
        <v>21</v>
      </c>
      <c r="M3257" s="160">
        <f>G3257*(1+L3257/100)</f>
        <v>0</v>
      </c>
      <c r="N3257" s="160">
        <v>1.6000000000000001E-4</v>
      </c>
      <c r="O3257" s="160">
        <f>ROUND(E3257*N3257,2)</f>
        <v>0.02</v>
      </c>
      <c r="P3257" s="160">
        <v>2.5000000000000001E-2</v>
      </c>
      <c r="Q3257" s="160">
        <f>ROUND(E3257*P3257,2)</f>
        <v>3.83</v>
      </c>
      <c r="R3257" s="160" t="s">
        <v>3114</v>
      </c>
      <c r="S3257" s="160" t="s">
        <v>295</v>
      </c>
      <c r="T3257" s="161" t="s">
        <v>295</v>
      </c>
      <c r="U3257" s="162">
        <v>0.16</v>
      </c>
      <c r="V3257" s="162">
        <f>ROUND(E3257*U3257,2)</f>
        <v>24.51</v>
      </c>
      <c r="W3257" s="162"/>
      <c r="X3257" s="162" t="s">
        <v>375</v>
      </c>
      <c r="Y3257" s="163"/>
      <c r="Z3257" s="163"/>
      <c r="AA3257" s="163"/>
      <c r="AB3257" s="163"/>
      <c r="AC3257" s="163"/>
      <c r="AD3257" s="163"/>
      <c r="AE3257" s="163"/>
      <c r="AF3257" s="163"/>
      <c r="AG3257" s="163" t="s">
        <v>376</v>
      </c>
      <c r="AH3257" s="163"/>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64"/>
      <c r="B3258" s="165"/>
      <c r="C3258" s="183" t="s">
        <v>3331</v>
      </c>
      <c r="D3258" s="184"/>
      <c r="E3258" s="185">
        <v>52.92</v>
      </c>
      <c r="F3258" s="162"/>
      <c r="G3258" s="162"/>
      <c r="H3258" s="162"/>
      <c r="I3258" s="162"/>
      <c r="J3258" s="162"/>
      <c r="K3258" s="162"/>
      <c r="L3258" s="162"/>
      <c r="M3258" s="162"/>
      <c r="N3258" s="162"/>
      <c r="O3258" s="162"/>
      <c r="P3258" s="162"/>
      <c r="Q3258" s="162"/>
      <c r="R3258" s="162"/>
      <c r="S3258" s="162"/>
      <c r="T3258" s="162"/>
      <c r="U3258" s="162"/>
      <c r="V3258" s="162"/>
      <c r="W3258" s="162"/>
      <c r="X3258" s="162"/>
      <c r="Y3258" s="163"/>
      <c r="Z3258" s="163"/>
      <c r="AA3258" s="163"/>
      <c r="AB3258" s="163"/>
      <c r="AC3258" s="163"/>
      <c r="AD3258" s="163"/>
      <c r="AE3258" s="163"/>
      <c r="AF3258" s="163"/>
      <c r="AG3258" s="163" t="s">
        <v>378</v>
      </c>
      <c r="AH3258" s="163">
        <v>0</v>
      </c>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3" t="s">
        <v>3332</v>
      </c>
      <c r="D3259" s="184"/>
      <c r="E3259" s="185">
        <v>26.46</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378</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3" t="s">
        <v>3333</v>
      </c>
      <c r="D3260" s="184"/>
      <c r="E3260" s="185">
        <v>73.8</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378</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54">
        <v>374</v>
      </c>
      <c r="B3261" s="155" t="s">
        <v>3334</v>
      </c>
      <c r="C3261" s="156" t="s">
        <v>3335</v>
      </c>
      <c r="D3261" s="157" t="s">
        <v>444</v>
      </c>
      <c r="E3261" s="158">
        <v>25</v>
      </c>
      <c r="F3261" s="159"/>
      <c r="G3261" s="160">
        <f>ROUND(E3261*F3261,2)</f>
        <v>0</v>
      </c>
      <c r="H3261" s="159"/>
      <c r="I3261" s="160">
        <f>ROUND(E3261*H3261,2)</f>
        <v>0</v>
      </c>
      <c r="J3261" s="159"/>
      <c r="K3261" s="160">
        <f>ROUND(E3261*J3261,2)</f>
        <v>0</v>
      </c>
      <c r="L3261" s="160">
        <v>21</v>
      </c>
      <c r="M3261" s="160">
        <f>G3261*(1+L3261/100)</f>
        <v>0</v>
      </c>
      <c r="N3261" s="160">
        <v>1.6000000000000001E-4</v>
      </c>
      <c r="O3261" s="160">
        <f>ROUND(E3261*N3261,2)</f>
        <v>0</v>
      </c>
      <c r="P3261" s="160">
        <v>2.4750000000000001E-2</v>
      </c>
      <c r="Q3261" s="160">
        <f>ROUND(E3261*P3261,2)</f>
        <v>0.62</v>
      </c>
      <c r="R3261" s="160" t="s">
        <v>3114</v>
      </c>
      <c r="S3261" s="160" t="s">
        <v>295</v>
      </c>
      <c r="T3261" s="161" t="s">
        <v>295</v>
      </c>
      <c r="U3261" s="162">
        <v>0.38</v>
      </c>
      <c r="V3261" s="162">
        <f>ROUND(E3261*U3261,2)</f>
        <v>9.5</v>
      </c>
      <c r="W3261" s="162"/>
      <c r="X3261" s="162" t="s">
        <v>375</v>
      </c>
      <c r="Y3261" s="163"/>
      <c r="Z3261" s="163"/>
      <c r="AA3261" s="163"/>
      <c r="AB3261" s="163"/>
      <c r="AC3261" s="163"/>
      <c r="AD3261" s="163"/>
      <c r="AE3261" s="163"/>
      <c r="AF3261" s="163"/>
      <c r="AG3261" s="163" t="s">
        <v>376</v>
      </c>
      <c r="AH3261" s="163"/>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64"/>
      <c r="B3262" s="165"/>
      <c r="C3262" s="183" t="s">
        <v>3336</v>
      </c>
      <c r="D3262" s="184"/>
      <c r="E3262" s="185">
        <v>25</v>
      </c>
      <c r="F3262" s="162"/>
      <c r="G3262" s="162"/>
      <c r="H3262" s="162"/>
      <c r="I3262" s="162"/>
      <c r="J3262" s="162"/>
      <c r="K3262" s="162"/>
      <c r="L3262" s="162"/>
      <c r="M3262" s="162"/>
      <c r="N3262" s="162"/>
      <c r="O3262" s="162"/>
      <c r="P3262" s="162"/>
      <c r="Q3262" s="162"/>
      <c r="R3262" s="162"/>
      <c r="S3262" s="162"/>
      <c r="T3262" s="162"/>
      <c r="U3262" s="162"/>
      <c r="V3262" s="162"/>
      <c r="W3262" s="162"/>
      <c r="X3262" s="162"/>
      <c r="Y3262" s="163"/>
      <c r="Z3262" s="163"/>
      <c r="AA3262" s="163"/>
      <c r="AB3262" s="163"/>
      <c r="AC3262" s="163"/>
      <c r="AD3262" s="163"/>
      <c r="AE3262" s="163"/>
      <c r="AF3262" s="163"/>
      <c r="AG3262" s="163" t="s">
        <v>378</v>
      </c>
      <c r="AH3262" s="163">
        <v>0</v>
      </c>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54">
        <v>375</v>
      </c>
      <c r="B3263" s="155" t="s">
        <v>3337</v>
      </c>
      <c r="C3263" s="156" t="s">
        <v>3338</v>
      </c>
      <c r="D3263" s="157" t="s">
        <v>544</v>
      </c>
      <c r="E3263" s="158">
        <v>25</v>
      </c>
      <c r="F3263" s="159"/>
      <c r="G3263" s="160">
        <f>ROUND(E3263*F3263,2)</f>
        <v>0</v>
      </c>
      <c r="H3263" s="159"/>
      <c r="I3263" s="160">
        <f>ROUND(E3263*H3263,2)</f>
        <v>0</v>
      </c>
      <c r="J3263" s="159"/>
      <c r="K3263" s="160">
        <f>ROUND(E3263*J3263,2)</f>
        <v>0</v>
      </c>
      <c r="L3263" s="160">
        <v>21</v>
      </c>
      <c r="M3263" s="160">
        <f>G3263*(1+L3263/100)</f>
        <v>0</v>
      </c>
      <c r="N3263" s="160">
        <v>4.2999999999999999E-4</v>
      </c>
      <c r="O3263" s="160">
        <f>ROUND(E3263*N3263,2)</f>
        <v>0.01</v>
      </c>
      <c r="P3263" s="160">
        <v>0</v>
      </c>
      <c r="Q3263" s="160">
        <f>ROUND(E3263*P3263,2)</f>
        <v>0</v>
      </c>
      <c r="R3263" s="160" t="s">
        <v>3114</v>
      </c>
      <c r="S3263" s="160" t="s">
        <v>295</v>
      </c>
      <c r="T3263" s="161" t="s">
        <v>295</v>
      </c>
      <c r="U3263" s="162">
        <v>6.79</v>
      </c>
      <c r="V3263" s="162">
        <f>ROUND(E3263*U3263,2)</f>
        <v>169.75</v>
      </c>
      <c r="W3263" s="162"/>
      <c r="X3263" s="162" t="s">
        <v>375</v>
      </c>
      <c r="Y3263" s="163"/>
      <c r="Z3263" s="163"/>
      <c r="AA3263" s="163"/>
      <c r="AB3263" s="163"/>
      <c r="AC3263" s="163"/>
      <c r="AD3263" s="163"/>
      <c r="AE3263" s="163"/>
      <c r="AF3263" s="163"/>
      <c r="AG3263" s="163" t="s">
        <v>376</v>
      </c>
      <c r="AH3263" s="163"/>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64"/>
      <c r="B3264" s="165"/>
      <c r="C3264" s="183" t="s">
        <v>3339</v>
      </c>
      <c r="D3264" s="184"/>
      <c r="E3264" s="185">
        <v>25</v>
      </c>
      <c r="F3264" s="162"/>
      <c r="G3264" s="162"/>
      <c r="H3264" s="162"/>
      <c r="I3264" s="162"/>
      <c r="J3264" s="162"/>
      <c r="K3264" s="162"/>
      <c r="L3264" s="162"/>
      <c r="M3264" s="162"/>
      <c r="N3264" s="162"/>
      <c r="O3264" s="162"/>
      <c r="P3264" s="162"/>
      <c r="Q3264" s="162"/>
      <c r="R3264" s="162"/>
      <c r="S3264" s="162"/>
      <c r="T3264" s="162"/>
      <c r="U3264" s="162"/>
      <c r="V3264" s="162"/>
      <c r="W3264" s="162"/>
      <c r="X3264" s="162"/>
      <c r="Y3264" s="163"/>
      <c r="Z3264" s="163"/>
      <c r="AA3264" s="163"/>
      <c r="AB3264" s="163"/>
      <c r="AC3264" s="163"/>
      <c r="AD3264" s="163"/>
      <c r="AE3264" s="163"/>
      <c r="AF3264" s="163"/>
      <c r="AG3264" s="163" t="s">
        <v>378</v>
      </c>
      <c r="AH3264" s="163">
        <v>0</v>
      </c>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54">
        <v>376</v>
      </c>
      <c r="B3265" s="155" t="s">
        <v>3340</v>
      </c>
      <c r="C3265" s="156" t="s">
        <v>3341</v>
      </c>
      <c r="D3265" s="157" t="s">
        <v>373</v>
      </c>
      <c r="E3265" s="158">
        <v>2489.79</v>
      </c>
      <c r="F3265" s="159"/>
      <c r="G3265" s="160">
        <f>ROUND(E3265*F3265,2)</f>
        <v>0</v>
      </c>
      <c r="H3265" s="159"/>
      <c r="I3265" s="160">
        <f>ROUND(E3265*H3265,2)</f>
        <v>0</v>
      </c>
      <c r="J3265" s="159"/>
      <c r="K3265" s="160">
        <f>ROUND(E3265*J3265,2)</f>
        <v>0</v>
      </c>
      <c r="L3265" s="160">
        <v>21</v>
      </c>
      <c r="M3265" s="160">
        <f>G3265*(1+L3265/100)</f>
        <v>0</v>
      </c>
      <c r="N3265" s="160">
        <v>1.6000000000000001E-4</v>
      </c>
      <c r="O3265" s="160">
        <f>ROUND(E3265*N3265,2)</f>
        <v>0.4</v>
      </c>
      <c r="P3265" s="160">
        <v>0.04</v>
      </c>
      <c r="Q3265" s="160">
        <f>ROUND(E3265*P3265,2)</f>
        <v>99.59</v>
      </c>
      <c r="R3265" s="160" t="s">
        <v>3114</v>
      </c>
      <c r="S3265" s="160" t="s">
        <v>295</v>
      </c>
      <c r="T3265" s="161" t="s">
        <v>295</v>
      </c>
      <c r="U3265" s="162">
        <v>0.14000000000000001</v>
      </c>
      <c r="V3265" s="162">
        <f>ROUND(E3265*U3265,2)</f>
        <v>348.57</v>
      </c>
      <c r="W3265" s="162"/>
      <c r="X3265" s="162" t="s">
        <v>375</v>
      </c>
      <c r="Y3265" s="163"/>
      <c r="Z3265" s="163"/>
      <c r="AA3265" s="163"/>
      <c r="AB3265" s="163"/>
      <c r="AC3265" s="163"/>
      <c r="AD3265" s="163"/>
      <c r="AE3265" s="163"/>
      <c r="AF3265" s="163"/>
      <c r="AG3265" s="163" t="s">
        <v>376</v>
      </c>
      <c r="AH3265" s="163"/>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64"/>
      <c r="B3266" s="165"/>
      <c r="C3266" s="183" t="s">
        <v>3342</v>
      </c>
      <c r="D3266" s="184"/>
      <c r="E3266" s="185"/>
      <c r="F3266" s="162"/>
      <c r="G3266" s="162"/>
      <c r="H3266" s="162"/>
      <c r="I3266" s="162"/>
      <c r="J3266" s="162"/>
      <c r="K3266" s="162"/>
      <c r="L3266" s="162"/>
      <c r="M3266" s="162"/>
      <c r="N3266" s="162"/>
      <c r="O3266" s="162"/>
      <c r="P3266" s="162"/>
      <c r="Q3266" s="162"/>
      <c r="R3266" s="162"/>
      <c r="S3266" s="162"/>
      <c r="T3266" s="162"/>
      <c r="U3266" s="162"/>
      <c r="V3266" s="162"/>
      <c r="W3266" s="162"/>
      <c r="X3266" s="162"/>
      <c r="Y3266" s="163"/>
      <c r="Z3266" s="163"/>
      <c r="AA3266" s="163"/>
      <c r="AB3266" s="163"/>
      <c r="AC3266" s="163"/>
      <c r="AD3266" s="163"/>
      <c r="AE3266" s="163"/>
      <c r="AF3266" s="163"/>
      <c r="AG3266" s="163" t="s">
        <v>378</v>
      </c>
      <c r="AH3266" s="163">
        <v>0</v>
      </c>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3" t="s">
        <v>3343</v>
      </c>
      <c r="D3267" s="184"/>
      <c r="E3267" s="185">
        <v>858.56</v>
      </c>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378</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3" t="s">
        <v>3344</v>
      </c>
      <c r="D3268" s="184"/>
      <c r="E3268" s="185">
        <v>816.61</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378</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3" t="s">
        <v>3345</v>
      </c>
      <c r="D3269" s="184"/>
      <c r="E3269" s="185">
        <v>814.62</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378</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54">
        <v>377</v>
      </c>
      <c r="B3270" s="155" t="s">
        <v>3346</v>
      </c>
      <c r="C3270" s="156" t="s">
        <v>3347</v>
      </c>
      <c r="D3270" s="157" t="s">
        <v>384</v>
      </c>
      <c r="E3270" s="158">
        <v>18.599409999999999</v>
      </c>
      <c r="F3270" s="159"/>
      <c r="G3270" s="160">
        <f>ROUND(E3270*F3270,2)</f>
        <v>0</v>
      </c>
      <c r="H3270" s="159"/>
      <c r="I3270" s="160">
        <f>ROUND(E3270*H3270,2)</f>
        <v>0</v>
      </c>
      <c r="J3270" s="159"/>
      <c r="K3270" s="160">
        <f>ROUND(E3270*J3270,2)</f>
        <v>0</v>
      </c>
      <c r="L3270" s="160">
        <v>21</v>
      </c>
      <c r="M3270" s="160">
        <f>G3270*(1+L3270/100)</f>
        <v>0</v>
      </c>
      <c r="N3270" s="160">
        <v>3.1099999999999999E-3</v>
      </c>
      <c r="O3270" s="160">
        <f>ROUND(E3270*N3270,2)</f>
        <v>0.06</v>
      </c>
      <c r="P3270" s="160">
        <v>0</v>
      </c>
      <c r="Q3270" s="160">
        <f>ROUND(E3270*P3270,2)</f>
        <v>0</v>
      </c>
      <c r="R3270" s="160" t="s">
        <v>3114</v>
      </c>
      <c r="S3270" s="160" t="s">
        <v>295</v>
      </c>
      <c r="T3270" s="161" t="s">
        <v>295</v>
      </c>
      <c r="U3270" s="162">
        <v>0</v>
      </c>
      <c r="V3270" s="162">
        <f>ROUND(E3270*U3270,2)</f>
        <v>0</v>
      </c>
      <c r="W3270" s="162"/>
      <c r="X3270" s="162" t="s">
        <v>375</v>
      </c>
      <c r="Y3270" s="163"/>
      <c r="Z3270" s="163"/>
      <c r="AA3270" s="163"/>
      <c r="AB3270" s="163"/>
      <c r="AC3270" s="163"/>
      <c r="AD3270" s="163"/>
      <c r="AE3270" s="163"/>
      <c r="AF3270" s="163"/>
      <c r="AG3270" s="163" t="s">
        <v>376</v>
      </c>
      <c r="AH3270" s="163"/>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64"/>
      <c r="B3271" s="165"/>
      <c r="C3271" s="183" t="s">
        <v>3348</v>
      </c>
      <c r="D3271" s="184"/>
      <c r="E3271" s="185">
        <v>9.03552</v>
      </c>
      <c r="F3271" s="162"/>
      <c r="G3271" s="162"/>
      <c r="H3271" s="162"/>
      <c r="I3271" s="162"/>
      <c r="J3271" s="162"/>
      <c r="K3271" s="162"/>
      <c r="L3271" s="162"/>
      <c r="M3271" s="162"/>
      <c r="N3271" s="162"/>
      <c r="O3271" s="162"/>
      <c r="P3271" s="162"/>
      <c r="Q3271" s="162"/>
      <c r="R3271" s="162"/>
      <c r="S3271" s="162"/>
      <c r="T3271" s="162"/>
      <c r="U3271" s="162"/>
      <c r="V3271" s="162"/>
      <c r="W3271" s="162"/>
      <c r="X3271" s="162"/>
      <c r="Y3271" s="163"/>
      <c r="Z3271" s="163"/>
      <c r="AA3271" s="163"/>
      <c r="AB3271" s="163"/>
      <c r="AC3271" s="163"/>
      <c r="AD3271" s="163"/>
      <c r="AE3271" s="163"/>
      <c r="AF3271" s="163"/>
      <c r="AG3271" s="163" t="s">
        <v>378</v>
      </c>
      <c r="AH3271" s="163">
        <v>0</v>
      </c>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3" t="s">
        <v>3349</v>
      </c>
      <c r="D3272" s="184"/>
      <c r="E3272" s="185">
        <v>2.9543699999999999</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378</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3" t="s">
        <v>3350</v>
      </c>
      <c r="D3273" s="184"/>
      <c r="E3273" s="185">
        <v>1.77213</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378</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3" t="s">
        <v>3351</v>
      </c>
      <c r="D3274" s="184"/>
      <c r="E3274" s="185">
        <v>1.51535</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378</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3" t="s">
        <v>3352</v>
      </c>
      <c r="D3275" s="184"/>
      <c r="E3275" s="185">
        <v>0.19714999999999999</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378</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3" t="s">
        <v>3353</v>
      </c>
      <c r="D3276" s="184"/>
      <c r="E3276" s="185">
        <v>1.05314</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378</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3" t="s">
        <v>3354</v>
      </c>
      <c r="D3277" s="184"/>
      <c r="E3277" s="185">
        <v>1.1146199999999999</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378</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3" t="s">
        <v>3355</v>
      </c>
      <c r="D3278" s="184"/>
      <c r="E3278" s="185">
        <v>0.95713000000000004</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378</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54">
        <v>378</v>
      </c>
      <c r="B3279" s="155" t="s">
        <v>3356</v>
      </c>
      <c r="C3279" s="156" t="s">
        <v>3357</v>
      </c>
      <c r="D3279" s="157" t="s">
        <v>373</v>
      </c>
      <c r="E3279" s="158">
        <v>997.81</v>
      </c>
      <c r="F3279" s="159"/>
      <c r="G3279" s="160">
        <f>ROUND(E3279*F3279,2)</f>
        <v>0</v>
      </c>
      <c r="H3279" s="159"/>
      <c r="I3279" s="160">
        <f>ROUND(E3279*H3279,2)</f>
        <v>0</v>
      </c>
      <c r="J3279" s="159"/>
      <c r="K3279" s="160">
        <f>ROUND(E3279*J3279,2)</f>
        <v>0</v>
      </c>
      <c r="L3279" s="160">
        <v>21</v>
      </c>
      <c r="M3279" s="160">
        <f>G3279*(1+L3279/100)</f>
        <v>0</v>
      </c>
      <c r="N3279" s="160">
        <v>8.0000000000000007E-5</v>
      </c>
      <c r="O3279" s="160">
        <f>ROUND(E3279*N3279,2)</f>
        <v>0.08</v>
      </c>
      <c r="P3279" s="160">
        <v>0</v>
      </c>
      <c r="Q3279" s="160">
        <f>ROUND(E3279*P3279,2)</f>
        <v>0</v>
      </c>
      <c r="R3279" s="160" t="s">
        <v>3358</v>
      </c>
      <c r="S3279" s="160" t="s">
        <v>295</v>
      </c>
      <c r="T3279" s="161" t="s">
        <v>295</v>
      </c>
      <c r="U3279" s="162">
        <v>0.26</v>
      </c>
      <c r="V3279" s="162">
        <f>ROUND(E3279*U3279,2)</f>
        <v>259.43</v>
      </c>
      <c r="W3279" s="162"/>
      <c r="X3279" s="162" t="s">
        <v>375</v>
      </c>
      <c r="Y3279" s="163"/>
      <c r="Z3279" s="163"/>
      <c r="AA3279" s="163"/>
      <c r="AB3279" s="163"/>
      <c r="AC3279" s="163"/>
      <c r="AD3279" s="163"/>
      <c r="AE3279" s="163"/>
      <c r="AF3279" s="163"/>
      <c r="AG3279" s="163" t="s">
        <v>376</v>
      </c>
      <c r="AH3279" s="163"/>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64"/>
      <c r="B3280" s="165"/>
      <c r="C3280" s="251" t="s">
        <v>3359</v>
      </c>
      <c r="D3280" s="215"/>
      <c r="E3280" s="215"/>
      <c r="F3280" s="215"/>
      <c r="G3280" s="215"/>
      <c r="H3280" s="162"/>
      <c r="I3280" s="162"/>
      <c r="J3280" s="162"/>
      <c r="K3280" s="162"/>
      <c r="L3280" s="162"/>
      <c r="M3280" s="162"/>
      <c r="N3280" s="162"/>
      <c r="O3280" s="162"/>
      <c r="P3280" s="162"/>
      <c r="Q3280" s="162"/>
      <c r="R3280" s="162"/>
      <c r="S3280" s="162"/>
      <c r="T3280" s="162"/>
      <c r="U3280" s="162"/>
      <c r="V3280" s="162"/>
      <c r="W3280" s="162"/>
      <c r="X3280" s="162"/>
      <c r="Y3280" s="163"/>
      <c r="Z3280" s="163"/>
      <c r="AA3280" s="163"/>
      <c r="AB3280" s="163"/>
      <c r="AC3280" s="163"/>
      <c r="AD3280" s="163"/>
      <c r="AE3280" s="163"/>
      <c r="AF3280" s="163"/>
      <c r="AG3280" s="163" t="s">
        <v>387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183" t="s">
        <v>1745</v>
      </c>
      <c r="D3281" s="184"/>
      <c r="E3281" s="185">
        <v>326.31</v>
      </c>
      <c r="F3281" s="162"/>
      <c r="G3281" s="162"/>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378</v>
      </c>
      <c r="AH3281" s="163">
        <v>0</v>
      </c>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3" t="s">
        <v>1739</v>
      </c>
      <c r="D3282" s="184"/>
      <c r="E3282" s="185">
        <v>383.28</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378</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3" t="s">
        <v>1746</v>
      </c>
      <c r="D3283" s="184"/>
      <c r="E3283" s="185">
        <v>37.119999999999997</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378</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3" t="s">
        <v>1747</v>
      </c>
      <c r="D3284" s="184"/>
      <c r="E3284" s="185">
        <v>13.15</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378</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3" t="s">
        <v>1748</v>
      </c>
      <c r="D3285" s="184"/>
      <c r="E3285" s="185">
        <v>22.31</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378</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3" t="s">
        <v>1683</v>
      </c>
      <c r="D3286" s="184"/>
      <c r="E3286" s="185">
        <v>58.26</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378</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3" t="s">
        <v>3360</v>
      </c>
      <c r="D3287" s="184"/>
      <c r="E3287" s="185">
        <v>9.8000000000000007</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378</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3" t="s">
        <v>1740</v>
      </c>
      <c r="D3288" s="184"/>
      <c r="E3288" s="185">
        <v>18.940000000000001</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378</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3" t="s">
        <v>1741</v>
      </c>
      <c r="D3289" s="184"/>
      <c r="E3289" s="185">
        <v>44.15</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378</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3" t="s">
        <v>3361</v>
      </c>
      <c r="D3290" s="184"/>
      <c r="E3290" s="185">
        <v>4.9800000000000004</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378</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3" t="s">
        <v>1729</v>
      </c>
      <c r="D3291" s="184"/>
      <c r="E3291" s="185">
        <v>7.79</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378</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3" t="s">
        <v>3362</v>
      </c>
      <c r="D3292" s="184"/>
      <c r="E3292" s="185">
        <v>51.3</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378</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3" t="s">
        <v>3363</v>
      </c>
      <c r="D3293" s="184"/>
      <c r="E3293" s="185">
        <v>20.420000000000002</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378</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54">
        <v>379</v>
      </c>
      <c r="B3294" s="155" t="s">
        <v>3364</v>
      </c>
      <c r="C3294" s="156" t="s">
        <v>3365</v>
      </c>
      <c r="D3294" s="157" t="s">
        <v>373</v>
      </c>
      <c r="E3294" s="158">
        <v>1355.8653899999999</v>
      </c>
      <c r="F3294" s="159"/>
      <c r="G3294" s="160">
        <f>ROUND(E3294*F3294,2)</f>
        <v>0</v>
      </c>
      <c r="H3294" s="159"/>
      <c r="I3294" s="160">
        <f>ROUND(E3294*H3294,2)</f>
        <v>0</v>
      </c>
      <c r="J3294" s="159"/>
      <c r="K3294" s="160">
        <f>ROUND(E3294*J3294,2)</f>
        <v>0</v>
      </c>
      <c r="L3294" s="160">
        <v>21</v>
      </c>
      <c r="M3294" s="160">
        <f>G3294*(1+L3294/100)</f>
        <v>0</v>
      </c>
      <c r="N3294" s="160">
        <v>0</v>
      </c>
      <c r="O3294" s="160">
        <f>ROUND(E3294*N3294,2)</f>
        <v>0</v>
      </c>
      <c r="P3294" s="160">
        <v>0</v>
      </c>
      <c r="Q3294" s="160">
        <f>ROUND(E3294*P3294,2)</f>
        <v>0</v>
      </c>
      <c r="R3294" s="160"/>
      <c r="S3294" s="160" t="s">
        <v>354</v>
      </c>
      <c r="T3294" s="161" t="s">
        <v>296</v>
      </c>
      <c r="U3294" s="162">
        <v>0.87</v>
      </c>
      <c r="V3294" s="162">
        <f>ROUND(E3294*U3294,2)</f>
        <v>1179.5999999999999</v>
      </c>
      <c r="W3294" s="162"/>
      <c r="X3294" s="162" t="s">
        <v>375</v>
      </c>
      <c r="Y3294" s="163"/>
      <c r="Z3294" s="163"/>
      <c r="AA3294" s="163"/>
      <c r="AB3294" s="163"/>
      <c r="AC3294" s="163"/>
      <c r="AD3294" s="163"/>
      <c r="AE3294" s="163"/>
      <c r="AF3294" s="163"/>
      <c r="AG3294" s="163" t="s">
        <v>376</v>
      </c>
      <c r="AH3294" s="163"/>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64"/>
      <c r="B3295" s="165"/>
      <c r="C3295" s="183" t="s">
        <v>2966</v>
      </c>
      <c r="D3295" s="184"/>
      <c r="E3295" s="185"/>
      <c r="F3295" s="162"/>
      <c r="G3295" s="162"/>
      <c r="H3295" s="162"/>
      <c r="I3295" s="162"/>
      <c r="J3295" s="162"/>
      <c r="K3295" s="162"/>
      <c r="L3295" s="162"/>
      <c r="M3295" s="162"/>
      <c r="N3295" s="162"/>
      <c r="O3295" s="162"/>
      <c r="P3295" s="162"/>
      <c r="Q3295" s="162"/>
      <c r="R3295" s="162"/>
      <c r="S3295" s="162"/>
      <c r="T3295" s="162"/>
      <c r="U3295" s="162"/>
      <c r="V3295" s="162"/>
      <c r="W3295" s="162"/>
      <c r="X3295" s="162"/>
      <c r="Y3295" s="163"/>
      <c r="Z3295" s="163"/>
      <c r="AA3295" s="163"/>
      <c r="AB3295" s="163"/>
      <c r="AC3295" s="163"/>
      <c r="AD3295" s="163"/>
      <c r="AE3295" s="163"/>
      <c r="AF3295" s="163"/>
      <c r="AG3295" s="163" t="s">
        <v>378</v>
      </c>
      <c r="AH3295" s="163">
        <v>0</v>
      </c>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3" t="s">
        <v>3220</v>
      </c>
      <c r="D3296" s="184"/>
      <c r="E3296" s="185">
        <v>49.203899999999997</v>
      </c>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378</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3" t="s">
        <v>3221</v>
      </c>
      <c r="D3297" s="184"/>
      <c r="E3297" s="185">
        <v>149.39924999999999</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378</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3" t="s">
        <v>2969</v>
      </c>
      <c r="D3298" s="184"/>
      <c r="E3298" s="185">
        <v>133.75632999999999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378</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3" t="s">
        <v>2970</v>
      </c>
      <c r="D3299" s="184"/>
      <c r="E3299" s="185"/>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378</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3" t="s">
        <v>3222</v>
      </c>
      <c r="D3300" s="184"/>
      <c r="E3300" s="185">
        <v>53.1524</v>
      </c>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378</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3" t="s">
        <v>3223</v>
      </c>
      <c r="D3301" s="184"/>
      <c r="E3301" s="185">
        <v>127.75</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378</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3" t="s">
        <v>2973</v>
      </c>
      <c r="D3302" s="184"/>
      <c r="E3302" s="185">
        <v>124.26</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378</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3" t="s">
        <v>2974</v>
      </c>
      <c r="D3303" s="184"/>
      <c r="E3303" s="185"/>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378</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3" t="s">
        <v>2975</v>
      </c>
      <c r="D3304" s="184"/>
      <c r="E3304" s="185">
        <v>162.28380999999999</v>
      </c>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378</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3" t="s">
        <v>2976</v>
      </c>
      <c r="D3305" s="184"/>
      <c r="E3305" s="185">
        <v>55.116250000000001</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378</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3" t="s">
        <v>2977</v>
      </c>
      <c r="D3306" s="184"/>
      <c r="E3306" s="185">
        <v>39.375</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378</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3" t="s">
        <v>2978</v>
      </c>
      <c r="D3307" s="184"/>
      <c r="E3307" s="185">
        <v>24.784749999999999</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378</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378</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3" t="s">
        <v>3224</v>
      </c>
      <c r="D3309" s="184"/>
      <c r="E3309" s="185">
        <v>35.166499999999999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378</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3" t="s">
        <v>2981</v>
      </c>
      <c r="D3310" s="184"/>
      <c r="E3310" s="185">
        <v>32.597299999999997</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378</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3" t="s">
        <v>3225</v>
      </c>
      <c r="D3311" s="184"/>
      <c r="E3311" s="185">
        <v>32.795999999999999</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378</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3" t="s">
        <v>3226</v>
      </c>
      <c r="D3312" s="184"/>
      <c r="E3312" s="185">
        <v>50.27</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378</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3" t="s">
        <v>2984</v>
      </c>
      <c r="D3313" s="184"/>
      <c r="E3313" s="185">
        <v>35</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378</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3" t="s">
        <v>2985</v>
      </c>
      <c r="D3314" s="184"/>
      <c r="E3314" s="185">
        <v>2.8462499999999999</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378</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3" t="s">
        <v>3227</v>
      </c>
      <c r="D3315" s="184"/>
      <c r="E3315" s="185">
        <v>49.212449999999997</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378</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3" t="s">
        <v>3228</v>
      </c>
      <c r="D3316" s="184"/>
      <c r="E3316" s="185">
        <v>32.189500000000002</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378</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3" t="s">
        <v>3229</v>
      </c>
      <c r="D3317" s="184"/>
      <c r="E3317" s="185">
        <v>35.508000000000003</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378</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3" t="s">
        <v>2985</v>
      </c>
      <c r="D3318" s="184"/>
      <c r="E3318" s="185">
        <v>2.8462499999999999</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378</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3" t="s">
        <v>2989</v>
      </c>
      <c r="D3319" s="184"/>
      <c r="E3319" s="185"/>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378</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3" t="s">
        <v>2990</v>
      </c>
      <c r="D3320" s="184"/>
      <c r="E3320" s="185">
        <v>24.081700000000001</v>
      </c>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378</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3" t="s">
        <v>2991</v>
      </c>
      <c r="D3321" s="184"/>
      <c r="E3321" s="185">
        <v>13.666</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378</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3" t="s">
        <v>2992</v>
      </c>
      <c r="D3322" s="184"/>
      <c r="E3322" s="185">
        <v>4.95</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378</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3" t="s">
        <v>2993</v>
      </c>
      <c r="D3323" s="184"/>
      <c r="E3323" s="185">
        <v>6.3170000000000002</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378</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3" t="s">
        <v>2994</v>
      </c>
      <c r="D3324" s="184"/>
      <c r="E3324" s="185"/>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378</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3" t="s">
        <v>2995</v>
      </c>
      <c r="D3325" s="184"/>
      <c r="E3325" s="185">
        <v>23.231000000000002</v>
      </c>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378</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3" t="s">
        <v>2996</v>
      </c>
      <c r="D3326" s="184"/>
      <c r="E3326" s="185">
        <v>16.919</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378</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3" t="s">
        <v>2997</v>
      </c>
      <c r="D3327" s="184"/>
      <c r="E3327" s="185">
        <v>2.8755000000000002</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378</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3" t="s">
        <v>2998</v>
      </c>
      <c r="D3328" s="184"/>
      <c r="E3328" s="185">
        <v>11.5265</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378</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54">
        <v>380</v>
      </c>
      <c r="B3329" s="155" t="s">
        <v>3366</v>
      </c>
      <c r="C3329" s="156" t="s">
        <v>3367</v>
      </c>
      <c r="D3329" s="157" t="s">
        <v>373</v>
      </c>
      <c r="E3329" s="158">
        <v>1355.8653899999999</v>
      </c>
      <c r="F3329" s="159"/>
      <c r="G3329" s="160">
        <f>ROUND(E3329*F3329,2)</f>
        <v>0</v>
      </c>
      <c r="H3329" s="159"/>
      <c r="I3329" s="160">
        <f>ROUND(E3329*H3329,2)</f>
        <v>0</v>
      </c>
      <c r="J3329" s="159"/>
      <c r="K3329" s="160">
        <f>ROUND(E3329*J3329,2)</f>
        <v>0</v>
      </c>
      <c r="L3329" s="160">
        <v>21</v>
      </c>
      <c r="M3329" s="160">
        <f>G3329*(1+L3329/100)</f>
        <v>0</v>
      </c>
      <c r="N3329" s="160">
        <v>1.6000000000000001E-4</v>
      </c>
      <c r="O3329" s="160">
        <f>ROUND(E3329*N3329,2)</f>
        <v>0.22</v>
      </c>
      <c r="P3329" s="160">
        <v>0</v>
      </c>
      <c r="Q3329" s="160">
        <f>ROUND(E3329*P3329,2)</f>
        <v>0</v>
      </c>
      <c r="R3329" s="160"/>
      <c r="S3329" s="160" t="s">
        <v>354</v>
      </c>
      <c r="T3329" s="161" t="s">
        <v>295</v>
      </c>
      <c r="U3329" s="162">
        <v>0.16</v>
      </c>
      <c r="V3329" s="162">
        <f>ROUND(E3329*U3329,2)</f>
        <v>216.94</v>
      </c>
      <c r="W3329" s="162"/>
      <c r="X3329" s="162" t="s">
        <v>375</v>
      </c>
      <c r="Y3329" s="163"/>
      <c r="Z3329" s="163"/>
      <c r="AA3329" s="163"/>
      <c r="AB3329" s="163"/>
      <c r="AC3329" s="163"/>
      <c r="AD3329" s="163"/>
      <c r="AE3329" s="163"/>
      <c r="AF3329" s="163"/>
      <c r="AG3329" s="163" t="s">
        <v>376</v>
      </c>
      <c r="AH3329" s="163"/>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64"/>
      <c r="B3330" s="165"/>
      <c r="C3330" s="183" t="s">
        <v>2966</v>
      </c>
      <c r="D3330" s="184"/>
      <c r="E3330" s="185"/>
      <c r="F3330" s="162"/>
      <c r="G3330" s="162"/>
      <c r="H3330" s="162"/>
      <c r="I3330" s="162"/>
      <c r="J3330" s="162"/>
      <c r="K3330" s="162"/>
      <c r="L3330" s="162"/>
      <c r="M3330" s="162"/>
      <c r="N3330" s="162"/>
      <c r="O3330" s="162"/>
      <c r="P3330" s="162"/>
      <c r="Q3330" s="162"/>
      <c r="R3330" s="162"/>
      <c r="S3330" s="162"/>
      <c r="T3330" s="162"/>
      <c r="U3330" s="162"/>
      <c r="V3330" s="162"/>
      <c r="W3330" s="162"/>
      <c r="X3330" s="162"/>
      <c r="Y3330" s="163"/>
      <c r="Z3330" s="163"/>
      <c r="AA3330" s="163"/>
      <c r="AB3330" s="163"/>
      <c r="AC3330" s="163"/>
      <c r="AD3330" s="163"/>
      <c r="AE3330" s="163"/>
      <c r="AF3330" s="163"/>
      <c r="AG3330" s="163" t="s">
        <v>378</v>
      </c>
      <c r="AH3330" s="163">
        <v>0</v>
      </c>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3" t="s">
        <v>3220</v>
      </c>
      <c r="D3331" s="184"/>
      <c r="E3331" s="185">
        <v>49.203899999999997</v>
      </c>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378</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3" t="s">
        <v>3221</v>
      </c>
      <c r="D3332" s="184"/>
      <c r="E3332" s="185">
        <v>149.39924999999999</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378</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3" t="s">
        <v>2969</v>
      </c>
      <c r="D3333" s="184"/>
      <c r="E3333" s="185">
        <v>133.75632999999999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378</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3" t="s">
        <v>2970</v>
      </c>
      <c r="D3334" s="184"/>
      <c r="E3334" s="185"/>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378</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3" t="s">
        <v>3222</v>
      </c>
      <c r="D3335" s="184"/>
      <c r="E3335" s="185">
        <v>53.1524</v>
      </c>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378</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3" t="s">
        <v>3223</v>
      </c>
      <c r="D3336" s="184"/>
      <c r="E3336" s="185">
        <v>127.75</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378</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3" t="s">
        <v>2973</v>
      </c>
      <c r="D3337" s="184"/>
      <c r="E3337" s="185">
        <v>124.26</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378</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3" t="s">
        <v>2974</v>
      </c>
      <c r="D3338" s="184"/>
      <c r="E3338" s="185"/>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378</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3" t="s">
        <v>2975</v>
      </c>
      <c r="D3339" s="184"/>
      <c r="E3339" s="185">
        <v>162.28380999999999</v>
      </c>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378</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3" t="s">
        <v>2976</v>
      </c>
      <c r="D3340" s="184"/>
      <c r="E3340" s="185">
        <v>55.116250000000001</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378</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3" t="s">
        <v>2977</v>
      </c>
      <c r="D3341" s="184"/>
      <c r="E3341" s="185">
        <v>39.375</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378</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3" t="s">
        <v>2978</v>
      </c>
      <c r="D3342" s="184"/>
      <c r="E3342" s="185">
        <v>24.784749999999999</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378</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378</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3" t="s">
        <v>3224</v>
      </c>
      <c r="D3344" s="184"/>
      <c r="E3344" s="185">
        <v>35.166499999999999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378</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3" t="s">
        <v>2981</v>
      </c>
      <c r="D3345" s="184"/>
      <c r="E3345" s="185">
        <v>32.597299999999997</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378</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3" t="s">
        <v>3225</v>
      </c>
      <c r="D3346" s="184"/>
      <c r="E3346" s="185">
        <v>32.795999999999999</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378</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3" t="s">
        <v>3226</v>
      </c>
      <c r="D3347" s="184"/>
      <c r="E3347" s="185">
        <v>50.27</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378</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3" t="s">
        <v>2984</v>
      </c>
      <c r="D3348" s="184"/>
      <c r="E3348" s="185">
        <v>35</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378</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3" t="s">
        <v>2985</v>
      </c>
      <c r="D3349" s="184"/>
      <c r="E3349" s="185">
        <v>2.8462499999999999</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378</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3" t="s">
        <v>3227</v>
      </c>
      <c r="D3350" s="184"/>
      <c r="E3350" s="185">
        <v>49.212449999999997</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378</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3" t="s">
        <v>3228</v>
      </c>
      <c r="D3351" s="184"/>
      <c r="E3351" s="185">
        <v>32.189500000000002</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378</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3" t="s">
        <v>3229</v>
      </c>
      <c r="D3352" s="184"/>
      <c r="E3352" s="185">
        <v>35.508000000000003</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378</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3" t="s">
        <v>2985</v>
      </c>
      <c r="D3353" s="184"/>
      <c r="E3353" s="185">
        <v>2.8462499999999999</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378</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3" t="s">
        <v>2989</v>
      </c>
      <c r="D3354" s="184"/>
      <c r="E3354" s="185"/>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378</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3" t="s">
        <v>2990</v>
      </c>
      <c r="D3355" s="184"/>
      <c r="E3355" s="185">
        <v>24.081700000000001</v>
      </c>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378</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3" t="s">
        <v>2991</v>
      </c>
      <c r="D3356" s="184"/>
      <c r="E3356" s="185">
        <v>13.666</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378</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3" t="s">
        <v>2992</v>
      </c>
      <c r="D3357" s="184"/>
      <c r="E3357" s="185">
        <v>4.95</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378</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3" t="s">
        <v>2993</v>
      </c>
      <c r="D3358" s="184"/>
      <c r="E3358" s="185">
        <v>6.3170000000000002</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378</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3" t="s">
        <v>2994</v>
      </c>
      <c r="D3359" s="184"/>
      <c r="E3359" s="185"/>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378</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3" t="s">
        <v>2995</v>
      </c>
      <c r="D3360" s="184"/>
      <c r="E3360" s="185">
        <v>23.231000000000002</v>
      </c>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378</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3" t="s">
        <v>2996</v>
      </c>
      <c r="D3361" s="184"/>
      <c r="E3361" s="185">
        <v>16.919</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378</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3" t="s">
        <v>2997</v>
      </c>
      <c r="D3362" s="184"/>
      <c r="E3362" s="185">
        <v>2.8755000000000002</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378</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3" t="s">
        <v>2998</v>
      </c>
      <c r="D3363" s="184"/>
      <c r="E3363" s="185">
        <v>11.5265</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378</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54">
        <v>381</v>
      </c>
      <c r="B3364" s="155" t="s">
        <v>3368</v>
      </c>
      <c r="C3364" s="156" t="s">
        <v>3369</v>
      </c>
      <c r="D3364" s="157" t="s">
        <v>373</v>
      </c>
      <c r="E3364" s="158">
        <v>7.3259999999999996</v>
      </c>
      <c r="F3364" s="159"/>
      <c r="G3364" s="160">
        <f>ROUND(E3364*F3364,2)</f>
        <v>0</v>
      </c>
      <c r="H3364" s="159"/>
      <c r="I3364" s="160">
        <f>ROUND(E3364*H3364,2)</f>
        <v>0</v>
      </c>
      <c r="J3364" s="159"/>
      <c r="K3364" s="160">
        <f>ROUND(E3364*J3364,2)</f>
        <v>0</v>
      </c>
      <c r="L3364" s="160">
        <v>21</v>
      </c>
      <c r="M3364" s="160">
        <f>G3364*(1+L3364/100)</f>
        <v>0</v>
      </c>
      <c r="N3364" s="160">
        <v>2.1600000000000001E-2</v>
      </c>
      <c r="O3364" s="160">
        <f>ROUND(E3364*N3364,2)</f>
        <v>0.16</v>
      </c>
      <c r="P3364" s="160">
        <v>0</v>
      </c>
      <c r="Q3364" s="160">
        <f>ROUND(E3364*P3364,2)</f>
        <v>0</v>
      </c>
      <c r="R3364" s="160" t="s">
        <v>864</v>
      </c>
      <c r="S3364" s="160" t="s">
        <v>295</v>
      </c>
      <c r="T3364" s="161" t="s">
        <v>295</v>
      </c>
      <c r="U3364" s="162">
        <v>0</v>
      </c>
      <c r="V3364" s="162">
        <f>ROUND(E3364*U3364,2)</f>
        <v>0</v>
      </c>
      <c r="W3364" s="162"/>
      <c r="X3364" s="162" t="s">
        <v>865</v>
      </c>
      <c r="Y3364" s="163"/>
      <c r="Z3364" s="163"/>
      <c r="AA3364" s="163"/>
      <c r="AB3364" s="163"/>
      <c r="AC3364" s="163"/>
      <c r="AD3364" s="163"/>
      <c r="AE3364" s="163"/>
      <c r="AF3364" s="163"/>
      <c r="AG3364" s="163" t="s">
        <v>866</v>
      </c>
      <c r="AH3364" s="163"/>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64"/>
      <c r="B3365" s="165"/>
      <c r="C3365" s="183" t="s">
        <v>1329</v>
      </c>
      <c r="D3365" s="184"/>
      <c r="E3365" s="185"/>
      <c r="F3365" s="162"/>
      <c r="G3365" s="162"/>
      <c r="H3365" s="162"/>
      <c r="I3365" s="162"/>
      <c r="J3365" s="162"/>
      <c r="K3365" s="162"/>
      <c r="L3365" s="162"/>
      <c r="M3365" s="162"/>
      <c r="N3365" s="162"/>
      <c r="O3365" s="162"/>
      <c r="P3365" s="162"/>
      <c r="Q3365" s="162"/>
      <c r="R3365" s="162"/>
      <c r="S3365" s="162"/>
      <c r="T3365" s="162"/>
      <c r="U3365" s="162"/>
      <c r="V3365" s="162"/>
      <c r="W3365" s="162"/>
      <c r="X3365" s="162"/>
      <c r="Y3365" s="163"/>
      <c r="Z3365" s="163"/>
      <c r="AA3365" s="163"/>
      <c r="AB3365" s="163"/>
      <c r="AC3365" s="163"/>
      <c r="AD3365" s="163"/>
      <c r="AE3365" s="163"/>
      <c r="AF3365" s="163"/>
      <c r="AG3365" s="163" t="s">
        <v>378</v>
      </c>
      <c r="AH3365" s="163">
        <v>0</v>
      </c>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3" t="s">
        <v>3370</v>
      </c>
      <c r="D3366" s="184"/>
      <c r="E3366" s="185">
        <v>2.387</v>
      </c>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378</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3" t="s">
        <v>3371</v>
      </c>
      <c r="D3367" s="184"/>
      <c r="E3367" s="185">
        <v>2.431</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378</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3" t="s">
        <v>3372</v>
      </c>
      <c r="D3368" s="184"/>
      <c r="E3368" s="185">
        <v>2.508</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378</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54">
        <v>382</v>
      </c>
      <c r="B3369" s="155" t="s">
        <v>3373</v>
      </c>
      <c r="C3369" s="156" t="s">
        <v>3374</v>
      </c>
      <c r="D3369" s="157" t="s">
        <v>373</v>
      </c>
      <c r="E3369" s="158">
        <v>1491.4519299999999</v>
      </c>
      <c r="F3369" s="159"/>
      <c r="G3369" s="160">
        <f>ROUND(E3369*F3369,2)</f>
        <v>0</v>
      </c>
      <c r="H3369" s="159"/>
      <c r="I3369" s="160">
        <f>ROUND(E3369*H3369,2)</f>
        <v>0</v>
      </c>
      <c r="J3369" s="159"/>
      <c r="K3369" s="160">
        <f>ROUND(E3369*J3369,2)</f>
        <v>0</v>
      </c>
      <c r="L3369" s="160">
        <v>21</v>
      </c>
      <c r="M3369" s="160">
        <f>G3369*(1+L3369/100)</f>
        <v>0</v>
      </c>
      <c r="N3369" s="160">
        <v>7.7999999999999996E-3</v>
      </c>
      <c r="O3369" s="160">
        <f>ROUND(E3369*N3369,2)</f>
        <v>11.63</v>
      </c>
      <c r="P3369" s="160">
        <v>0</v>
      </c>
      <c r="Q3369" s="160">
        <f>ROUND(E3369*P3369,2)</f>
        <v>0</v>
      </c>
      <c r="R3369" s="160" t="s">
        <v>864</v>
      </c>
      <c r="S3369" s="160" t="s">
        <v>295</v>
      </c>
      <c r="T3369" s="161" t="s">
        <v>295</v>
      </c>
      <c r="U3369" s="162">
        <v>0</v>
      </c>
      <c r="V3369" s="162">
        <f>ROUND(E3369*U3369,2)</f>
        <v>0</v>
      </c>
      <c r="W3369" s="162"/>
      <c r="X3369" s="162" t="s">
        <v>865</v>
      </c>
      <c r="Y3369" s="163"/>
      <c r="Z3369" s="163"/>
      <c r="AA3369" s="163"/>
      <c r="AB3369" s="163"/>
      <c r="AC3369" s="163"/>
      <c r="AD3369" s="163"/>
      <c r="AE3369" s="163"/>
      <c r="AF3369" s="163"/>
      <c r="AG3369" s="163" t="s">
        <v>866</v>
      </c>
      <c r="AH3369" s="163"/>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64"/>
      <c r="B3370" s="165"/>
      <c r="C3370" s="183" t="s">
        <v>3375</v>
      </c>
      <c r="D3370" s="184"/>
      <c r="E3370" s="185">
        <v>1491.4519299999999</v>
      </c>
      <c r="F3370" s="162"/>
      <c r="G3370" s="162"/>
      <c r="H3370" s="162"/>
      <c r="I3370" s="162"/>
      <c r="J3370" s="162"/>
      <c r="K3370" s="162"/>
      <c r="L3370" s="162"/>
      <c r="M3370" s="162"/>
      <c r="N3370" s="162"/>
      <c r="O3370" s="162"/>
      <c r="P3370" s="162"/>
      <c r="Q3370" s="162"/>
      <c r="R3370" s="162"/>
      <c r="S3370" s="162"/>
      <c r="T3370" s="162"/>
      <c r="U3370" s="162"/>
      <c r="V3370" s="162"/>
      <c r="W3370" s="162"/>
      <c r="X3370" s="162"/>
      <c r="Y3370" s="163"/>
      <c r="Z3370" s="163"/>
      <c r="AA3370" s="163"/>
      <c r="AB3370" s="163"/>
      <c r="AC3370" s="163"/>
      <c r="AD3370" s="163"/>
      <c r="AE3370" s="163"/>
      <c r="AF3370" s="163"/>
      <c r="AG3370" s="163" t="s">
        <v>378</v>
      </c>
      <c r="AH3370" s="163">
        <v>0</v>
      </c>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54">
        <v>383</v>
      </c>
      <c r="B3371" s="155" t="s">
        <v>3376</v>
      </c>
      <c r="C3371" s="156" t="s">
        <v>3377</v>
      </c>
      <c r="D3371" s="157" t="s">
        <v>384</v>
      </c>
      <c r="E3371" s="158">
        <v>14.84564</v>
      </c>
      <c r="F3371" s="159"/>
      <c r="G3371" s="160">
        <f>ROUND(E3371*F3371,2)</f>
        <v>0</v>
      </c>
      <c r="H3371" s="159"/>
      <c r="I3371" s="160">
        <f>ROUND(E3371*H3371,2)</f>
        <v>0</v>
      </c>
      <c r="J3371" s="159"/>
      <c r="K3371" s="160">
        <f>ROUND(E3371*J3371,2)</f>
        <v>0</v>
      </c>
      <c r="L3371" s="160">
        <v>21</v>
      </c>
      <c r="M3371" s="160">
        <f>G3371*(1+L3371/100)</f>
        <v>0</v>
      </c>
      <c r="N3371" s="160">
        <v>0.55000000000000004</v>
      </c>
      <c r="O3371" s="160">
        <f>ROUND(E3371*N3371,2)</f>
        <v>8.17</v>
      </c>
      <c r="P3371" s="160">
        <v>0</v>
      </c>
      <c r="Q3371" s="160">
        <f>ROUND(E3371*P3371,2)</f>
        <v>0</v>
      </c>
      <c r="R3371" s="160" t="s">
        <v>864</v>
      </c>
      <c r="S3371" s="160" t="s">
        <v>295</v>
      </c>
      <c r="T3371" s="161" t="s">
        <v>295</v>
      </c>
      <c r="U3371" s="162">
        <v>0</v>
      </c>
      <c r="V3371" s="162">
        <f>ROUND(E3371*U3371,2)</f>
        <v>0</v>
      </c>
      <c r="W3371" s="162"/>
      <c r="X3371" s="162" t="s">
        <v>865</v>
      </c>
      <c r="Y3371" s="163"/>
      <c r="Z3371" s="163"/>
      <c r="AA3371" s="163"/>
      <c r="AB3371" s="163"/>
      <c r="AC3371" s="163"/>
      <c r="AD3371" s="163"/>
      <c r="AE3371" s="163"/>
      <c r="AF3371" s="163"/>
      <c r="AG3371" s="163" t="s">
        <v>866</v>
      </c>
      <c r="AH3371" s="163"/>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64"/>
      <c r="B3372" s="165"/>
      <c r="C3372" s="183" t="s">
        <v>3378</v>
      </c>
      <c r="D3372" s="184"/>
      <c r="E3372" s="185">
        <v>3.1907199999999998</v>
      </c>
      <c r="F3372" s="162"/>
      <c r="G3372" s="162"/>
      <c r="H3372" s="162"/>
      <c r="I3372" s="162"/>
      <c r="J3372" s="162"/>
      <c r="K3372" s="162"/>
      <c r="L3372" s="162"/>
      <c r="M3372" s="162"/>
      <c r="N3372" s="162"/>
      <c r="O3372" s="162"/>
      <c r="P3372" s="162"/>
      <c r="Q3372" s="162"/>
      <c r="R3372" s="162"/>
      <c r="S3372" s="162"/>
      <c r="T3372" s="162"/>
      <c r="U3372" s="162"/>
      <c r="V3372" s="162"/>
      <c r="W3372" s="162"/>
      <c r="X3372" s="162"/>
      <c r="Y3372" s="163"/>
      <c r="Z3372" s="163"/>
      <c r="AA3372" s="163"/>
      <c r="AB3372" s="163"/>
      <c r="AC3372" s="163"/>
      <c r="AD3372" s="163"/>
      <c r="AE3372" s="163"/>
      <c r="AF3372" s="163"/>
      <c r="AG3372" s="163" t="s">
        <v>378</v>
      </c>
      <c r="AH3372" s="163">
        <v>0</v>
      </c>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3" t="s">
        <v>3379</v>
      </c>
      <c r="D3373" s="184"/>
      <c r="E3373" s="185">
        <v>1.9138999999999999</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378</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3" t="s">
        <v>3380</v>
      </c>
      <c r="D3374" s="184"/>
      <c r="E3374" s="185">
        <v>0.21292</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378</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3" t="s">
        <v>3381</v>
      </c>
      <c r="D3375" s="184"/>
      <c r="E3375" s="185">
        <v>1.1374</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378</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3" t="s">
        <v>3382</v>
      </c>
      <c r="D3376" s="184"/>
      <c r="E3376" s="185">
        <v>5.4545199999999996</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378</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3" t="s">
        <v>3383</v>
      </c>
      <c r="D3377" s="184"/>
      <c r="E3377" s="185">
        <v>1.8391200000000001</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378</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3" t="s">
        <v>3384</v>
      </c>
      <c r="D3378" s="184"/>
      <c r="E3378" s="185">
        <v>1.05284</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378</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3" t="s">
        <v>3385</v>
      </c>
      <c r="D3379" s="184"/>
      <c r="E3379" s="185">
        <v>4.4220000000000002E-2</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378</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54">
        <v>384</v>
      </c>
      <c r="B3380" s="155" t="s">
        <v>3386</v>
      </c>
      <c r="C3380" s="156" t="s">
        <v>3387</v>
      </c>
      <c r="D3380" s="157" t="s">
        <v>384</v>
      </c>
      <c r="E3380" s="158">
        <v>46.199249999999999</v>
      </c>
      <c r="F3380" s="159"/>
      <c r="G3380" s="160">
        <f>ROUND(E3380*F3380,2)</f>
        <v>0</v>
      </c>
      <c r="H3380" s="159"/>
      <c r="I3380" s="160">
        <f>ROUND(E3380*H3380,2)</f>
        <v>0</v>
      </c>
      <c r="J3380" s="159"/>
      <c r="K3380" s="160">
        <f>ROUND(E3380*J3380,2)</f>
        <v>0</v>
      </c>
      <c r="L3380" s="160">
        <v>21</v>
      </c>
      <c r="M3380" s="160">
        <f>G3380*(1+L3380/100)</f>
        <v>0</v>
      </c>
      <c r="N3380" s="160">
        <v>0.55000000000000004</v>
      </c>
      <c r="O3380" s="160">
        <f>ROUND(E3380*N3380,2)</f>
        <v>25.41</v>
      </c>
      <c r="P3380" s="160">
        <v>0</v>
      </c>
      <c r="Q3380" s="160">
        <f>ROUND(E3380*P3380,2)</f>
        <v>0</v>
      </c>
      <c r="R3380" s="160" t="s">
        <v>864</v>
      </c>
      <c r="S3380" s="160" t="s">
        <v>295</v>
      </c>
      <c r="T3380" s="161" t="s">
        <v>295</v>
      </c>
      <c r="U3380" s="162">
        <v>0</v>
      </c>
      <c r="V3380" s="162">
        <f>ROUND(E3380*U3380,2)</f>
        <v>0</v>
      </c>
      <c r="W3380" s="162"/>
      <c r="X3380" s="162" t="s">
        <v>865</v>
      </c>
      <c r="Y3380" s="163"/>
      <c r="Z3380" s="163"/>
      <c r="AA3380" s="163"/>
      <c r="AB3380" s="163"/>
      <c r="AC3380" s="163"/>
      <c r="AD3380" s="163"/>
      <c r="AE3380" s="163"/>
      <c r="AF3380" s="163"/>
      <c r="AG3380" s="163" t="s">
        <v>866</v>
      </c>
      <c r="AH3380" s="163"/>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64"/>
      <c r="B3381" s="165"/>
      <c r="C3381" s="183" t="s">
        <v>3388</v>
      </c>
      <c r="D3381" s="184"/>
      <c r="E3381" s="185">
        <v>45.750799999999998</v>
      </c>
      <c r="F3381" s="162"/>
      <c r="G3381" s="162"/>
      <c r="H3381" s="162"/>
      <c r="I3381" s="162"/>
      <c r="J3381" s="162"/>
      <c r="K3381" s="162"/>
      <c r="L3381" s="162"/>
      <c r="M3381" s="162"/>
      <c r="N3381" s="162"/>
      <c r="O3381" s="162"/>
      <c r="P3381" s="162"/>
      <c r="Q3381" s="162"/>
      <c r="R3381" s="162"/>
      <c r="S3381" s="162"/>
      <c r="T3381" s="162"/>
      <c r="U3381" s="162"/>
      <c r="V3381" s="162"/>
      <c r="W3381" s="162"/>
      <c r="X3381" s="162"/>
      <c r="Y3381" s="163"/>
      <c r="Z3381" s="163"/>
      <c r="AA3381" s="163"/>
      <c r="AB3381" s="163"/>
      <c r="AC3381" s="163"/>
      <c r="AD3381" s="163"/>
      <c r="AE3381" s="163"/>
      <c r="AF3381" s="163"/>
      <c r="AG3381" s="163" t="s">
        <v>378</v>
      </c>
      <c r="AH3381" s="163">
        <v>0</v>
      </c>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3" t="s">
        <v>3389</v>
      </c>
      <c r="D3382" s="184"/>
      <c r="E3382" s="185">
        <v>0.38146000000000002</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378</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3" t="s">
        <v>3390</v>
      </c>
      <c r="D3383" s="184"/>
      <c r="E3383" s="185">
        <v>6.6989999999999994E-2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378</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54">
        <v>385</v>
      </c>
      <c r="B3384" s="155" t="s">
        <v>3391</v>
      </c>
      <c r="C3384" s="156" t="s">
        <v>3392</v>
      </c>
      <c r="D3384" s="157" t="s">
        <v>384</v>
      </c>
      <c r="E3384" s="158">
        <v>3.0640000000000001E-2</v>
      </c>
      <c r="F3384" s="159"/>
      <c r="G3384" s="160">
        <f>ROUND(E3384*F3384,2)</f>
        <v>0</v>
      </c>
      <c r="H3384" s="159"/>
      <c r="I3384" s="160">
        <f>ROUND(E3384*H3384,2)</f>
        <v>0</v>
      </c>
      <c r="J3384" s="159"/>
      <c r="K3384" s="160">
        <f>ROUND(E3384*J3384,2)</f>
        <v>0</v>
      </c>
      <c r="L3384" s="160">
        <v>21</v>
      </c>
      <c r="M3384" s="160">
        <f>G3384*(1+L3384/100)</f>
        <v>0</v>
      </c>
      <c r="N3384" s="160">
        <v>0.5</v>
      </c>
      <c r="O3384" s="160">
        <f>ROUND(E3384*N3384,2)</f>
        <v>0.02</v>
      </c>
      <c r="P3384" s="160">
        <v>0</v>
      </c>
      <c r="Q3384" s="160">
        <f>ROUND(E3384*P3384,2)</f>
        <v>0</v>
      </c>
      <c r="R3384" s="160"/>
      <c r="S3384" s="160" t="s">
        <v>354</v>
      </c>
      <c r="T3384" s="161" t="s">
        <v>296</v>
      </c>
      <c r="U3384" s="162">
        <v>0</v>
      </c>
      <c r="V3384" s="162">
        <f>ROUND(E3384*U3384,2)</f>
        <v>0</v>
      </c>
      <c r="W3384" s="162"/>
      <c r="X3384" s="162" t="s">
        <v>865</v>
      </c>
      <c r="Y3384" s="163"/>
      <c r="Z3384" s="163"/>
      <c r="AA3384" s="163"/>
      <c r="AB3384" s="163"/>
      <c r="AC3384" s="163"/>
      <c r="AD3384" s="163"/>
      <c r="AE3384" s="163"/>
      <c r="AF3384" s="163"/>
      <c r="AG3384" s="163" t="s">
        <v>866</v>
      </c>
      <c r="AH3384" s="163"/>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64"/>
      <c r="B3385" s="165"/>
      <c r="C3385" s="183" t="s">
        <v>3393</v>
      </c>
      <c r="D3385" s="184"/>
      <c r="E3385" s="185">
        <v>3.0640000000000001E-2</v>
      </c>
      <c r="F3385" s="162"/>
      <c r="G3385" s="162"/>
      <c r="H3385" s="162"/>
      <c r="I3385" s="162"/>
      <c r="J3385" s="162"/>
      <c r="K3385" s="162"/>
      <c r="L3385" s="162"/>
      <c r="M3385" s="162"/>
      <c r="N3385" s="162"/>
      <c r="O3385" s="162"/>
      <c r="P3385" s="162"/>
      <c r="Q3385" s="162"/>
      <c r="R3385" s="162"/>
      <c r="S3385" s="162"/>
      <c r="T3385" s="162"/>
      <c r="U3385" s="162"/>
      <c r="V3385" s="162"/>
      <c r="W3385" s="162"/>
      <c r="X3385" s="162"/>
      <c r="Y3385" s="163"/>
      <c r="Z3385" s="163"/>
      <c r="AA3385" s="163"/>
      <c r="AB3385" s="163"/>
      <c r="AC3385" s="163"/>
      <c r="AD3385" s="163"/>
      <c r="AE3385" s="163"/>
      <c r="AF3385" s="163"/>
      <c r="AG3385" s="163" t="s">
        <v>378</v>
      </c>
      <c r="AH3385" s="163">
        <v>0</v>
      </c>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54">
        <v>386</v>
      </c>
      <c r="B3386" s="155" t="s">
        <v>3394</v>
      </c>
      <c r="C3386" s="156" t="s">
        <v>3395</v>
      </c>
      <c r="D3386" s="157" t="s">
        <v>384</v>
      </c>
      <c r="E3386" s="158">
        <v>1.3860000000000001E-2</v>
      </c>
      <c r="F3386" s="159"/>
      <c r="G3386" s="160">
        <f>ROUND(E3386*F3386,2)</f>
        <v>0</v>
      </c>
      <c r="H3386" s="159"/>
      <c r="I3386" s="160">
        <f>ROUND(E3386*H3386,2)</f>
        <v>0</v>
      </c>
      <c r="J3386" s="159"/>
      <c r="K3386" s="160">
        <f>ROUND(E3386*J3386,2)</f>
        <v>0</v>
      </c>
      <c r="L3386" s="160">
        <v>21</v>
      </c>
      <c r="M3386" s="160">
        <f>G3386*(1+L3386/100)</f>
        <v>0</v>
      </c>
      <c r="N3386" s="160">
        <v>0.5</v>
      </c>
      <c r="O3386" s="160">
        <f>ROUND(E3386*N3386,2)</f>
        <v>0.01</v>
      </c>
      <c r="P3386" s="160">
        <v>0</v>
      </c>
      <c r="Q3386" s="160">
        <f>ROUND(E3386*P3386,2)</f>
        <v>0</v>
      </c>
      <c r="R3386" s="160"/>
      <c r="S3386" s="160" t="s">
        <v>354</v>
      </c>
      <c r="T3386" s="161" t="s">
        <v>296</v>
      </c>
      <c r="U3386" s="162">
        <v>0</v>
      </c>
      <c r="V3386" s="162">
        <f>ROUND(E3386*U3386,2)</f>
        <v>0</v>
      </c>
      <c r="W3386" s="162"/>
      <c r="X3386" s="162" t="s">
        <v>865</v>
      </c>
      <c r="Y3386" s="163"/>
      <c r="Z3386" s="163"/>
      <c r="AA3386" s="163"/>
      <c r="AB3386" s="163"/>
      <c r="AC3386" s="163"/>
      <c r="AD3386" s="163"/>
      <c r="AE3386" s="163"/>
      <c r="AF3386" s="163"/>
      <c r="AG3386" s="163" t="s">
        <v>866</v>
      </c>
      <c r="AH3386" s="163"/>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64"/>
      <c r="B3387" s="165"/>
      <c r="C3387" s="183" t="s">
        <v>3396</v>
      </c>
      <c r="D3387" s="184"/>
      <c r="E3387" s="185">
        <v>1.3860000000000001E-2</v>
      </c>
      <c r="F3387" s="162"/>
      <c r="G3387" s="162"/>
      <c r="H3387" s="162"/>
      <c r="I3387" s="162"/>
      <c r="J3387" s="162"/>
      <c r="K3387" s="162"/>
      <c r="L3387" s="162"/>
      <c r="M3387" s="162"/>
      <c r="N3387" s="162"/>
      <c r="O3387" s="162"/>
      <c r="P3387" s="162"/>
      <c r="Q3387" s="162"/>
      <c r="R3387" s="162"/>
      <c r="S3387" s="162"/>
      <c r="T3387" s="162"/>
      <c r="U3387" s="162"/>
      <c r="V3387" s="162"/>
      <c r="W3387" s="162"/>
      <c r="X3387" s="162"/>
      <c r="Y3387" s="163"/>
      <c r="Z3387" s="163"/>
      <c r="AA3387" s="163"/>
      <c r="AB3387" s="163"/>
      <c r="AC3387" s="163"/>
      <c r="AD3387" s="163"/>
      <c r="AE3387" s="163"/>
      <c r="AF3387" s="163"/>
      <c r="AG3387" s="163" t="s">
        <v>378</v>
      </c>
      <c r="AH3387" s="163">
        <v>0</v>
      </c>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54">
        <v>387</v>
      </c>
      <c r="B3388" s="155" t="s">
        <v>3397</v>
      </c>
      <c r="C3388" s="156" t="s">
        <v>3398</v>
      </c>
      <c r="D3388" s="157" t="s">
        <v>384</v>
      </c>
      <c r="E3388" s="158">
        <v>9.7583599999999997</v>
      </c>
      <c r="F3388" s="159"/>
      <c r="G3388" s="160">
        <f>ROUND(E3388*F3388,2)</f>
        <v>0</v>
      </c>
      <c r="H3388" s="159"/>
      <c r="I3388" s="160">
        <f>ROUND(E3388*H3388,2)</f>
        <v>0</v>
      </c>
      <c r="J3388" s="159"/>
      <c r="K3388" s="160">
        <f>ROUND(E3388*J3388,2)</f>
        <v>0</v>
      </c>
      <c r="L3388" s="160">
        <v>21</v>
      </c>
      <c r="M3388" s="160">
        <f>G3388*(1+L3388/100)</f>
        <v>0</v>
      </c>
      <c r="N3388" s="160">
        <v>0.5</v>
      </c>
      <c r="O3388" s="160">
        <f>ROUND(E3388*N3388,2)</f>
        <v>4.88</v>
      </c>
      <c r="P3388" s="160">
        <v>0</v>
      </c>
      <c r="Q3388" s="160">
        <f>ROUND(E3388*P3388,2)</f>
        <v>0</v>
      </c>
      <c r="R3388" s="160" t="s">
        <v>864</v>
      </c>
      <c r="S3388" s="160" t="s">
        <v>295</v>
      </c>
      <c r="T3388" s="161" t="s">
        <v>295</v>
      </c>
      <c r="U3388" s="162">
        <v>0</v>
      </c>
      <c r="V3388" s="162">
        <f>ROUND(E3388*U3388,2)</f>
        <v>0</v>
      </c>
      <c r="W3388" s="162"/>
      <c r="X3388" s="162" t="s">
        <v>865</v>
      </c>
      <c r="Y3388" s="163"/>
      <c r="Z3388" s="163"/>
      <c r="AA3388" s="163"/>
      <c r="AB3388" s="163"/>
      <c r="AC3388" s="163"/>
      <c r="AD3388" s="163"/>
      <c r="AE3388" s="163"/>
      <c r="AF3388" s="163"/>
      <c r="AG3388" s="163" t="s">
        <v>866</v>
      </c>
      <c r="AH3388" s="163"/>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64"/>
      <c r="B3389" s="165"/>
      <c r="C3389" s="183" t="s">
        <v>3399</v>
      </c>
      <c r="D3389" s="184"/>
      <c r="E3389" s="185">
        <v>9.7583599999999997</v>
      </c>
      <c r="F3389" s="162"/>
      <c r="G3389" s="162"/>
      <c r="H3389" s="162"/>
      <c r="I3389" s="162"/>
      <c r="J3389" s="162"/>
      <c r="K3389" s="162"/>
      <c r="L3389" s="162"/>
      <c r="M3389" s="162"/>
      <c r="N3389" s="162"/>
      <c r="O3389" s="162"/>
      <c r="P3389" s="162"/>
      <c r="Q3389" s="162"/>
      <c r="R3389" s="162"/>
      <c r="S3389" s="162"/>
      <c r="T3389" s="162"/>
      <c r="U3389" s="162"/>
      <c r="V3389" s="162"/>
      <c r="W3389" s="162"/>
      <c r="X3389" s="162"/>
      <c r="Y3389" s="163"/>
      <c r="Z3389" s="163"/>
      <c r="AA3389" s="163"/>
      <c r="AB3389" s="163"/>
      <c r="AC3389" s="163"/>
      <c r="AD3389" s="163"/>
      <c r="AE3389" s="163"/>
      <c r="AF3389" s="163"/>
      <c r="AG3389" s="163" t="s">
        <v>378</v>
      </c>
      <c r="AH3389" s="163">
        <v>0</v>
      </c>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54">
        <v>388</v>
      </c>
      <c r="B3390" s="155" t="s">
        <v>3400</v>
      </c>
      <c r="C3390" s="156" t="s">
        <v>3401</v>
      </c>
      <c r="D3390" s="157" t="s">
        <v>384</v>
      </c>
      <c r="E3390" s="158">
        <v>0.40397</v>
      </c>
      <c r="F3390" s="159"/>
      <c r="G3390" s="160">
        <f>ROUND(E3390*F3390,2)</f>
        <v>0</v>
      </c>
      <c r="H3390" s="159"/>
      <c r="I3390" s="160">
        <f>ROUND(E3390*H3390,2)</f>
        <v>0</v>
      </c>
      <c r="J3390" s="159"/>
      <c r="K3390" s="160">
        <f>ROUND(E3390*J3390,2)</f>
        <v>0</v>
      </c>
      <c r="L3390" s="160">
        <v>21</v>
      </c>
      <c r="M3390" s="160">
        <f>G3390*(1+L3390/100)</f>
        <v>0</v>
      </c>
      <c r="N3390" s="160">
        <v>0.5</v>
      </c>
      <c r="O3390" s="160">
        <f>ROUND(E3390*N3390,2)</f>
        <v>0.2</v>
      </c>
      <c r="P3390" s="160">
        <v>0</v>
      </c>
      <c r="Q3390" s="160">
        <f>ROUND(E3390*P3390,2)</f>
        <v>0</v>
      </c>
      <c r="R3390" s="160"/>
      <c r="S3390" s="160" t="s">
        <v>354</v>
      </c>
      <c r="T3390" s="161" t="s">
        <v>296</v>
      </c>
      <c r="U3390" s="162">
        <v>0</v>
      </c>
      <c r="V3390" s="162">
        <f>ROUND(E3390*U3390,2)</f>
        <v>0</v>
      </c>
      <c r="W3390" s="162"/>
      <c r="X3390" s="162" t="s">
        <v>865</v>
      </c>
      <c r="Y3390" s="163"/>
      <c r="Z3390" s="163"/>
      <c r="AA3390" s="163"/>
      <c r="AB3390" s="163"/>
      <c r="AC3390" s="163"/>
      <c r="AD3390" s="163"/>
      <c r="AE3390" s="163"/>
      <c r="AF3390" s="163"/>
      <c r="AG3390" s="163" t="s">
        <v>866</v>
      </c>
      <c r="AH3390" s="163"/>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64"/>
      <c r="B3391" s="165"/>
      <c r="C3391" s="183" t="s">
        <v>3402</v>
      </c>
      <c r="D3391" s="184"/>
      <c r="E3391" s="185">
        <v>0.40397</v>
      </c>
      <c r="F3391" s="162"/>
      <c r="G3391" s="162"/>
      <c r="H3391" s="162"/>
      <c r="I3391" s="162"/>
      <c r="J3391" s="162"/>
      <c r="K3391" s="162"/>
      <c r="L3391" s="162"/>
      <c r="M3391" s="162"/>
      <c r="N3391" s="162"/>
      <c r="O3391" s="162"/>
      <c r="P3391" s="162"/>
      <c r="Q3391" s="162"/>
      <c r="R3391" s="162"/>
      <c r="S3391" s="162"/>
      <c r="T3391" s="162"/>
      <c r="U3391" s="162"/>
      <c r="V3391" s="162"/>
      <c r="W3391" s="162"/>
      <c r="X3391" s="162"/>
      <c r="Y3391" s="163"/>
      <c r="Z3391" s="163"/>
      <c r="AA3391" s="163"/>
      <c r="AB3391" s="163"/>
      <c r="AC3391" s="163"/>
      <c r="AD3391" s="163"/>
      <c r="AE3391" s="163"/>
      <c r="AF3391" s="163"/>
      <c r="AG3391" s="163" t="s">
        <v>378</v>
      </c>
      <c r="AH3391" s="163">
        <v>0</v>
      </c>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54">
        <v>389</v>
      </c>
      <c r="B3392" s="155" t="s">
        <v>3403</v>
      </c>
      <c r="C3392" s="156" t="s">
        <v>3404</v>
      </c>
      <c r="D3392" s="157" t="s">
        <v>384</v>
      </c>
      <c r="E3392" s="158">
        <v>1.502E-2</v>
      </c>
      <c r="F3392" s="159"/>
      <c r="G3392" s="160">
        <f>ROUND(E3392*F3392,2)</f>
        <v>0</v>
      </c>
      <c r="H3392" s="159"/>
      <c r="I3392" s="160">
        <f>ROUND(E3392*H3392,2)</f>
        <v>0</v>
      </c>
      <c r="J3392" s="159"/>
      <c r="K3392" s="160">
        <f>ROUND(E3392*J3392,2)</f>
        <v>0</v>
      </c>
      <c r="L3392" s="160">
        <v>21</v>
      </c>
      <c r="M3392" s="160">
        <f>G3392*(1+L3392/100)</f>
        <v>0</v>
      </c>
      <c r="N3392" s="160">
        <v>0.5</v>
      </c>
      <c r="O3392" s="160">
        <f>ROUND(E3392*N3392,2)</f>
        <v>0.01</v>
      </c>
      <c r="P3392" s="160">
        <v>0</v>
      </c>
      <c r="Q3392" s="160">
        <f>ROUND(E3392*P3392,2)</f>
        <v>0</v>
      </c>
      <c r="R3392" s="160"/>
      <c r="S3392" s="160" t="s">
        <v>354</v>
      </c>
      <c r="T3392" s="161" t="s">
        <v>296</v>
      </c>
      <c r="U3392" s="162">
        <v>0</v>
      </c>
      <c r="V3392" s="162">
        <f>ROUND(E3392*U3392,2)</f>
        <v>0</v>
      </c>
      <c r="W3392" s="162"/>
      <c r="X3392" s="162" t="s">
        <v>865</v>
      </c>
      <c r="Y3392" s="163"/>
      <c r="Z3392" s="163"/>
      <c r="AA3392" s="163"/>
      <c r="AB3392" s="163"/>
      <c r="AC3392" s="163"/>
      <c r="AD3392" s="163"/>
      <c r="AE3392" s="163"/>
      <c r="AF3392" s="163"/>
      <c r="AG3392" s="163" t="s">
        <v>866</v>
      </c>
      <c r="AH3392" s="163"/>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64"/>
      <c r="B3393" s="165"/>
      <c r="C3393" s="183" t="s">
        <v>3405</v>
      </c>
      <c r="D3393" s="184"/>
      <c r="E3393" s="185">
        <v>1.502E-2</v>
      </c>
      <c r="F3393" s="162"/>
      <c r="G3393" s="162"/>
      <c r="H3393" s="162"/>
      <c r="I3393" s="162"/>
      <c r="J3393" s="162"/>
      <c r="K3393" s="162"/>
      <c r="L3393" s="162"/>
      <c r="M3393" s="162"/>
      <c r="N3393" s="162"/>
      <c r="O3393" s="162"/>
      <c r="P3393" s="162"/>
      <c r="Q3393" s="162"/>
      <c r="R3393" s="162"/>
      <c r="S3393" s="162"/>
      <c r="T3393" s="162"/>
      <c r="U3393" s="162"/>
      <c r="V3393" s="162"/>
      <c r="W3393" s="162"/>
      <c r="X3393" s="162"/>
      <c r="Y3393" s="163"/>
      <c r="Z3393" s="163"/>
      <c r="AA3393" s="163"/>
      <c r="AB3393" s="163"/>
      <c r="AC3393" s="163"/>
      <c r="AD3393" s="163"/>
      <c r="AE3393" s="163"/>
      <c r="AF3393" s="163"/>
      <c r="AG3393" s="163" t="s">
        <v>378</v>
      </c>
      <c r="AH3393" s="163">
        <v>0</v>
      </c>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54">
        <v>390</v>
      </c>
      <c r="B3394" s="155" t="s">
        <v>3406</v>
      </c>
      <c r="C3394" s="156" t="s">
        <v>3407</v>
      </c>
      <c r="D3394" s="157" t="s">
        <v>384</v>
      </c>
      <c r="E3394" s="158">
        <v>1.27166</v>
      </c>
      <c r="F3394" s="159"/>
      <c r="G3394" s="160">
        <f>ROUND(E3394*F3394,2)</f>
        <v>0</v>
      </c>
      <c r="H3394" s="159"/>
      <c r="I3394" s="160">
        <f>ROUND(E3394*H3394,2)</f>
        <v>0</v>
      </c>
      <c r="J3394" s="159"/>
      <c r="K3394" s="160">
        <f>ROUND(E3394*J3394,2)</f>
        <v>0</v>
      </c>
      <c r="L3394" s="160">
        <v>21</v>
      </c>
      <c r="M3394" s="160">
        <f>G3394*(1+L3394/100)</f>
        <v>0</v>
      </c>
      <c r="N3394" s="160">
        <v>0.5</v>
      </c>
      <c r="O3394" s="160">
        <f>ROUND(E3394*N3394,2)</f>
        <v>0.64</v>
      </c>
      <c r="P3394" s="160">
        <v>0</v>
      </c>
      <c r="Q3394" s="160">
        <f>ROUND(E3394*P3394,2)</f>
        <v>0</v>
      </c>
      <c r="R3394" s="160"/>
      <c r="S3394" s="160" t="s">
        <v>354</v>
      </c>
      <c r="T3394" s="161" t="s">
        <v>296</v>
      </c>
      <c r="U3394" s="162">
        <v>0</v>
      </c>
      <c r="V3394" s="162">
        <f>ROUND(E3394*U3394,2)</f>
        <v>0</v>
      </c>
      <c r="W3394" s="162"/>
      <c r="X3394" s="162" t="s">
        <v>865</v>
      </c>
      <c r="Y3394" s="163"/>
      <c r="Z3394" s="163"/>
      <c r="AA3394" s="163"/>
      <c r="AB3394" s="163"/>
      <c r="AC3394" s="163"/>
      <c r="AD3394" s="163"/>
      <c r="AE3394" s="163"/>
      <c r="AF3394" s="163"/>
      <c r="AG3394" s="163" t="s">
        <v>866</v>
      </c>
      <c r="AH3394" s="163"/>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64"/>
      <c r="B3395" s="165"/>
      <c r="C3395" s="183" t="s">
        <v>3408</v>
      </c>
      <c r="D3395" s="184"/>
      <c r="E3395" s="185">
        <v>0.13514000000000001</v>
      </c>
      <c r="F3395" s="162"/>
      <c r="G3395" s="162"/>
      <c r="H3395" s="162"/>
      <c r="I3395" s="162"/>
      <c r="J3395" s="162"/>
      <c r="K3395" s="162"/>
      <c r="L3395" s="162"/>
      <c r="M3395" s="162"/>
      <c r="N3395" s="162"/>
      <c r="O3395" s="162"/>
      <c r="P3395" s="162"/>
      <c r="Q3395" s="162"/>
      <c r="R3395" s="162"/>
      <c r="S3395" s="162"/>
      <c r="T3395" s="162"/>
      <c r="U3395" s="162"/>
      <c r="V3395" s="162"/>
      <c r="W3395" s="162"/>
      <c r="X3395" s="162"/>
      <c r="Y3395" s="163"/>
      <c r="Z3395" s="163"/>
      <c r="AA3395" s="163"/>
      <c r="AB3395" s="163"/>
      <c r="AC3395" s="163"/>
      <c r="AD3395" s="163"/>
      <c r="AE3395" s="163"/>
      <c r="AF3395" s="163"/>
      <c r="AG3395" s="163" t="s">
        <v>378</v>
      </c>
      <c r="AH3395" s="163">
        <v>0</v>
      </c>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3" t="s">
        <v>3409</v>
      </c>
      <c r="D3396" s="184"/>
      <c r="E3396" s="185">
        <v>0.38957000000000003</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378</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3" t="s">
        <v>3410</v>
      </c>
      <c r="D3397" s="184"/>
      <c r="E3397" s="185">
        <v>0.29666999999999999</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378</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3" t="s">
        <v>3411</v>
      </c>
      <c r="D3398" s="184"/>
      <c r="E3398" s="185">
        <v>0.37983</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378</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3" t="s">
        <v>3412</v>
      </c>
      <c r="D3399" s="184"/>
      <c r="E3399" s="185">
        <v>7.0459999999999995E-2</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378</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54">
        <v>391</v>
      </c>
      <c r="B3400" s="155" t="s">
        <v>3413</v>
      </c>
      <c r="C3400" s="156" t="s">
        <v>3414</v>
      </c>
      <c r="D3400" s="157" t="s">
        <v>384</v>
      </c>
      <c r="E3400" s="158">
        <v>0.24314</v>
      </c>
      <c r="F3400" s="159"/>
      <c r="G3400" s="160">
        <f>ROUND(E3400*F3400,2)</f>
        <v>0</v>
      </c>
      <c r="H3400" s="159"/>
      <c r="I3400" s="160">
        <f>ROUND(E3400*H3400,2)</f>
        <v>0</v>
      </c>
      <c r="J3400" s="159"/>
      <c r="K3400" s="160">
        <f>ROUND(E3400*J3400,2)</f>
        <v>0</v>
      </c>
      <c r="L3400" s="160">
        <v>21</v>
      </c>
      <c r="M3400" s="160">
        <f>G3400*(1+L3400/100)</f>
        <v>0</v>
      </c>
      <c r="N3400" s="160">
        <v>0.5</v>
      </c>
      <c r="O3400" s="160">
        <f>ROUND(E3400*N3400,2)</f>
        <v>0.12</v>
      </c>
      <c r="P3400" s="160">
        <v>0</v>
      </c>
      <c r="Q3400" s="160">
        <f>ROUND(E3400*P3400,2)</f>
        <v>0</v>
      </c>
      <c r="R3400" s="160"/>
      <c r="S3400" s="160" t="s">
        <v>354</v>
      </c>
      <c r="T3400" s="161" t="s">
        <v>296</v>
      </c>
      <c r="U3400" s="162">
        <v>0</v>
      </c>
      <c r="V3400" s="162">
        <f>ROUND(E3400*U3400,2)</f>
        <v>0</v>
      </c>
      <c r="W3400" s="162"/>
      <c r="X3400" s="162" t="s">
        <v>865</v>
      </c>
      <c r="Y3400" s="163"/>
      <c r="Z3400" s="163"/>
      <c r="AA3400" s="163"/>
      <c r="AB3400" s="163"/>
      <c r="AC3400" s="163"/>
      <c r="AD3400" s="163"/>
      <c r="AE3400" s="163"/>
      <c r="AF3400" s="163"/>
      <c r="AG3400" s="163" t="s">
        <v>866</v>
      </c>
      <c r="AH3400" s="163"/>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64"/>
      <c r="B3401" s="165"/>
      <c r="C3401" s="183" t="s">
        <v>3415</v>
      </c>
      <c r="D3401" s="184"/>
      <c r="E3401" s="185">
        <v>0.24314</v>
      </c>
      <c r="F3401" s="162"/>
      <c r="G3401" s="162"/>
      <c r="H3401" s="162"/>
      <c r="I3401" s="162"/>
      <c r="J3401" s="162"/>
      <c r="K3401" s="162"/>
      <c r="L3401" s="162"/>
      <c r="M3401" s="162"/>
      <c r="N3401" s="162"/>
      <c r="O3401" s="162"/>
      <c r="P3401" s="162"/>
      <c r="Q3401" s="162"/>
      <c r="R3401" s="162"/>
      <c r="S3401" s="162"/>
      <c r="T3401" s="162"/>
      <c r="U3401" s="162"/>
      <c r="V3401" s="162"/>
      <c r="W3401" s="162"/>
      <c r="X3401" s="162"/>
      <c r="Y3401" s="163"/>
      <c r="Z3401" s="163"/>
      <c r="AA3401" s="163"/>
      <c r="AB3401" s="163"/>
      <c r="AC3401" s="163"/>
      <c r="AD3401" s="163"/>
      <c r="AE3401" s="163"/>
      <c r="AF3401" s="163"/>
      <c r="AG3401" s="163" t="s">
        <v>378</v>
      </c>
      <c r="AH3401" s="163">
        <v>0</v>
      </c>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54">
        <v>392</v>
      </c>
      <c r="B3402" s="155" t="s">
        <v>3416</v>
      </c>
      <c r="C3402" s="156" t="s">
        <v>3417</v>
      </c>
      <c r="D3402" s="157" t="s">
        <v>384</v>
      </c>
      <c r="E3402" s="158">
        <v>1.6365799999999999</v>
      </c>
      <c r="F3402" s="159"/>
      <c r="G3402" s="160">
        <f>ROUND(E3402*F3402,2)</f>
        <v>0</v>
      </c>
      <c r="H3402" s="159"/>
      <c r="I3402" s="160">
        <f>ROUND(E3402*H3402,2)</f>
        <v>0</v>
      </c>
      <c r="J3402" s="159"/>
      <c r="K3402" s="160">
        <f>ROUND(E3402*J3402,2)</f>
        <v>0</v>
      </c>
      <c r="L3402" s="160">
        <v>21</v>
      </c>
      <c r="M3402" s="160">
        <f>G3402*(1+L3402/100)</f>
        <v>0</v>
      </c>
      <c r="N3402" s="160">
        <v>0.5</v>
      </c>
      <c r="O3402" s="160">
        <f>ROUND(E3402*N3402,2)</f>
        <v>0.82</v>
      </c>
      <c r="P3402" s="160">
        <v>0</v>
      </c>
      <c r="Q3402" s="160">
        <f>ROUND(E3402*P3402,2)</f>
        <v>0</v>
      </c>
      <c r="R3402" s="160"/>
      <c r="S3402" s="160" t="s">
        <v>354</v>
      </c>
      <c r="T3402" s="161" t="s">
        <v>296</v>
      </c>
      <c r="U3402" s="162">
        <v>0</v>
      </c>
      <c r="V3402" s="162">
        <f>ROUND(E3402*U3402,2)</f>
        <v>0</v>
      </c>
      <c r="W3402" s="162"/>
      <c r="X3402" s="162" t="s">
        <v>865</v>
      </c>
      <c r="Y3402" s="163"/>
      <c r="Z3402" s="163"/>
      <c r="AA3402" s="163"/>
      <c r="AB3402" s="163"/>
      <c r="AC3402" s="163"/>
      <c r="AD3402" s="163"/>
      <c r="AE3402" s="163"/>
      <c r="AF3402" s="163"/>
      <c r="AG3402" s="163" t="s">
        <v>866</v>
      </c>
      <c r="AH3402" s="163"/>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64"/>
      <c r="B3403" s="165"/>
      <c r="C3403" s="183" t="s">
        <v>3418</v>
      </c>
      <c r="D3403" s="184"/>
      <c r="E3403" s="185">
        <v>1.6365799999999999</v>
      </c>
      <c r="F3403" s="162"/>
      <c r="G3403" s="162"/>
      <c r="H3403" s="162"/>
      <c r="I3403" s="162"/>
      <c r="J3403" s="162"/>
      <c r="K3403" s="162"/>
      <c r="L3403" s="162"/>
      <c r="M3403" s="162"/>
      <c r="N3403" s="162"/>
      <c r="O3403" s="162"/>
      <c r="P3403" s="162"/>
      <c r="Q3403" s="162"/>
      <c r="R3403" s="162"/>
      <c r="S3403" s="162"/>
      <c r="T3403" s="162"/>
      <c r="U3403" s="162"/>
      <c r="V3403" s="162"/>
      <c r="W3403" s="162"/>
      <c r="X3403" s="162"/>
      <c r="Y3403" s="163"/>
      <c r="Z3403" s="163"/>
      <c r="AA3403" s="163"/>
      <c r="AB3403" s="163"/>
      <c r="AC3403" s="163"/>
      <c r="AD3403" s="163"/>
      <c r="AE3403" s="163"/>
      <c r="AF3403" s="163"/>
      <c r="AG3403" s="163" t="s">
        <v>378</v>
      </c>
      <c r="AH3403" s="163">
        <v>0</v>
      </c>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54">
        <v>393</v>
      </c>
      <c r="B3404" s="155" t="s">
        <v>3419</v>
      </c>
      <c r="C3404" s="156" t="s">
        <v>3420</v>
      </c>
      <c r="D3404" s="157" t="s">
        <v>384</v>
      </c>
      <c r="E3404" s="158">
        <v>0.47792000000000001</v>
      </c>
      <c r="F3404" s="159"/>
      <c r="G3404" s="160">
        <f>ROUND(E3404*F3404,2)</f>
        <v>0</v>
      </c>
      <c r="H3404" s="159"/>
      <c r="I3404" s="160">
        <f>ROUND(E3404*H3404,2)</f>
        <v>0</v>
      </c>
      <c r="J3404" s="159"/>
      <c r="K3404" s="160">
        <f>ROUND(E3404*J3404,2)</f>
        <v>0</v>
      </c>
      <c r="L3404" s="160">
        <v>21</v>
      </c>
      <c r="M3404" s="160">
        <f>G3404*(1+L3404/100)</f>
        <v>0</v>
      </c>
      <c r="N3404" s="160">
        <v>0.5</v>
      </c>
      <c r="O3404" s="160">
        <f>ROUND(E3404*N3404,2)</f>
        <v>0.24</v>
      </c>
      <c r="P3404" s="160">
        <v>0</v>
      </c>
      <c r="Q3404" s="160">
        <f>ROUND(E3404*P3404,2)</f>
        <v>0</v>
      </c>
      <c r="R3404" s="160"/>
      <c r="S3404" s="160" t="s">
        <v>354</v>
      </c>
      <c r="T3404" s="161" t="s">
        <v>296</v>
      </c>
      <c r="U3404" s="162">
        <v>0</v>
      </c>
      <c r="V3404" s="162">
        <f>ROUND(E3404*U3404,2)</f>
        <v>0</v>
      </c>
      <c r="W3404" s="162"/>
      <c r="X3404" s="162" t="s">
        <v>865</v>
      </c>
      <c r="Y3404" s="163"/>
      <c r="Z3404" s="163"/>
      <c r="AA3404" s="163"/>
      <c r="AB3404" s="163"/>
      <c r="AC3404" s="163"/>
      <c r="AD3404" s="163"/>
      <c r="AE3404" s="163"/>
      <c r="AF3404" s="163"/>
      <c r="AG3404" s="163" t="s">
        <v>866</v>
      </c>
      <c r="AH3404" s="163"/>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64"/>
      <c r="B3405" s="165"/>
      <c r="C3405" s="183" t="s">
        <v>3421</v>
      </c>
      <c r="D3405" s="184"/>
      <c r="E3405" s="185">
        <v>0.20394000000000001</v>
      </c>
      <c r="F3405" s="162"/>
      <c r="G3405" s="162"/>
      <c r="H3405" s="162"/>
      <c r="I3405" s="162"/>
      <c r="J3405" s="162"/>
      <c r="K3405" s="162"/>
      <c r="L3405" s="162"/>
      <c r="M3405" s="162"/>
      <c r="N3405" s="162"/>
      <c r="O3405" s="162"/>
      <c r="P3405" s="162"/>
      <c r="Q3405" s="162"/>
      <c r="R3405" s="162"/>
      <c r="S3405" s="162"/>
      <c r="T3405" s="162"/>
      <c r="U3405" s="162"/>
      <c r="V3405" s="162"/>
      <c r="W3405" s="162"/>
      <c r="X3405" s="162"/>
      <c r="Y3405" s="163"/>
      <c r="Z3405" s="163"/>
      <c r="AA3405" s="163"/>
      <c r="AB3405" s="163"/>
      <c r="AC3405" s="163"/>
      <c r="AD3405" s="163"/>
      <c r="AE3405" s="163"/>
      <c r="AF3405" s="163"/>
      <c r="AG3405" s="163" t="s">
        <v>378</v>
      </c>
      <c r="AH3405" s="163">
        <v>0</v>
      </c>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3" t="s">
        <v>3422</v>
      </c>
      <c r="D3406" s="184"/>
      <c r="E3406" s="185">
        <v>8.7120000000000003E-2</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378</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3" t="s">
        <v>3423</v>
      </c>
      <c r="D3407" s="184"/>
      <c r="E3407" s="185">
        <v>0.18686</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378</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54">
        <v>394</v>
      </c>
      <c r="B3408" s="155" t="s">
        <v>3424</v>
      </c>
      <c r="C3408" s="156" t="s">
        <v>3425</v>
      </c>
      <c r="D3408" s="157" t="s">
        <v>384</v>
      </c>
      <c r="E3408" s="158">
        <v>0.92742999999999998</v>
      </c>
      <c r="F3408" s="159"/>
      <c r="G3408" s="160">
        <f>ROUND(E3408*F3408,2)</f>
        <v>0</v>
      </c>
      <c r="H3408" s="159"/>
      <c r="I3408" s="160">
        <f>ROUND(E3408*H3408,2)</f>
        <v>0</v>
      </c>
      <c r="J3408" s="159"/>
      <c r="K3408" s="160">
        <f>ROUND(E3408*J3408,2)</f>
        <v>0</v>
      </c>
      <c r="L3408" s="160">
        <v>21</v>
      </c>
      <c r="M3408" s="160">
        <f>G3408*(1+L3408/100)</f>
        <v>0</v>
      </c>
      <c r="N3408" s="160">
        <v>0.5</v>
      </c>
      <c r="O3408" s="160">
        <f>ROUND(E3408*N3408,2)</f>
        <v>0.46</v>
      </c>
      <c r="P3408" s="160">
        <v>0</v>
      </c>
      <c r="Q3408" s="160">
        <f>ROUND(E3408*P3408,2)</f>
        <v>0</v>
      </c>
      <c r="R3408" s="160"/>
      <c r="S3408" s="160" t="s">
        <v>354</v>
      </c>
      <c r="T3408" s="161" t="s">
        <v>296</v>
      </c>
      <c r="U3408" s="162">
        <v>0</v>
      </c>
      <c r="V3408" s="162">
        <f>ROUND(E3408*U3408,2)</f>
        <v>0</v>
      </c>
      <c r="W3408" s="162"/>
      <c r="X3408" s="162" t="s">
        <v>865</v>
      </c>
      <c r="Y3408" s="163"/>
      <c r="Z3408" s="163"/>
      <c r="AA3408" s="163"/>
      <c r="AB3408" s="163"/>
      <c r="AC3408" s="163"/>
      <c r="AD3408" s="163"/>
      <c r="AE3408" s="163"/>
      <c r="AF3408" s="163"/>
      <c r="AG3408" s="163" t="s">
        <v>866</v>
      </c>
      <c r="AH3408" s="163"/>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64"/>
      <c r="B3409" s="165"/>
      <c r="C3409" s="183" t="s">
        <v>3426</v>
      </c>
      <c r="D3409" s="184"/>
      <c r="E3409" s="185">
        <v>0.92742999999999998</v>
      </c>
      <c r="F3409" s="162"/>
      <c r="G3409" s="162"/>
      <c r="H3409" s="162"/>
      <c r="I3409" s="162"/>
      <c r="J3409" s="162"/>
      <c r="K3409" s="162"/>
      <c r="L3409" s="162"/>
      <c r="M3409" s="162"/>
      <c r="N3409" s="162"/>
      <c r="O3409" s="162"/>
      <c r="P3409" s="162"/>
      <c r="Q3409" s="162"/>
      <c r="R3409" s="162"/>
      <c r="S3409" s="162"/>
      <c r="T3409" s="162"/>
      <c r="U3409" s="162"/>
      <c r="V3409" s="162"/>
      <c r="W3409" s="162"/>
      <c r="X3409" s="162"/>
      <c r="Y3409" s="163"/>
      <c r="Z3409" s="163"/>
      <c r="AA3409" s="163"/>
      <c r="AB3409" s="163"/>
      <c r="AC3409" s="163"/>
      <c r="AD3409" s="163"/>
      <c r="AE3409" s="163"/>
      <c r="AF3409" s="163"/>
      <c r="AG3409" s="163" t="s">
        <v>378</v>
      </c>
      <c r="AH3409" s="163">
        <v>0</v>
      </c>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54">
        <v>395</v>
      </c>
      <c r="B3410" s="155" t="s">
        <v>3427</v>
      </c>
      <c r="C3410" s="156" t="s">
        <v>3428</v>
      </c>
      <c r="D3410" s="157" t="s">
        <v>384</v>
      </c>
      <c r="E3410" s="158">
        <v>5.1420599999999999</v>
      </c>
      <c r="F3410" s="159"/>
      <c r="G3410" s="160">
        <f>ROUND(E3410*F3410,2)</f>
        <v>0</v>
      </c>
      <c r="H3410" s="159"/>
      <c r="I3410" s="160">
        <f>ROUND(E3410*H3410,2)</f>
        <v>0</v>
      </c>
      <c r="J3410" s="159"/>
      <c r="K3410" s="160">
        <f>ROUND(E3410*J3410,2)</f>
        <v>0</v>
      </c>
      <c r="L3410" s="160">
        <v>21</v>
      </c>
      <c r="M3410" s="160">
        <f>G3410*(1+L3410/100)</f>
        <v>0</v>
      </c>
      <c r="N3410" s="160">
        <v>0.5</v>
      </c>
      <c r="O3410" s="160">
        <f>ROUND(E3410*N3410,2)</f>
        <v>2.57</v>
      </c>
      <c r="P3410" s="160">
        <v>0</v>
      </c>
      <c r="Q3410" s="160">
        <f>ROUND(E3410*P3410,2)</f>
        <v>0</v>
      </c>
      <c r="R3410" s="160"/>
      <c r="S3410" s="160" t="s">
        <v>354</v>
      </c>
      <c r="T3410" s="161" t="s">
        <v>296</v>
      </c>
      <c r="U3410" s="162">
        <v>0</v>
      </c>
      <c r="V3410" s="162">
        <f>ROUND(E3410*U3410,2)</f>
        <v>0</v>
      </c>
      <c r="W3410" s="162"/>
      <c r="X3410" s="162" t="s">
        <v>865</v>
      </c>
      <c r="Y3410" s="163"/>
      <c r="Z3410" s="163"/>
      <c r="AA3410" s="163"/>
      <c r="AB3410" s="163"/>
      <c r="AC3410" s="163"/>
      <c r="AD3410" s="163"/>
      <c r="AE3410" s="163"/>
      <c r="AF3410" s="163"/>
      <c r="AG3410" s="163" t="s">
        <v>866</v>
      </c>
      <c r="AH3410" s="163"/>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64"/>
      <c r="B3411" s="165"/>
      <c r="C3411" s="183" t="s">
        <v>3429</v>
      </c>
      <c r="D3411" s="184"/>
      <c r="E3411" s="185">
        <v>4.1250000000000002E-2</v>
      </c>
      <c r="F3411" s="162"/>
      <c r="G3411" s="162"/>
      <c r="H3411" s="162"/>
      <c r="I3411" s="162"/>
      <c r="J3411" s="162"/>
      <c r="K3411" s="162"/>
      <c r="L3411" s="162"/>
      <c r="M3411" s="162"/>
      <c r="N3411" s="162"/>
      <c r="O3411" s="162"/>
      <c r="P3411" s="162"/>
      <c r="Q3411" s="162"/>
      <c r="R3411" s="162"/>
      <c r="S3411" s="162"/>
      <c r="T3411" s="162"/>
      <c r="U3411" s="162"/>
      <c r="V3411" s="162"/>
      <c r="W3411" s="162"/>
      <c r="X3411" s="162"/>
      <c r="Y3411" s="163"/>
      <c r="Z3411" s="163"/>
      <c r="AA3411" s="163"/>
      <c r="AB3411" s="163"/>
      <c r="AC3411" s="163"/>
      <c r="AD3411" s="163"/>
      <c r="AE3411" s="163"/>
      <c r="AF3411" s="163"/>
      <c r="AG3411" s="163" t="s">
        <v>378</v>
      </c>
      <c r="AH3411" s="163">
        <v>0</v>
      </c>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3" t="s">
        <v>3430</v>
      </c>
      <c r="D3412" s="184"/>
      <c r="E3412" s="185">
        <v>4.8708</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378</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3" t="s">
        <v>3431</v>
      </c>
      <c r="D3413" s="184"/>
      <c r="E3413" s="185">
        <v>0.23000999999999999</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378</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54">
        <v>396</v>
      </c>
      <c r="B3414" s="155" t="s">
        <v>3432</v>
      </c>
      <c r="C3414" s="156" t="s">
        <v>3433</v>
      </c>
      <c r="D3414" s="157" t="s">
        <v>384</v>
      </c>
      <c r="E3414" s="158">
        <v>0.26840000000000003</v>
      </c>
      <c r="F3414" s="159"/>
      <c r="G3414" s="160">
        <f>ROUND(E3414*F3414,2)</f>
        <v>0</v>
      </c>
      <c r="H3414" s="159"/>
      <c r="I3414" s="160">
        <f>ROUND(E3414*H3414,2)</f>
        <v>0</v>
      </c>
      <c r="J3414" s="159"/>
      <c r="K3414" s="160">
        <f>ROUND(E3414*J3414,2)</f>
        <v>0</v>
      </c>
      <c r="L3414" s="160">
        <v>21</v>
      </c>
      <c r="M3414" s="160">
        <f>G3414*(1+L3414/100)</f>
        <v>0</v>
      </c>
      <c r="N3414" s="160">
        <v>0.5</v>
      </c>
      <c r="O3414" s="160">
        <f>ROUND(E3414*N3414,2)</f>
        <v>0.13</v>
      </c>
      <c r="P3414" s="160">
        <v>0</v>
      </c>
      <c r="Q3414" s="160">
        <f>ROUND(E3414*P3414,2)</f>
        <v>0</v>
      </c>
      <c r="R3414" s="160"/>
      <c r="S3414" s="160" t="s">
        <v>354</v>
      </c>
      <c r="T3414" s="161" t="s">
        <v>296</v>
      </c>
      <c r="U3414" s="162">
        <v>0</v>
      </c>
      <c r="V3414" s="162">
        <f>ROUND(E3414*U3414,2)</f>
        <v>0</v>
      </c>
      <c r="W3414" s="162"/>
      <c r="X3414" s="162" t="s">
        <v>865</v>
      </c>
      <c r="Y3414" s="163"/>
      <c r="Z3414" s="163"/>
      <c r="AA3414" s="163"/>
      <c r="AB3414" s="163"/>
      <c r="AC3414" s="163"/>
      <c r="AD3414" s="163"/>
      <c r="AE3414" s="163"/>
      <c r="AF3414" s="163"/>
      <c r="AG3414" s="163" t="s">
        <v>866</v>
      </c>
      <c r="AH3414" s="163"/>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64"/>
      <c r="B3415" s="165"/>
      <c r="C3415" s="183" t="s">
        <v>3434</v>
      </c>
      <c r="D3415" s="184"/>
      <c r="E3415" s="185">
        <v>0.26840000000000003</v>
      </c>
      <c r="F3415" s="162"/>
      <c r="G3415" s="162"/>
      <c r="H3415" s="162"/>
      <c r="I3415" s="162"/>
      <c r="J3415" s="162"/>
      <c r="K3415" s="162"/>
      <c r="L3415" s="162"/>
      <c r="M3415" s="162"/>
      <c r="N3415" s="162"/>
      <c r="O3415" s="162"/>
      <c r="P3415" s="162"/>
      <c r="Q3415" s="162"/>
      <c r="R3415" s="162"/>
      <c r="S3415" s="162"/>
      <c r="T3415" s="162"/>
      <c r="U3415" s="162"/>
      <c r="V3415" s="162"/>
      <c r="W3415" s="162"/>
      <c r="X3415" s="162"/>
      <c r="Y3415" s="163"/>
      <c r="Z3415" s="163"/>
      <c r="AA3415" s="163"/>
      <c r="AB3415" s="163"/>
      <c r="AC3415" s="163"/>
      <c r="AD3415" s="163"/>
      <c r="AE3415" s="163"/>
      <c r="AF3415" s="163"/>
      <c r="AG3415" s="163" t="s">
        <v>378</v>
      </c>
      <c r="AH3415" s="163">
        <v>0</v>
      </c>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54">
        <v>397</v>
      </c>
      <c r="B3416" s="155" t="s">
        <v>3435</v>
      </c>
      <c r="C3416" s="156" t="s">
        <v>3436</v>
      </c>
      <c r="D3416" s="157" t="s">
        <v>384</v>
      </c>
      <c r="E3416" s="158">
        <v>0.18698000000000001</v>
      </c>
      <c r="F3416" s="159"/>
      <c r="G3416" s="160">
        <f>ROUND(E3416*F3416,2)</f>
        <v>0</v>
      </c>
      <c r="H3416" s="159"/>
      <c r="I3416" s="160">
        <f>ROUND(E3416*H3416,2)</f>
        <v>0</v>
      </c>
      <c r="J3416" s="159"/>
      <c r="K3416" s="160">
        <f>ROUND(E3416*J3416,2)</f>
        <v>0</v>
      </c>
      <c r="L3416" s="160">
        <v>21</v>
      </c>
      <c r="M3416" s="160">
        <f>G3416*(1+L3416/100)</f>
        <v>0</v>
      </c>
      <c r="N3416" s="160">
        <v>0.5</v>
      </c>
      <c r="O3416" s="160">
        <f>ROUND(E3416*N3416,2)</f>
        <v>0.09</v>
      </c>
      <c r="P3416" s="160">
        <v>0</v>
      </c>
      <c r="Q3416" s="160">
        <f>ROUND(E3416*P3416,2)</f>
        <v>0</v>
      </c>
      <c r="R3416" s="160" t="s">
        <v>864</v>
      </c>
      <c r="S3416" s="160" t="s">
        <v>295</v>
      </c>
      <c r="T3416" s="161" t="s">
        <v>295</v>
      </c>
      <c r="U3416" s="162">
        <v>0</v>
      </c>
      <c r="V3416" s="162">
        <f>ROUND(E3416*U3416,2)</f>
        <v>0</v>
      </c>
      <c r="W3416" s="162"/>
      <c r="X3416" s="162" t="s">
        <v>865</v>
      </c>
      <c r="Y3416" s="163"/>
      <c r="Z3416" s="163"/>
      <c r="AA3416" s="163"/>
      <c r="AB3416" s="163"/>
      <c r="AC3416" s="163"/>
      <c r="AD3416" s="163"/>
      <c r="AE3416" s="163"/>
      <c r="AF3416" s="163"/>
      <c r="AG3416" s="163" t="s">
        <v>866</v>
      </c>
      <c r="AH3416" s="163"/>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64"/>
      <c r="B3417" s="165"/>
      <c r="C3417" s="183" t="s">
        <v>3437</v>
      </c>
      <c r="D3417" s="184"/>
      <c r="E3417" s="185">
        <v>0.18698000000000001</v>
      </c>
      <c r="F3417" s="162"/>
      <c r="G3417" s="162"/>
      <c r="H3417" s="162"/>
      <c r="I3417" s="162"/>
      <c r="J3417" s="162"/>
      <c r="K3417" s="162"/>
      <c r="L3417" s="162"/>
      <c r="M3417" s="162"/>
      <c r="N3417" s="162"/>
      <c r="O3417" s="162"/>
      <c r="P3417" s="162"/>
      <c r="Q3417" s="162"/>
      <c r="R3417" s="162"/>
      <c r="S3417" s="162"/>
      <c r="T3417" s="162"/>
      <c r="U3417" s="162"/>
      <c r="V3417" s="162"/>
      <c r="W3417" s="162"/>
      <c r="X3417" s="162"/>
      <c r="Y3417" s="163"/>
      <c r="Z3417" s="163"/>
      <c r="AA3417" s="163"/>
      <c r="AB3417" s="163"/>
      <c r="AC3417" s="163"/>
      <c r="AD3417" s="163"/>
      <c r="AE3417" s="163"/>
      <c r="AF3417" s="163"/>
      <c r="AG3417" s="163" t="s">
        <v>378</v>
      </c>
      <c r="AH3417" s="163">
        <v>0</v>
      </c>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54">
        <v>398</v>
      </c>
      <c r="B3418" s="155" t="s">
        <v>3438</v>
      </c>
      <c r="C3418" s="156" t="s">
        <v>3439</v>
      </c>
      <c r="D3418" s="157" t="s">
        <v>384</v>
      </c>
      <c r="E3418" s="158">
        <v>0.15422</v>
      </c>
      <c r="F3418" s="159"/>
      <c r="G3418" s="160">
        <f>ROUND(E3418*F3418,2)</f>
        <v>0</v>
      </c>
      <c r="H3418" s="159"/>
      <c r="I3418" s="160">
        <f>ROUND(E3418*H3418,2)</f>
        <v>0</v>
      </c>
      <c r="J3418" s="159"/>
      <c r="K3418" s="160">
        <f>ROUND(E3418*J3418,2)</f>
        <v>0</v>
      </c>
      <c r="L3418" s="160">
        <v>21</v>
      </c>
      <c r="M3418" s="160">
        <f>G3418*(1+L3418/100)</f>
        <v>0</v>
      </c>
      <c r="N3418" s="160">
        <v>0.5</v>
      </c>
      <c r="O3418" s="160">
        <f>ROUND(E3418*N3418,2)</f>
        <v>0.08</v>
      </c>
      <c r="P3418" s="160">
        <v>0</v>
      </c>
      <c r="Q3418" s="160">
        <f>ROUND(E3418*P3418,2)</f>
        <v>0</v>
      </c>
      <c r="R3418" s="160" t="s">
        <v>864</v>
      </c>
      <c r="S3418" s="160" t="s">
        <v>295</v>
      </c>
      <c r="T3418" s="161" t="s">
        <v>295</v>
      </c>
      <c r="U3418" s="162">
        <v>0</v>
      </c>
      <c r="V3418" s="162">
        <f>ROUND(E3418*U3418,2)</f>
        <v>0</v>
      </c>
      <c r="W3418" s="162"/>
      <c r="X3418" s="162" t="s">
        <v>865</v>
      </c>
      <c r="Y3418" s="163"/>
      <c r="Z3418" s="163"/>
      <c r="AA3418" s="163"/>
      <c r="AB3418" s="163"/>
      <c r="AC3418" s="163"/>
      <c r="AD3418" s="163"/>
      <c r="AE3418" s="163"/>
      <c r="AF3418" s="163"/>
      <c r="AG3418" s="163" t="s">
        <v>866</v>
      </c>
      <c r="AH3418" s="163"/>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64"/>
      <c r="B3419" s="165"/>
      <c r="C3419" s="183" t="s">
        <v>3440</v>
      </c>
      <c r="D3419" s="184"/>
      <c r="E3419" s="185">
        <v>0.11</v>
      </c>
      <c r="F3419" s="162"/>
      <c r="G3419" s="162"/>
      <c r="H3419" s="162"/>
      <c r="I3419" s="162"/>
      <c r="J3419" s="162"/>
      <c r="K3419" s="162"/>
      <c r="L3419" s="162"/>
      <c r="M3419" s="162"/>
      <c r="N3419" s="162"/>
      <c r="O3419" s="162"/>
      <c r="P3419" s="162"/>
      <c r="Q3419" s="162"/>
      <c r="R3419" s="162"/>
      <c r="S3419" s="162"/>
      <c r="T3419" s="162"/>
      <c r="U3419" s="162"/>
      <c r="V3419" s="162"/>
      <c r="W3419" s="162"/>
      <c r="X3419" s="162"/>
      <c r="Y3419" s="163"/>
      <c r="Z3419" s="163"/>
      <c r="AA3419" s="163"/>
      <c r="AB3419" s="163"/>
      <c r="AC3419" s="163"/>
      <c r="AD3419" s="163"/>
      <c r="AE3419" s="163"/>
      <c r="AF3419" s="163"/>
      <c r="AG3419" s="163" t="s">
        <v>378</v>
      </c>
      <c r="AH3419" s="163">
        <v>0</v>
      </c>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3" t="s">
        <v>3441</v>
      </c>
      <c r="D3420" s="184"/>
      <c r="E3420" s="185">
        <v>4.4220000000000002E-2</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378</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54">
        <v>399</v>
      </c>
      <c r="B3421" s="155" t="s">
        <v>3442</v>
      </c>
      <c r="C3421" s="156" t="s">
        <v>3443</v>
      </c>
      <c r="D3421" s="157" t="s">
        <v>384</v>
      </c>
      <c r="E3421" s="158">
        <v>0.55400000000000005</v>
      </c>
      <c r="F3421" s="159"/>
      <c r="G3421" s="160">
        <f>ROUND(E3421*F3421,2)</f>
        <v>0</v>
      </c>
      <c r="H3421" s="159"/>
      <c r="I3421" s="160">
        <f>ROUND(E3421*H3421,2)</f>
        <v>0</v>
      </c>
      <c r="J3421" s="159"/>
      <c r="K3421" s="160">
        <f>ROUND(E3421*J3421,2)</f>
        <v>0</v>
      </c>
      <c r="L3421" s="160">
        <v>21</v>
      </c>
      <c r="M3421" s="160">
        <f>G3421*(1+L3421/100)</f>
        <v>0</v>
      </c>
      <c r="N3421" s="160">
        <v>0.5</v>
      </c>
      <c r="O3421" s="160">
        <f>ROUND(E3421*N3421,2)</f>
        <v>0.28000000000000003</v>
      </c>
      <c r="P3421" s="160">
        <v>0</v>
      </c>
      <c r="Q3421" s="160">
        <f>ROUND(E3421*P3421,2)</f>
        <v>0</v>
      </c>
      <c r="R3421" s="160" t="s">
        <v>864</v>
      </c>
      <c r="S3421" s="160" t="s">
        <v>295</v>
      </c>
      <c r="T3421" s="161" t="s">
        <v>295</v>
      </c>
      <c r="U3421" s="162">
        <v>0</v>
      </c>
      <c r="V3421" s="162">
        <f>ROUND(E3421*U3421,2)</f>
        <v>0</v>
      </c>
      <c r="W3421" s="162"/>
      <c r="X3421" s="162" t="s">
        <v>865</v>
      </c>
      <c r="Y3421" s="163"/>
      <c r="Z3421" s="163"/>
      <c r="AA3421" s="163"/>
      <c r="AB3421" s="163"/>
      <c r="AC3421" s="163"/>
      <c r="AD3421" s="163"/>
      <c r="AE3421" s="163"/>
      <c r="AF3421" s="163"/>
      <c r="AG3421" s="163" t="s">
        <v>866</v>
      </c>
      <c r="AH3421" s="163"/>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64"/>
      <c r="B3422" s="165"/>
      <c r="C3422" s="183" t="s">
        <v>3444</v>
      </c>
      <c r="D3422" s="184"/>
      <c r="E3422" s="185">
        <v>0.51704000000000006</v>
      </c>
      <c r="F3422" s="162"/>
      <c r="G3422" s="162"/>
      <c r="H3422" s="162"/>
      <c r="I3422" s="162"/>
      <c r="J3422" s="162"/>
      <c r="K3422" s="162"/>
      <c r="L3422" s="162"/>
      <c r="M3422" s="162"/>
      <c r="N3422" s="162"/>
      <c r="O3422" s="162"/>
      <c r="P3422" s="162"/>
      <c r="Q3422" s="162"/>
      <c r="R3422" s="162"/>
      <c r="S3422" s="162"/>
      <c r="T3422" s="162"/>
      <c r="U3422" s="162"/>
      <c r="V3422" s="162"/>
      <c r="W3422" s="162"/>
      <c r="X3422" s="162"/>
      <c r="Y3422" s="163"/>
      <c r="Z3422" s="163"/>
      <c r="AA3422" s="163"/>
      <c r="AB3422" s="163"/>
      <c r="AC3422" s="163"/>
      <c r="AD3422" s="163"/>
      <c r="AE3422" s="163"/>
      <c r="AF3422" s="163"/>
      <c r="AG3422" s="163" t="s">
        <v>378</v>
      </c>
      <c r="AH3422" s="163">
        <v>0</v>
      </c>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3" t="s">
        <v>3445</v>
      </c>
      <c r="D3423" s="184"/>
      <c r="E3423" s="185">
        <v>3.696E-2</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378</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54">
        <v>400</v>
      </c>
      <c r="B3424" s="155" t="s">
        <v>3446</v>
      </c>
      <c r="C3424" s="156" t="s">
        <v>3447</v>
      </c>
      <c r="D3424" s="157" t="s">
        <v>384</v>
      </c>
      <c r="E3424" s="158">
        <v>0.15587000000000001</v>
      </c>
      <c r="F3424" s="159"/>
      <c r="G3424" s="160">
        <f>ROUND(E3424*F3424,2)</f>
        <v>0</v>
      </c>
      <c r="H3424" s="159"/>
      <c r="I3424" s="160">
        <f>ROUND(E3424*H3424,2)</f>
        <v>0</v>
      </c>
      <c r="J3424" s="159"/>
      <c r="K3424" s="160">
        <f>ROUND(E3424*J3424,2)</f>
        <v>0</v>
      </c>
      <c r="L3424" s="160">
        <v>21</v>
      </c>
      <c r="M3424" s="160">
        <f>G3424*(1+L3424/100)</f>
        <v>0</v>
      </c>
      <c r="N3424" s="160">
        <v>0.5</v>
      </c>
      <c r="O3424" s="160">
        <f>ROUND(E3424*N3424,2)</f>
        <v>0.08</v>
      </c>
      <c r="P3424" s="160">
        <v>0</v>
      </c>
      <c r="Q3424" s="160">
        <f>ROUND(E3424*P3424,2)</f>
        <v>0</v>
      </c>
      <c r="R3424" s="160" t="s">
        <v>864</v>
      </c>
      <c r="S3424" s="160" t="s">
        <v>295</v>
      </c>
      <c r="T3424" s="161" t="s">
        <v>295</v>
      </c>
      <c r="U3424" s="162">
        <v>0</v>
      </c>
      <c r="V3424" s="162">
        <f>ROUND(E3424*U3424,2)</f>
        <v>0</v>
      </c>
      <c r="W3424" s="162"/>
      <c r="X3424" s="162" t="s">
        <v>865</v>
      </c>
      <c r="Y3424" s="163"/>
      <c r="Z3424" s="163"/>
      <c r="AA3424" s="163"/>
      <c r="AB3424" s="163"/>
      <c r="AC3424" s="163"/>
      <c r="AD3424" s="163"/>
      <c r="AE3424" s="163"/>
      <c r="AF3424" s="163"/>
      <c r="AG3424" s="163" t="s">
        <v>866</v>
      </c>
      <c r="AH3424" s="163"/>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64"/>
      <c r="B3425" s="165"/>
      <c r="C3425" s="183" t="s">
        <v>3448</v>
      </c>
      <c r="D3425" s="184"/>
      <c r="E3425" s="185">
        <v>0.15587000000000001</v>
      </c>
      <c r="F3425" s="162"/>
      <c r="G3425" s="162"/>
      <c r="H3425" s="162"/>
      <c r="I3425" s="162"/>
      <c r="J3425" s="162"/>
      <c r="K3425" s="162"/>
      <c r="L3425" s="162"/>
      <c r="M3425" s="162"/>
      <c r="N3425" s="162"/>
      <c r="O3425" s="162"/>
      <c r="P3425" s="162"/>
      <c r="Q3425" s="162"/>
      <c r="R3425" s="162"/>
      <c r="S3425" s="162"/>
      <c r="T3425" s="162"/>
      <c r="U3425" s="162"/>
      <c r="V3425" s="162"/>
      <c r="W3425" s="162"/>
      <c r="X3425" s="162"/>
      <c r="Y3425" s="163"/>
      <c r="Z3425" s="163"/>
      <c r="AA3425" s="163"/>
      <c r="AB3425" s="163"/>
      <c r="AC3425" s="163"/>
      <c r="AD3425" s="163"/>
      <c r="AE3425" s="163"/>
      <c r="AF3425" s="163"/>
      <c r="AG3425" s="163" t="s">
        <v>378</v>
      </c>
      <c r="AH3425" s="163">
        <v>0</v>
      </c>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54">
        <v>401</v>
      </c>
      <c r="B3426" s="155" t="s">
        <v>3449</v>
      </c>
      <c r="C3426" s="156" t="s">
        <v>3450</v>
      </c>
      <c r="D3426" s="157" t="s">
        <v>384</v>
      </c>
      <c r="E3426" s="158">
        <v>5.2563500000000003</v>
      </c>
      <c r="F3426" s="159"/>
      <c r="G3426" s="160">
        <f>ROUND(E3426*F3426,2)</f>
        <v>0</v>
      </c>
      <c r="H3426" s="159"/>
      <c r="I3426" s="160">
        <f>ROUND(E3426*H3426,2)</f>
        <v>0</v>
      </c>
      <c r="J3426" s="159"/>
      <c r="K3426" s="160">
        <f>ROUND(E3426*J3426,2)</f>
        <v>0</v>
      </c>
      <c r="L3426" s="160">
        <v>21</v>
      </c>
      <c r="M3426" s="160">
        <f>G3426*(1+L3426/100)</f>
        <v>0</v>
      </c>
      <c r="N3426" s="160">
        <v>0.5</v>
      </c>
      <c r="O3426" s="160">
        <f>ROUND(E3426*N3426,2)</f>
        <v>2.63</v>
      </c>
      <c r="P3426" s="160">
        <v>0</v>
      </c>
      <c r="Q3426" s="160">
        <f>ROUND(E3426*P3426,2)</f>
        <v>0</v>
      </c>
      <c r="R3426" s="160" t="s">
        <v>864</v>
      </c>
      <c r="S3426" s="160" t="s">
        <v>295</v>
      </c>
      <c r="T3426" s="161" t="s">
        <v>295</v>
      </c>
      <c r="U3426" s="162">
        <v>0</v>
      </c>
      <c r="V3426" s="162">
        <f>ROUND(E3426*U3426,2)</f>
        <v>0</v>
      </c>
      <c r="W3426" s="162"/>
      <c r="X3426" s="162" t="s">
        <v>865</v>
      </c>
      <c r="Y3426" s="163"/>
      <c r="Z3426" s="163"/>
      <c r="AA3426" s="163"/>
      <c r="AB3426" s="163"/>
      <c r="AC3426" s="163"/>
      <c r="AD3426" s="163"/>
      <c r="AE3426" s="163"/>
      <c r="AF3426" s="163"/>
      <c r="AG3426" s="163" t="s">
        <v>866</v>
      </c>
      <c r="AH3426" s="163"/>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64"/>
      <c r="B3427" s="165"/>
      <c r="C3427" s="183" t="s">
        <v>3451</v>
      </c>
      <c r="D3427" s="184"/>
      <c r="E3427" s="185">
        <v>3.6421399999999999</v>
      </c>
      <c r="F3427" s="162"/>
      <c r="G3427" s="162"/>
      <c r="H3427" s="162"/>
      <c r="I3427" s="162"/>
      <c r="J3427" s="162"/>
      <c r="K3427" s="162"/>
      <c r="L3427" s="162"/>
      <c r="M3427" s="162"/>
      <c r="N3427" s="162"/>
      <c r="O3427" s="162"/>
      <c r="P3427" s="162"/>
      <c r="Q3427" s="162"/>
      <c r="R3427" s="162"/>
      <c r="S3427" s="162"/>
      <c r="T3427" s="162"/>
      <c r="U3427" s="162"/>
      <c r="V3427" s="162"/>
      <c r="W3427" s="162"/>
      <c r="X3427" s="162"/>
      <c r="Y3427" s="163"/>
      <c r="Z3427" s="163"/>
      <c r="AA3427" s="163"/>
      <c r="AB3427" s="163"/>
      <c r="AC3427" s="163"/>
      <c r="AD3427" s="163"/>
      <c r="AE3427" s="163"/>
      <c r="AF3427" s="163"/>
      <c r="AG3427" s="163" t="s">
        <v>378</v>
      </c>
      <c r="AH3427" s="163">
        <v>0</v>
      </c>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3" t="s">
        <v>3452</v>
      </c>
      <c r="D3428" s="184"/>
      <c r="E3428" s="185">
        <v>2.7879999999999999E-2</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378</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3" t="s">
        <v>3453</v>
      </c>
      <c r="D3429" s="184"/>
      <c r="E3429" s="185">
        <v>6.8849999999999995E-2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378</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3" t="s">
        <v>3454</v>
      </c>
      <c r="D3430" s="184"/>
      <c r="E3430" s="185">
        <v>1.3812500000000001</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378</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3" t="s">
        <v>3455</v>
      </c>
      <c r="D3431" s="184"/>
      <c r="E3431" s="185">
        <v>0.13622000000000001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378</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54">
        <v>402</v>
      </c>
      <c r="B3432" s="155" t="s">
        <v>3456</v>
      </c>
      <c r="C3432" s="156" t="s">
        <v>3457</v>
      </c>
      <c r="D3432" s="157" t="s">
        <v>384</v>
      </c>
      <c r="E3432" s="158">
        <v>2.2498100000000001</v>
      </c>
      <c r="F3432" s="159"/>
      <c r="G3432" s="160">
        <f>ROUND(E3432*F3432,2)</f>
        <v>0</v>
      </c>
      <c r="H3432" s="159"/>
      <c r="I3432" s="160">
        <f>ROUND(E3432*H3432,2)</f>
        <v>0</v>
      </c>
      <c r="J3432" s="159"/>
      <c r="K3432" s="160">
        <f>ROUND(E3432*J3432,2)</f>
        <v>0</v>
      </c>
      <c r="L3432" s="160">
        <v>21</v>
      </c>
      <c r="M3432" s="160">
        <f>G3432*(1+L3432/100)</f>
        <v>0</v>
      </c>
      <c r="N3432" s="160">
        <v>0.5</v>
      </c>
      <c r="O3432" s="160">
        <f>ROUND(E3432*N3432,2)</f>
        <v>1.1200000000000001</v>
      </c>
      <c r="P3432" s="160">
        <v>0</v>
      </c>
      <c r="Q3432" s="160">
        <f>ROUND(E3432*P3432,2)</f>
        <v>0</v>
      </c>
      <c r="R3432" s="160" t="s">
        <v>864</v>
      </c>
      <c r="S3432" s="160" t="s">
        <v>295</v>
      </c>
      <c r="T3432" s="161" t="s">
        <v>295</v>
      </c>
      <c r="U3432" s="162">
        <v>0</v>
      </c>
      <c r="V3432" s="162">
        <f>ROUND(E3432*U3432,2)</f>
        <v>0</v>
      </c>
      <c r="W3432" s="162"/>
      <c r="X3432" s="162" t="s">
        <v>865</v>
      </c>
      <c r="Y3432" s="163"/>
      <c r="Z3432" s="163"/>
      <c r="AA3432" s="163"/>
      <c r="AB3432" s="163"/>
      <c r="AC3432" s="163"/>
      <c r="AD3432" s="163"/>
      <c r="AE3432" s="163"/>
      <c r="AF3432" s="163"/>
      <c r="AG3432" s="163" t="s">
        <v>866</v>
      </c>
      <c r="AH3432" s="163"/>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64"/>
      <c r="B3433" s="165"/>
      <c r="C3433" s="183" t="s">
        <v>3458</v>
      </c>
      <c r="D3433" s="184"/>
      <c r="E3433" s="185">
        <v>1.9871300000000001</v>
      </c>
      <c r="F3433" s="162"/>
      <c r="G3433" s="162"/>
      <c r="H3433" s="162"/>
      <c r="I3433" s="162"/>
      <c r="J3433" s="162"/>
      <c r="K3433" s="162"/>
      <c r="L3433" s="162"/>
      <c r="M3433" s="162"/>
      <c r="N3433" s="162"/>
      <c r="O3433" s="162"/>
      <c r="P3433" s="162"/>
      <c r="Q3433" s="162"/>
      <c r="R3433" s="162"/>
      <c r="S3433" s="162"/>
      <c r="T3433" s="162"/>
      <c r="U3433" s="162"/>
      <c r="V3433" s="162"/>
      <c r="W3433" s="162"/>
      <c r="X3433" s="162"/>
      <c r="Y3433" s="163"/>
      <c r="Z3433" s="163"/>
      <c r="AA3433" s="163"/>
      <c r="AB3433" s="163"/>
      <c r="AC3433" s="163"/>
      <c r="AD3433" s="163"/>
      <c r="AE3433" s="163"/>
      <c r="AF3433" s="163"/>
      <c r="AG3433" s="163" t="s">
        <v>378</v>
      </c>
      <c r="AH3433" s="163">
        <v>0</v>
      </c>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3" t="s">
        <v>3459</v>
      </c>
      <c r="D3434" s="184"/>
      <c r="E3434" s="185">
        <v>0.26268000000000002</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378</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54">
        <v>403</v>
      </c>
      <c r="B3435" s="155" t="s">
        <v>3460</v>
      </c>
      <c r="C3435" s="156" t="s">
        <v>3461</v>
      </c>
      <c r="D3435" s="157" t="s">
        <v>373</v>
      </c>
      <c r="E3435" s="158">
        <v>1074.9456</v>
      </c>
      <c r="F3435" s="159"/>
      <c r="G3435" s="160">
        <f>ROUND(E3435*F3435,2)</f>
        <v>0</v>
      </c>
      <c r="H3435" s="159"/>
      <c r="I3435" s="160">
        <f>ROUND(E3435*H3435,2)</f>
        <v>0</v>
      </c>
      <c r="J3435" s="159"/>
      <c r="K3435" s="160">
        <f>ROUND(E3435*J3435,2)</f>
        <v>0</v>
      </c>
      <c r="L3435" s="160">
        <v>21</v>
      </c>
      <c r="M3435" s="160">
        <f>G3435*(1+L3435/100)</f>
        <v>0</v>
      </c>
      <c r="N3435" s="160">
        <v>1.3899999999999999E-2</v>
      </c>
      <c r="O3435" s="160">
        <f>ROUND(E3435*N3435,2)</f>
        <v>14.94</v>
      </c>
      <c r="P3435" s="160">
        <v>0</v>
      </c>
      <c r="Q3435" s="160">
        <f>ROUND(E3435*P3435,2)</f>
        <v>0</v>
      </c>
      <c r="R3435" s="160" t="s">
        <v>864</v>
      </c>
      <c r="S3435" s="160" t="s">
        <v>295</v>
      </c>
      <c r="T3435" s="161" t="s">
        <v>295</v>
      </c>
      <c r="U3435" s="162">
        <v>0</v>
      </c>
      <c r="V3435" s="162">
        <f>ROUND(E3435*U3435,2)</f>
        <v>0</v>
      </c>
      <c r="W3435" s="162"/>
      <c r="X3435" s="162" t="s">
        <v>865</v>
      </c>
      <c r="Y3435" s="163"/>
      <c r="Z3435" s="163"/>
      <c r="AA3435" s="163"/>
      <c r="AB3435" s="163"/>
      <c r="AC3435" s="163"/>
      <c r="AD3435" s="163"/>
      <c r="AE3435" s="163"/>
      <c r="AF3435" s="163"/>
      <c r="AG3435" s="163" t="s">
        <v>866</v>
      </c>
      <c r="AH3435" s="163"/>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64"/>
      <c r="B3436" s="165"/>
      <c r="C3436" s="183" t="s">
        <v>3462</v>
      </c>
      <c r="D3436" s="184"/>
      <c r="E3436" s="185">
        <v>352.41480000000001</v>
      </c>
      <c r="F3436" s="162"/>
      <c r="G3436" s="162"/>
      <c r="H3436" s="162"/>
      <c r="I3436" s="162"/>
      <c r="J3436" s="162"/>
      <c r="K3436" s="162"/>
      <c r="L3436" s="162"/>
      <c r="M3436" s="162"/>
      <c r="N3436" s="162"/>
      <c r="O3436" s="162"/>
      <c r="P3436" s="162"/>
      <c r="Q3436" s="162"/>
      <c r="R3436" s="162"/>
      <c r="S3436" s="162"/>
      <c r="T3436" s="162"/>
      <c r="U3436" s="162"/>
      <c r="V3436" s="162"/>
      <c r="W3436" s="162"/>
      <c r="X3436" s="162"/>
      <c r="Y3436" s="163"/>
      <c r="Z3436" s="163"/>
      <c r="AA3436" s="163"/>
      <c r="AB3436" s="163"/>
      <c r="AC3436" s="163"/>
      <c r="AD3436" s="163"/>
      <c r="AE3436" s="163"/>
      <c r="AF3436" s="163"/>
      <c r="AG3436" s="163" t="s">
        <v>378</v>
      </c>
      <c r="AH3436" s="163">
        <v>0</v>
      </c>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3" t="s">
        <v>3463</v>
      </c>
      <c r="D3437" s="184"/>
      <c r="E3437" s="185">
        <v>413.94240000000002</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378</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3" t="s">
        <v>3464</v>
      </c>
      <c r="D3438" s="184"/>
      <c r="E3438" s="185">
        <v>40.089599999999997</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378</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3" t="s">
        <v>3465</v>
      </c>
      <c r="D3439" s="184"/>
      <c r="E3439" s="185">
        <v>14.202</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378</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3" t="s">
        <v>3466</v>
      </c>
      <c r="D3440" s="184"/>
      <c r="E3440" s="185">
        <v>24.094799999999999</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378</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3" t="s">
        <v>3467</v>
      </c>
      <c r="D3441" s="184"/>
      <c r="E3441" s="185">
        <v>62.9208</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378</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3" t="s">
        <v>3468</v>
      </c>
      <c r="D3442" s="184"/>
      <c r="E3442" s="185">
        <v>10.584</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378</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3" t="s">
        <v>3469</v>
      </c>
      <c r="D3443" s="184"/>
      <c r="E3443" s="185">
        <v>20.455200000000001</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378</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3" t="s">
        <v>3470</v>
      </c>
      <c r="D3444" s="184"/>
      <c r="E3444" s="185">
        <v>47.682000000000002</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378</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3" t="s">
        <v>3471</v>
      </c>
      <c r="D3445" s="184"/>
      <c r="E3445" s="185">
        <v>2.6892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378</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3" t="s">
        <v>3472</v>
      </c>
      <c r="D3446" s="184"/>
      <c r="E3446" s="185">
        <v>8.4131999999999998</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378</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3" t="s">
        <v>3473</v>
      </c>
      <c r="D3447" s="184"/>
      <c r="E3447" s="185">
        <v>55.404000000000003</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378</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3" t="s">
        <v>3474</v>
      </c>
      <c r="D3448" s="184"/>
      <c r="E3448" s="185">
        <v>22.053599999999999</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378</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54">
        <v>404</v>
      </c>
      <c r="B3449" s="155" t="s">
        <v>3475</v>
      </c>
      <c r="C3449" s="156" t="s">
        <v>3476</v>
      </c>
      <c r="D3449" s="157" t="s">
        <v>373</v>
      </c>
      <c r="E3449" s="158">
        <v>2.6892</v>
      </c>
      <c r="F3449" s="159"/>
      <c r="G3449" s="160">
        <f>ROUND(E3449*F3449,2)</f>
        <v>0</v>
      </c>
      <c r="H3449" s="159"/>
      <c r="I3449" s="160">
        <f>ROUND(E3449*H3449,2)</f>
        <v>0</v>
      </c>
      <c r="J3449" s="159"/>
      <c r="K3449" s="160">
        <f>ROUND(E3449*J3449,2)</f>
        <v>0</v>
      </c>
      <c r="L3449" s="160">
        <v>21</v>
      </c>
      <c r="M3449" s="160">
        <f>G3449*(1+L3449/100)</f>
        <v>0</v>
      </c>
      <c r="N3449" s="160">
        <v>2.3800000000000002E-2</v>
      </c>
      <c r="O3449" s="160">
        <f>ROUND(E3449*N3449,2)</f>
        <v>0.06</v>
      </c>
      <c r="P3449" s="160">
        <v>0</v>
      </c>
      <c r="Q3449" s="160">
        <f>ROUND(E3449*P3449,2)</f>
        <v>0</v>
      </c>
      <c r="R3449" s="160"/>
      <c r="S3449" s="160" t="s">
        <v>354</v>
      </c>
      <c r="T3449" s="161" t="s">
        <v>296</v>
      </c>
      <c r="U3449" s="162">
        <v>0</v>
      </c>
      <c r="V3449" s="162">
        <f>ROUND(E3449*U3449,2)</f>
        <v>0</v>
      </c>
      <c r="W3449" s="162"/>
      <c r="X3449" s="162" t="s">
        <v>865</v>
      </c>
      <c r="Y3449" s="163"/>
      <c r="Z3449" s="163"/>
      <c r="AA3449" s="163"/>
      <c r="AB3449" s="163"/>
      <c r="AC3449" s="163"/>
      <c r="AD3449" s="163"/>
      <c r="AE3449" s="163"/>
      <c r="AF3449" s="163"/>
      <c r="AG3449" s="163" t="s">
        <v>866</v>
      </c>
      <c r="AH3449" s="163"/>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64"/>
      <c r="B3450" s="165"/>
      <c r="C3450" s="183" t="s">
        <v>3471</v>
      </c>
      <c r="D3450" s="184"/>
      <c r="E3450" s="185">
        <v>2.6892</v>
      </c>
      <c r="F3450" s="162"/>
      <c r="G3450" s="162"/>
      <c r="H3450" s="162"/>
      <c r="I3450" s="162"/>
      <c r="J3450" s="162"/>
      <c r="K3450" s="162"/>
      <c r="L3450" s="162"/>
      <c r="M3450" s="162"/>
      <c r="N3450" s="162"/>
      <c r="O3450" s="162"/>
      <c r="P3450" s="162"/>
      <c r="Q3450" s="162"/>
      <c r="R3450" s="162"/>
      <c r="S3450" s="162"/>
      <c r="T3450" s="162"/>
      <c r="U3450" s="162"/>
      <c r="V3450" s="162"/>
      <c r="W3450" s="162"/>
      <c r="X3450" s="162"/>
      <c r="Y3450" s="163"/>
      <c r="Z3450" s="163"/>
      <c r="AA3450" s="163"/>
      <c r="AB3450" s="163"/>
      <c r="AC3450" s="163"/>
      <c r="AD3450" s="163"/>
      <c r="AE3450" s="163"/>
      <c r="AF3450" s="163"/>
      <c r="AG3450" s="163" t="s">
        <v>378</v>
      </c>
      <c r="AH3450" s="163">
        <v>0</v>
      </c>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54">
        <v>405</v>
      </c>
      <c r="B3451" s="155" t="s">
        <v>3477</v>
      </c>
      <c r="C3451" s="156" t="s">
        <v>3478</v>
      </c>
      <c r="D3451" s="157" t="s">
        <v>373</v>
      </c>
      <c r="E3451" s="158">
        <v>1532.4726900000001</v>
      </c>
      <c r="F3451" s="159"/>
      <c r="G3451" s="160">
        <f>ROUND(E3451*F3451,2)</f>
        <v>0</v>
      </c>
      <c r="H3451" s="159"/>
      <c r="I3451" s="160">
        <f>ROUND(E3451*H3451,2)</f>
        <v>0</v>
      </c>
      <c r="J3451" s="159"/>
      <c r="K3451" s="160">
        <f>ROUND(E3451*J3451,2)</f>
        <v>0</v>
      </c>
      <c r="L3451" s="160">
        <v>21</v>
      </c>
      <c r="M3451" s="160">
        <f>G3451*(1+L3451/100)</f>
        <v>0</v>
      </c>
      <c r="N3451" s="160">
        <v>1.12E-2</v>
      </c>
      <c r="O3451" s="160">
        <f>ROUND(E3451*N3451,2)</f>
        <v>17.16</v>
      </c>
      <c r="P3451" s="160">
        <v>0</v>
      </c>
      <c r="Q3451" s="160">
        <f>ROUND(E3451*P3451,2)</f>
        <v>0</v>
      </c>
      <c r="R3451" s="160"/>
      <c r="S3451" s="160" t="s">
        <v>354</v>
      </c>
      <c r="T3451" s="161" t="s">
        <v>295</v>
      </c>
      <c r="U3451" s="162">
        <v>0</v>
      </c>
      <c r="V3451" s="162">
        <f>ROUND(E3451*U3451,2)</f>
        <v>0</v>
      </c>
      <c r="W3451" s="162"/>
      <c r="X3451" s="162" t="s">
        <v>865</v>
      </c>
      <c r="Y3451" s="163"/>
      <c r="Z3451" s="163"/>
      <c r="AA3451" s="163"/>
      <c r="AB3451" s="163"/>
      <c r="AC3451" s="163"/>
      <c r="AD3451" s="163"/>
      <c r="AE3451" s="163"/>
      <c r="AF3451" s="163"/>
      <c r="AG3451" s="163" t="s">
        <v>866</v>
      </c>
      <c r="AH3451" s="163"/>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64"/>
      <c r="B3452" s="165"/>
      <c r="C3452" s="183" t="s">
        <v>3375</v>
      </c>
      <c r="D3452" s="184"/>
      <c r="E3452" s="185">
        <v>1491.4519299999999</v>
      </c>
      <c r="F3452" s="162"/>
      <c r="G3452" s="162"/>
      <c r="H3452" s="162"/>
      <c r="I3452" s="162"/>
      <c r="J3452" s="162"/>
      <c r="K3452" s="162"/>
      <c r="L3452" s="162"/>
      <c r="M3452" s="162"/>
      <c r="N3452" s="162"/>
      <c r="O3452" s="162"/>
      <c r="P3452" s="162"/>
      <c r="Q3452" s="162"/>
      <c r="R3452" s="162"/>
      <c r="S3452" s="162"/>
      <c r="T3452" s="162"/>
      <c r="U3452" s="162"/>
      <c r="V3452" s="162"/>
      <c r="W3452" s="162"/>
      <c r="X3452" s="162"/>
      <c r="Y3452" s="163"/>
      <c r="Z3452" s="163"/>
      <c r="AA3452" s="163"/>
      <c r="AB3452" s="163"/>
      <c r="AC3452" s="163"/>
      <c r="AD3452" s="163"/>
      <c r="AE3452" s="163"/>
      <c r="AF3452" s="163"/>
      <c r="AG3452" s="163" t="s">
        <v>378</v>
      </c>
      <c r="AH3452" s="163">
        <v>0</v>
      </c>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3" t="s">
        <v>3479</v>
      </c>
      <c r="D3453" s="184"/>
      <c r="E3453" s="185">
        <v>41.020760000000003</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378</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54">
        <v>406</v>
      </c>
      <c r="B3454" s="155" t="s">
        <v>3480</v>
      </c>
      <c r="C3454" s="156" t="s">
        <v>3481</v>
      </c>
      <c r="D3454" s="157" t="s">
        <v>480</v>
      </c>
      <c r="E3454" s="158">
        <v>97.210139999999996</v>
      </c>
      <c r="F3454" s="159"/>
      <c r="G3454" s="160">
        <f>ROUND(E3454*F3454,2)</f>
        <v>0</v>
      </c>
      <c r="H3454" s="159"/>
      <c r="I3454" s="160">
        <f>ROUND(E3454*H3454,2)</f>
        <v>0</v>
      </c>
      <c r="J3454" s="159"/>
      <c r="K3454" s="160">
        <f>ROUND(E3454*J3454,2)</f>
        <v>0</v>
      </c>
      <c r="L3454" s="160">
        <v>21</v>
      </c>
      <c r="M3454" s="160">
        <f>G3454*(1+L3454/100)</f>
        <v>0</v>
      </c>
      <c r="N3454" s="160">
        <v>0</v>
      </c>
      <c r="O3454" s="160">
        <f>ROUND(E3454*N3454,2)</f>
        <v>0</v>
      </c>
      <c r="P3454" s="160">
        <v>0</v>
      </c>
      <c r="Q3454" s="160">
        <f>ROUND(E3454*P3454,2)</f>
        <v>0</v>
      </c>
      <c r="R3454" s="160" t="s">
        <v>3114</v>
      </c>
      <c r="S3454" s="160" t="s">
        <v>295</v>
      </c>
      <c r="T3454" s="161" t="s">
        <v>295</v>
      </c>
      <c r="U3454" s="162">
        <v>1.863</v>
      </c>
      <c r="V3454" s="162">
        <f>ROUND(E3454*U3454,2)</f>
        <v>181.1</v>
      </c>
      <c r="W3454" s="162"/>
      <c r="X3454" s="162" t="s">
        <v>2682</v>
      </c>
      <c r="Y3454" s="163"/>
      <c r="Z3454" s="163"/>
      <c r="AA3454" s="163"/>
      <c r="AB3454" s="163"/>
      <c r="AC3454" s="163"/>
      <c r="AD3454" s="163"/>
      <c r="AE3454" s="163"/>
      <c r="AF3454" s="163"/>
      <c r="AG3454" s="163" t="s">
        <v>2683</v>
      </c>
      <c r="AH3454" s="163"/>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64"/>
      <c r="B3455" s="165"/>
      <c r="C3455" s="251" t="s">
        <v>2779</v>
      </c>
      <c r="D3455" s="215"/>
      <c r="E3455" s="215"/>
      <c r="F3455" s="215"/>
      <c r="G3455" s="215"/>
      <c r="H3455" s="162"/>
      <c r="I3455" s="162"/>
      <c r="J3455" s="162"/>
      <c r="K3455" s="162"/>
      <c r="L3455" s="162"/>
      <c r="M3455" s="162"/>
      <c r="N3455" s="162"/>
      <c r="O3455" s="162"/>
      <c r="P3455" s="162"/>
      <c r="Q3455" s="162"/>
      <c r="R3455" s="162"/>
      <c r="S3455" s="162"/>
      <c r="T3455" s="162"/>
      <c r="U3455" s="162"/>
      <c r="V3455" s="162"/>
      <c r="W3455" s="162"/>
      <c r="X3455" s="162"/>
      <c r="Y3455" s="163"/>
      <c r="Z3455" s="163"/>
      <c r="AA3455" s="163"/>
      <c r="AB3455" s="163"/>
      <c r="AC3455" s="163"/>
      <c r="AD3455" s="163"/>
      <c r="AE3455" s="163"/>
      <c r="AF3455" s="163"/>
      <c r="AG3455" s="163" t="s">
        <v>387</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7">
        <v>407</v>
      </c>
      <c r="B3456" s="168" t="s">
        <v>2664</v>
      </c>
      <c r="C3456" s="169" t="s">
        <v>2665</v>
      </c>
      <c r="D3456" s="170" t="s">
        <v>480</v>
      </c>
      <c r="E3456" s="171">
        <v>191.5487</v>
      </c>
      <c r="F3456" s="172"/>
      <c r="G3456" s="173">
        <f t="shared" ref="G3456:G3462" si="35">ROUND(E3456*F3456,2)</f>
        <v>0</v>
      </c>
      <c r="H3456" s="172"/>
      <c r="I3456" s="173">
        <f t="shared" ref="I3456:I3462" si="36">ROUND(E3456*H3456,2)</f>
        <v>0</v>
      </c>
      <c r="J3456" s="172"/>
      <c r="K3456" s="173">
        <f t="shared" ref="K3456:K3462" si="37">ROUND(E3456*J3456,2)</f>
        <v>0</v>
      </c>
      <c r="L3456" s="173">
        <v>21</v>
      </c>
      <c r="M3456" s="173">
        <f t="shared" ref="M3456:M3462" si="38">G3456*(1+L3456/100)</f>
        <v>0</v>
      </c>
      <c r="N3456" s="173">
        <v>0</v>
      </c>
      <c r="O3456" s="173">
        <f t="shared" ref="O3456:O3462" si="39">ROUND(E3456*N3456,2)</f>
        <v>0</v>
      </c>
      <c r="P3456" s="173">
        <v>0</v>
      </c>
      <c r="Q3456" s="173">
        <f t="shared" ref="Q3456:Q3462" si="40">ROUND(E3456*P3456,2)</f>
        <v>0</v>
      </c>
      <c r="R3456" s="173" t="s">
        <v>2009</v>
      </c>
      <c r="S3456" s="173" t="s">
        <v>295</v>
      </c>
      <c r="T3456" s="174" t="s">
        <v>295</v>
      </c>
      <c r="U3456" s="162">
        <v>0.93300000000000005</v>
      </c>
      <c r="V3456" s="162">
        <f t="shared" ref="V3456:V3462" si="41">ROUND(E3456*U3456,2)</f>
        <v>178.71</v>
      </c>
      <c r="W3456" s="162"/>
      <c r="X3456" s="162" t="s">
        <v>2666</v>
      </c>
      <c r="Y3456" s="163"/>
      <c r="Z3456" s="163"/>
      <c r="AA3456" s="163"/>
      <c r="AB3456" s="163"/>
      <c r="AC3456" s="163"/>
      <c r="AD3456" s="163"/>
      <c r="AE3456" s="163"/>
      <c r="AF3456" s="163"/>
      <c r="AG3456" s="163" t="s">
        <v>2667</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408</v>
      </c>
      <c r="B3457" s="168" t="s">
        <v>2668</v>
      </c>
      <c r="C3457" s="169" t="s">
        <v>2669</v>
      </c>
      <c r="D3457" s="170" t="s">
        <v>480</v>
      </c>
      <c r="E3457" s="171">
        <v>383.09741000000002</v>
      </c>
      <c r="F3457" s="172"/>
      <c r="G3457" s="173">
        <f t="shared" si="35"/>
        <v>0</v>
      </c>
      <c r="H3457" s="172"/>
      <c r="I3457" s="173">
        <f t="shared" si="36"/>
        <v>0</v>
      </c>
      <c r="J3457" s="172"/>
      <c r="K3457" s="173">
        <f t="shared" si="37"/>
        <v>0</v>
      </c>
      <c r="L3457" s="173">
        <v>21</v>
      </c>
      <c r="M3457" s="173">
        <f t="shared" si="38"/>
        <v>0</v>
      </c>
      <c r="N3457" s="173">
        <v>0</v>
      </c>
      <c r="O3457" s="173">
        <f t="shared" si="39"/>
        <v>0</v>
      </c>
      <c r="P3457" s="173">
        <v>0</v>
      </c>
      <c r="Q3457" s="173">
        <f t="shared" si="40"/>
        <v>0</v>
      </c>
      <c r="R3457" s="173" t="s">
        <v>2009</v>
      </c>
      <c r="S3457" s="173" t="s">
        <v>295</v>
      </c>
      <c r="T3457" s="174" t="s">
        <v>295</v>
      </c>
      <c r="U3457" s="162">
        <v>0.65</v>
      </c>
      <c r="V3457" s="162">
        <f t="shared" si="41"/>
        <v>249.01</v>
      </c>
      <c r="W3457" s="162"/>
      <c r="X3457" s="162" t="s">
        <v>2666</v>
      </c>
      <c r="Y3457" s="163"/>
      <c r="Z3457" s="163"/>
      <c r="AA3457" s="163"/>
      <c r="AB3457" s="163"/>
      <c r="AC3457" s="163"/>
      <c r="AD3457" s="163"/>
      <c r="AE3457" s="163"/>
      <c r="AF3457" s="163"/>
      <c r="AG3457" s="163" t="s">
        <v>2667</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409</v>
      </c>
      <c r="B3458" s="168" t="s">
        <v>2670</v>
      </c>
      <c r="C3458" s="169" t="s">
        <v>2671</v>
      </c>
      <c r="D3458" s="170" t="s">
        <v>480</v>
      </c>
      <c r="E3458" s="171">
        <v>191.5487</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2009</v>
      </c>
      <c r="S3458" s="173" t="s">
        <v>295</v>
      </c>
      <c r="T3458" s="174" t="s">
        <v>295</v>
      </c>
      <c r="U3458" s="162">
        <v>0.49</v>
      </c>
      <c r="V3458" s="162">
        <f t="shared" si="41"/>
        <v>93.86</v>
      </c>
      <c r="W3458" s="162"/>
      <c r="X3458" s="162" t="s">
        <v>2666</v>
      </c>
      <c r="Y3458" s="163"/>
      <c r="Z3458" s="163"/>
      <c r="AA3458" s="163"/>
      <c r="AB3458" s="163"/>
      <c r="AC3458" s="163"/>
      <c r="AD3458" s="163"/>
      <c r="AE3458" s="163"/>
      <c r="AF3458" s="163"/>
      <c r="AG3458" s="163" t="s">
        <v>2667</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410</v>
      </c>
      <c r="B3459" s="168" t="s">
        <v>2672</v>
      </c>
      <c r="C3459" s="169" t="s">
        <v>2673</v>
      </c>
      <c r="D3459" s="170" t="s">
        <v>480</v>
      </c>
      <c r="E3459" s="171">
        <v>574.64611000000002</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2009</v>
      </c>
      <c r="S3459" s="173" t="s">
        <v>295</v>
      </c>
      <c r="T3459" s="174" t="s">
        <v>295</v>
      </c>
      <c r="U3459" s="162">
        <v>0</v>
      </c>
      <c r="V3459" s="162">
        <f t="shared" si="41"/>
        <v>0</v>
      </c>
      <c r="W3459" s="162"/>
      <c r="X3459" s="162" t="s">
        <v>2666</v>
      </c>
      <c r="Y3459" s="163"/>
      <c r="Z3459" s="163"/>
      <c r="AA3459" s="163"/>
      <c r="AB3459" s="163"/>
      <c r="AC3459" s="163"/>
      <c r="AD3459" s="163"/>
      <c r="AE3459" s="163"/>
      <c r="AF3459" s="163"/>
      <c r="AG3459" s="163" t="s">
        <v>2667</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411</v>
      </c>
      <c r="B3460" s="168" t="s">
        <v>2674</v>
      </c>
      <c r="C3460" s="169" t="s">
        <v>2675</v>
      </c>
      <c r="D3460" s="170" t="s">
        <v>480</v>
      </c>
      <c r="E3460" s="171">
        <v>191.5487</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2009</v>
      </c>
      <c r="S3460" s="173" t="s">
        <v>295</v>
      </c>
      <c r="T3460" s="174" t="s">
        <v>295</v>
      </c>
      <c r="U3460" s="162">
        <v>0.94199999999999995</v>
      </c>
      <c r="V3460" s="162">
        <f t="shared" si="41"/>
        <v>180.44</v>
      </c>
      <c r="W3460" s="162"/>
      <c r="X3460" s="162" t="s">
        <v>2666</v>
      </c>
      <c r="Y3460" s="163"/>
      <c r="Z3460" s="163"/>
      <c r="AA3460" s="163"/>
      <c r="AB3460" s="163"/>
      <c r="AC3460" s="163"/>
      <c r="AD3460" s="163"/>
      <c r="AE3460" s="163"/>
      <c r="AF3460" s="163"/>
      <c r="AG3460" s="163" t="s">
        <v>2667</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412</v>
      </c>
      <c r="B3461" s="168" t="s">
        <v>2676</v>
      </c>
      <c r="C3461" s="169" t="s">
        <v>2677</v>
      </c>
      <c r="D3461" s="170" t="s">
        <v>480</v>
      </c>
      <c r="E3461" s="171">
        <v>957.74351999999999</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2009</v>
      </c>
      <c r="S3461" s="173" t="s">
        <v>295</v>
      </c>
      <c r="T3461" s="174" t="s">
        <v>295</v>
      </c>
      <c r="U3461" s="162">
        <v>0.11</v>
      </c>
      <c r="V3461" s="162">
        <f t="shared" si="41"/>
        <v>105.35</v>
      </c>
      <c r="W3461" s="162"/>
      <c r="X3461" s="162" t="s">
        <v>2666</v>
      </c>
      <c r="Y3461" s="163"/>
      <c r="Z3461" s="163"/>
      <c r="AA3461" s="163"/>
      <c r="AB3461" s="163"/>
      <c r="AC3461" s="163"/>
      <c r="AD3461" s="163"/>
      <c r="AE3461" s="163"/>
      <c r="AF3461" s="163"/>
      <c r="AG3461" s="163" t="s">
        <v>2667</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413</v>
      </c>
      <c r="B3462" s="168" t="s">
        <v>3482</v>
      </c>
      <c r="C3462" s="169" t="s">
        <v>3483</v>
      </c>
      <c r="D3462" s="170" t="s">
        <v>480</v>
      </c>
      <c r="E3462" s="171">
        <v>191.5487</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2009</v>
      </c>
      <c r="S3462" s="173" t="s">
        <v>295</v>
      </c>
      <c r="T3462" s="174" t="s">
        <v>295</v>
      </c>
      <c r="U3462" s="162">
        <v>0</v>
      </c>
      <c r="V3462" s="162">
        <f t="shared" si="41"/>
        <v>0</v>
      </c>
      <c r="W3462" s="162"/>
      <c r="X3462" s="162" t="s">
        <v>2666</v>
      </c>
      <c r="Y3462" s="163"/>
      <c r="Z3462" s="163"/>
      <c r="AA3462" s="163"/>
      <c r="AB3462" s="163"/>
      <c r="AC3462" s="163"/>
      <c r="AD3462" s="163"/>
      <c r="AE3462" s="163"/>
      <c r="AF3462" s="163"/>
      <c r="AG3462" s="163" t="s">
        <v>2667</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x14ac:dyDescent="0.2">
      <c r="A3463" s="146" t="s">
        <v>290</v>
      </c>
      <c r="B3463" s="147" t="s">
        <v>191</v>
      </c>
      <c r="C3463" s="148" t="s">
        <v>192</v>
      </c>
      <c r="D3463" s="149"/>
      <c r="E3463" s="150"/>
      <c r="F3463" s="151"/>
      <c r="G3463" s="151">
        <f>SUMIF(AG3464:AG3668,"&lt;&gt;NOR",G3464:G3668)</f>
        <v>0</v>
      </c>
      <c r="H3463" s="151"/>
      <c r="I3463" s="151">
        <f>SUM(I3464:I3668)</f>
        <v>0</v>
      </c>
      <c r="J3463" s="151"/>
      <c r="K3463" s="151">
        <f>SUM(K3464:K3668)</f>
        <v>0</v>
      </c>
      <c r="L3463" s="151"/>
      <c r="M3463" s="151">
        <f>SUM(M3464:M3668)</f>
        <v>0</v>
      </c>
      <c r="N3463" s="151"/>
      <c r="O3463" s="151">
        <f>SUM(O3464:O3668)</f>
        <v>22.780000000000022</v>
      </c>
      <c r="P3463" s="151"/>
      <c r="Q3463" s="151">
        <f>SUM(Q3464:Q3668)</f>
        <v>13.149999999999999</v>
      </c>
      <c r="R3463" s="151"/>
      <c r="S3463" s="151"/>
      <c r="T3463" s="152"/>
      <c r="U3463" s="153"/>
      <c r="V3463" s="153">
        <f>SUM(V3464:V3668)</f>
        <v>3744.9300000000003</v>
      </c>
      <c r="W3463" s="153"/>
      <c r="X3463" s="153"/>
      <c r="AG3463" s="135" t="s">
        <v>291</v>
      </c>
    </row>
    <row r="3464" spans="1:60" ht="12.75" customHeight="1" outlineLevel="1" x14ac:dyDescent="0.2">
      <c r="A3464" s="154">
        <v>414</v>
      </c>
      <c r="B3464" s="155" t="s">
        <v>3484</v>
      </c>
      <c r="C3464" s="156" t="s">
        <v>3485</v>
      </c>
      <c r="D3464" s="157" t="s">
        <v>373</v>
      </c>
      <c r="E3464" s="158">
        <v>965.90279999999996</v>
      </c>
      <c r="F3464" s="159"/>
      <c r="G3464" s="160">
        <f>ROUND(E3464*F3464,2)</f>
        <v>0</v>
      </c>
      <c r="H3464" s="159"/>
      <c r="I3464" s="160">
        <f>ROUND(E3464*H3464,2)</f>
        <v>0</v>
      </c>
      <c r="J3464" s="159"/>
      <c r="K3464" s="160">
        <f>ROUND(E3464*J3464,2)</f>
        <v>0</v>
      </c>
      <c r="L3464" s="160">
        <v>21</v>
      </c>
      <c r="M3464" s="160">
        <f>G3464*(1+L3464/100)</f>
        <v>0</v>
      </c>
      <c r="N3464" s="160">
        <v>1.5630000000000002E-2</v>
      </c>
      <c r="O3464" s="160">
        <f>ROUND(E3464*N3464,2)</f>
        <v>15.1</v>
      </c>
      <c r="P3464" s="160">
        <v>0</v>
      </c>
      <c r="Q3464" s="160">
        <f>ROUND(E3464*P3464,2)</f>
        <v>0</v>
      </c>
      <c r="R3464" s="160" t="s">
        <v>3486</v>
      </c>
      <c r="S3464" s="160" t="s">
        <v>295</v>
      </c>
      <c r="T3464" s="161" t="s">
        <v>295</v>
      </c>
      <c r="U3464" s="162">
        <v>1.91</v>
      </c>
      <c r="V3464" s="162">
        <f>ROUND(E3464*U3464,2)</f>
        <v>1844.87</v>
      </c>
      <c r="W3464" s="162"/>
      <c r="X3464" s="162" t="s">
        <v>375</v>
      </c>
      <c r="Y3464" s="163"/>
      <c r="Z3464" s="163"/>
      <c r="AA3464" s="163"/>
      <c r="AB3464" s="163"/>
      <c r="AC3464" s="163"/>
      <c r="AD3464" s="163"/>
      <c r="AE3464" s="163"/>
      <c r="AF3464" s="163"/>
      <c r="AG3464" s="163" t="s">
        <v>376</v>
      </c>
      <c r="AH3464" s="163"/>
      <c r="AI3464" s="163"/>
      <c r="AJ3464" s="163"/>
      <c r="AK3464" s="163"/>
      <c r="AL3464" s="163"/>
      <c r="AM3464" s="163"/>
      <c r="AN3464" s="163"/>
      <c r="AO3464" s="163"/>
      <c r="AP3464" s="163"/>
      <c r="AQ3464" s="163"/>
      <c r="AR3464" s="163"/>
      <c r="AS3464" s="163"/>
      <c r="AT3464" s="163"/>
      <c r="AU3464" s="163"/>
      <c r="AV3464" s="163"/>
      <c r="AW3464" s="163"/>
      <c r="AX3464" s="163"/>
      <c r="AY3464" s="163"/>
      <c r="AZ3464" s="163"/>
      <c r="BA3464" s="163"/>
      <c r="BB3464" s="163"/>
      <c r="BC3464" s="163"/>
      <c r="BD3464" s="163"/>
      <c r="BE3464" s="163"/>
      <c r="BF3464" s="163"/>
      <c r="BG3464" s="163"/>
      <c r="BH3464" s="163"/>
    </row>
    <row r="3465" spans="1:60" ht="12.75" customHeight="1" outlineLevel="1" x14ac:dyDescent="0.2">
      <c r="A3465" s="164"/>
      <c r="B3465" s="165"/>
      <c r="C3465" s="183" t="s">
        <v>3487</v>
      </c>
      <c r="D3465" s="184"/>
      <c r="E3465" s="185"/>
      <c r="F3465" s="162"/>
      <c r="G3465" s="162"/>
      <c r="H3465" s="162"/>
      <c r="I3465" s="162"/>
      <c r="J3465" s="162"/>
      <c r="K3465" s="162"/>
      <c r="L3465" s="162"/>
      <c r="M3465" s="162"/>
      <c r="N3465" s="162"/>
      <c r="O3465" s="162"/>
      <c r="P3465" s="162"/>
      <c r="Q3465" s="162"/>
      <c r="R3465" s="162"/>
      <c r="S3465" s="162"/>
      <c r="T3465" s="162"/>
      <c r="U3465" s="162"/>
      <c r="V3465" s="162"/>
      <c r="W3465" s="162"/>
      <c r="X3465" s="162"/>
      <c r="Y3465" s="163"/>
      <c r="Z3465" s="163"/>
      <c r="AA3465" s="163"/>
      <c r="AB3465" s="163"/>
      <c r="AC3465" s="163"/>
      <c r="AD3465" s="163"/>
      <c r="AE3465" s="163"/>
      <c r="AF3465" s="163"/>
      <c r="AG3465" s="163" t="s">
        <v>378</v>
      </c>
      <c r="AH3465" s="163">
        <v>0</v>
      </c>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3" t="s">
        <v>2966</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378</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3" t="s">
        <v>3488</v>
      </c>
      <c r="D3467" s="184"/>
      <c r="E3467" s="185">
        <v>48.887500000000003</v>
      </c>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378</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3" t="s">
        <v>3489</v>
      </c>
      <c r="D3468" s="184"/>
      <c r="E3468" s="185">
        <v>126.97499999999999</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378</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3" t="s">
        <v>3490</v>
      </c>
      <c r="D3469" s="184"/>
      <c r="E3469" s="185">
        <v>94.774199999999993</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378</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3" t="s">
        <v>3491</v>
      </c>
      <c r="D3470" s="184"/>
      <c r="E3470" s="185">
        <v>39.912999999999997</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378</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3" t="s">
        <v>3492</v>
      </c>
      <c r="D3471" s="184"/>
      <c r="E3471" s="185">
        <v>102.82599999999999</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378</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3" t="s">
        <v>3493</v>
      </c>
      <c r="D3472" s="184"/>
      <c r="E3472" s="185">
        <v>62.973199999999999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378</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3" t="s">
        <v>3494</v>
      </c>
      <c r="D3473" s="184"/>
      <c r="E3473" s="185">
        <v>20.505299999999998</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378</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3" t="s">
        <v>3495</v>
      </c>
      <c r="D3474" s="184"/>
      <c r="E3474" s="185">
        <v>57.813099999999999</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378</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3" t="s">
        <v>3496</v>
      </c>
      <c r="D3475" s="184"/>
      <c r="E3475" s="185">
        <v>29.713049999999999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378</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3" t="s">
        <v>3497</v>
      </c>
      <c r="D3476" s="184"/>
      <c r="E3476" s="185">
        <v>24.286750000000001</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378</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3" t="s">
        <v>3498</v>
      </c>
      <c r="D3477" s="184"/>
      <c r="E3477" s="185">
        <v>20.58</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378</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3" t="s">
        <v>3499</v>
      </c>
      <c r="D3478" s="184"/>
      <c r="E3478" s="185">
        <v>34.365000000000002</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378</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3" t="s">
        <v>3500</v>
      </c>
      <c r="D3479" s="184"/>
      <c r="E3479" s="185">
        <v>44.734949999999998</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378</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3" t="s">
        <v>3501</v>
      </c>
      <c r="D3480" s="184"/>
      <c r="E3480" s="185">
        <v>2.2357499999999999</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378</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3" t="s">
        <v>3502</v>
      </c>
      <c r="D3481" s="184"/>
      <c r="E3481" s="185">
        <v>20.614999999999998</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378</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3" t="s">
        <v>3503</v>
      </c>
      <c r="D3482" s="184"/>
      <c r="E3482" s="185">
        <v>33.090000000000003</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378</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3" t="s">
        <v>3504</v>
      </c>
      <c r="D3483" s="184"/>
      <c r="E3483" s="185">
        <v>41.688749999999999</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378</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3" t="s">
        <v>3501</v>
      </c>
      <c r="D3484" s="184"/>
      <c r="E3484" s="185">
        <v>2.2357499999999999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378</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3" t="s">
        <v>3505</v>
      </c>
      <c r="D3485" s="184"/>
      <c r="E3485" s="185"/>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378</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3" t="s">
        <v>3506</v>
      </c>
      <c r="D3486" s="184"/>
      <c r="E3486" s="185">
        <v>58.195</v>
      </c>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378</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3" t="s">
        <v>3507</v>
      </c>
      <c r="D3487" s="184"/>
      <c r="E3487" s="185">
        <v>47.430500000000002</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378</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3" t="s">
        <v>3508</v>
      </c>
      <c r="D3488" s="184"/>
      <c r="E3488" s="185">
        <v>52.064999999999998</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378</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54">
        <v>415</v>
      </c>
      <c r="B3489" s="155" t="s">
        <v>3509</v>
      </c>
      <c r="C3489" s="156" t="s">
        <v>3485</v>
      </c>
      <c r="D3489" s="157" t="s">
        <v>373</v>
      </c>
      <c r="E3489" s="158">
        <v>184.25995</v>
      </c>
      <c r="F3489" s="159"/>
      <c r="G3489" s="160">
        <f>ROUND(E3489*F3489,2)</f>
        <v>0</v>
      </c>
      <c r="H3489" s="159"/>
      <c r="I3489" s="160">
        <f>ROUND(E3489*H3489,2)</f>
        <v>0</v>
      </c>
      <c r="J3489" s="159"/>
      <c r="K3489" s="160">
        <f>ROUND(E3489*J3489,2)</f>
        <v>0</v>
      </c>
      <c r="L3489" s="160">
        <v>21</v>
      </c>
      <c r="M3489" s="160">
        <f>G3489*(1+L3489/100)</f>
        <v>0</v>
      </c>
      <c r="N3489" s="160">
        <v>1.5610000000000001E-2</v>
      </c>
      <c r="O3489" s="160">
        <f>ROUND(E3489*N3489,2)</f>
        <v>2.88</v>
      </c>
      <c r="P3489" s="160">
        <v>0</v>
      </c>
      <c r="Q3489" s="160">
        <f>ROUND(E3489*P3489,2)</f>
        <v>0</v>
      </c>
      <c r="R3489" s="160" t="s">
        <v>3486</v>
      </c>
      <c r="S3489" s="160" t="s">
        <v>295</v>
      </c>
      <c r="T3489" s="161" t="s">
        <v>295</v>
      </c>
      <c r="U3489" s="162">
        <v>2.21</v>
      </c>
      <c r="V3489" s="162">
        <f>ROUND(E3489*U3489,2)</f>
        <v>407.21</v>
      </c>
      <c r="W3489" s="162"/>
      <c r="X3489" s="162" t="s">
        <v>375</v>
      </c>
      <c r="Y3489" s="163"/>
      <c r="Z3489" s="163"/>
      <c r="AA3489" s="163"/>
      <c r="AB3489" s="163"/>
      <c r="AC3489" s="163"/>
      <c r="AD3489" s="163"/>
      <c r="AE3489" s="163"/>
      <c r="AF3489" s="163"/>
      <c r="AG3489" s="163" t="s">
        <v>376</v>
      </c>
      <c r="AH3489" s="163"/>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64"/>
      <c r="B3490" s="165"/>
      <c r="C3490" s="183" t="s">
        <v>3510</v>
      </c>
      <c r="D3490" s="184"/>
      <c r="E3490" s="185"/>
      <c r="F3490" s="162"/>
      <c r="G3490" s="162"/>
      <c r="H3490" s="162"/>
      <c r="I3490" s="162"/>
      <c r="J3490" s="162"/>
      <c r="K3490" s="162"/>
      <c r="L3490" s="162"/>
      <c r="M3490" s="162"/>
      <c r="N3490" s="162"/>
      <c r="O3490" s="162"/>
      <c r="P3490" s="162"/>
      <c r="Q3490" s="162"/>
      <c r="R3490" s="162"/>
      <c r="S3490" s="162"/>
      <c r="T3490" s="162"/>
      <c r="U3490" s="162"/>
      <c r="V3490" s="162"/>
      <c r="W3490" s="162"/>
      <c r="X3490" s="162"/>
      <c r="Y3490" s="163"/>
      <c r="Z3490" s="163"/>
      <c r="AA3490" s="163"/>
      <c r="AB3490" s="163"/>
      <c r="AC3490" s="163"/>
      <c r="AD3490" s="163"/>
      <c r="AE3490" s="163"/>
      <c r="AF3490" s="163"/>
      <c r="AG3490" s="163" t="s">
        <v>378</v>
      </c>
      <c r="AH3490" s="163">
        <v>0</v>
      </c>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3" t="s">
        <v>3511</v>
      </c>
      <c r="D3491" s="184"/>
      <c r="E3491" s="185">
        <v>6.3</v>
      </c>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378</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3" t="s">
        <v>3512</v>
      </c>
      <c r="D3492" s="184"/>
      <c r="E3492" s="185">
        <v>37.44</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378</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3" t="s">
        <v>3513</v>
      </c>
      <c r="D3493" s="184"/>
      <c r="E3493" s="185">
        <v>2.9249999999999998</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378</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3" t="s">
        <v>3514</v>
      </c>
      <c r="D3494" s="184"/>
      <c r="E3494" s="185">
        <v>12.4</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378</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3" t="s">
        <v>3515</v>
      </c>
      <c r="D3495" s="184"/>
      <c r="E3495" s="185">
        <v>3.5834000000000001</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378</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3" t="s">
        <v>3516</v>
      </c>
      <c r="D3496" s="184"/>
      <c r="E3496" s="185">
        <v>4.9024999999999999</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378</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3" t="s">
        <v>3517</v>
      </c>
      <c r="D3497" s="184"/>
      <c r="E3497" s="185">
        <v>35.630000000000003</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378</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3" t="s">
        <v>3518</v>
      </c>
      <c r="D3498" s="184"/>
      <c r="E3498" s="185">
        <v>3.835</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378</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3" t="s">
        <v>3519</v>
      </c>
      <c r="D3499" s="184"/>
      <c r="E3499" s="185"/>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378</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3" t="s">
        <v>3520</v>
      </c>
      <c r="D3500" s="184"/>
      <c r="E3500" s="185">
        <v>7.8075000000000001</v>
      </c>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378</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3" t="s">
        <v>3521</v>
      </c>
      <c r="D3501" s="184"/>
      <c r="E3501" s="185">
        <v>8.8275000000000006</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378</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3" t="s">
        <v>3522</v>
      </c>
      <c r="D3502" s="184"/>
      <c r="E3502" s="185">
        <v>23.30405</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378</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3" t="s">
        <v>3523</v>
      </c>
      <c r="D3503" s="184"/>
      <c r="E3503" s="185">
        <v>7.6124999999999998</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378</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3" t="s">
        <v>3524</v>
      </c>
      <c r="D3504" s="184"/>
      <c r="E3504" s="185">
        <v>14.2675</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378</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3" t="s">
        <v>3525</v>
      </c>
      <c r="D3505" s="184"/>
      <c r="E3505" s="185">
        <v>11.3</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378</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3" t="s">
        <v>3526</v>
      </c>
      <c r="D3506" s="184"/>
      <c r="E3506" s="185">
        <v>4.125</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378</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54">
        <v>416</v>
      </c>
      <c r="B3507" s="155" t="s">
        <v>3527</v>
      </c>
      <c r="C3507" s="156" t="s">
        <v>3528</v>
      </c>
      <c r="D3507" s="157" t="s">
        <v>373</v>
      </c>
      <c r="E3507" s="158">
        <v>51.283999999999999</v>
      </c>
      <c r="F3507" s="159"/>
      <c r="G3507" s="160">
        <f>ROUND(E3507*F3507,2)</f>
        <v>0</v>
      </c>
      <c r="H3507" s="159"/>
      <c r="I3507" s="160">
        <f>ROUND(E3507*H3507,2)</f>
        <v>0</v>
      </c>
      <c r="J3507" s="159"/>
      <c r="K3507" s="160">
        <f>ROUND(E3507*J3507,2)</f>
        <v>0</v>
      </c>
      <c r="L3507" s="160">
        <v>21</v>
      </c>
      <c r="M3507" s="160">
        <f>G3507*(1+L3507/100)</f>
        <v>0</v>
      </c>
      <c r="N3507" s="160">
        <v>1.5630000000000002E-2</v>
      </c>
      <c r="O3507" s="160">
        <f>ROUND(E3507*N3507,2)</f>
        <v>0.8</v>
      </c>
      <c r="P3507" s="160">
        <v>0</v>
      </c>
      <c r="Q3507" s="160">
        <f>ROUND(E3507*P3507,2)</f>
        <v>0</v>
      </c>
      <c r="R3507" s="160" t="s">
        <v>3486</v>
      </c>
      <c r="S3507" s="160" t="s">
        <v>295</v>
      </c>
      <c r="T3507" s="161" t="s">
        <v>295</v>
      </c>
      <c r="U3507" s="162">
        <v>2.29</v>
      </c>
      <c r="V3507" s="162">
        <f>ROUND(E3507*U3507,2)</f>
        <v>117.44</v>
      </c>
      <c r="W3507" s="162"/>
      <c r="X3507" s="162" t="s">
        <v>375</v>
      </c>
      <c r="Y3507" s="163"/>
      <c r="Z3507" s="163"/>
      <c r="AA3507" s="163"/>
      <c r="AB3507" s="163"/>
      <c r="AC3507" s="163"/>
      <c r="AD3507" s="163"/>
      <c r="AE3507" s="163"/>
      <c r="AF3507" s="163"/>
      <c r="AG3507" s="163" t="s">
        <v>376</v>
      </c>
      <c r="AH3507" s="163"/>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64"/>
      <c r="B3508" s="165"/>
      <c r="C3508" s="183" t="s">
        <v>3529</v>
      </c>
      <c r="D3508" s="184"/>
      <c r="E3508" s="185">
        <v>51.283999999999999</v>
      </c>
      <c r="F3508" s="162"/>
      <c r="G3508" s="162"/>
      <c r="H3508" s="162"/>
      <c r="I3508" s="162"/>
      <c r="J3508" s="162"/>
      <c r="K3508" s="162"/>
      <c r="L3508" s="162"/>
      <c r="M3508" s="162"/>
      <c r="N3508" s="162"/>
      <c r="O3508" s="162"/>
      <c r="P3508" s="162"/>
      <c r="Q3508" s="162"/>
      <c r="R3508" s="162"/>
      <c r="S3508" s="162"/>
      <c r="T3508" s="162"/>
      <c r="U3508" s="162"/>
      <c r="V3508" s="162"/>
      <c r="W3508" s="162"/>
      <c r="X3508" s="162"/>
      <c r="Y3508" s="163"/>
      <c r="Z3508" s="163"/>
      <c r="AA3508" s="163"/>
      <c r="AB3508" s="163"/>
      <c r="AC3508" s="163"/>
      <c r="AD3508" s="163"/>
      <c r="AE3508" s="163"/>
      <c r="AF3508" s="163"/>
      <c r="AG3508" s="163" t="s">
        <v>378</v>
      </c>
      <c r="AH3508" s="163">
        <v>0</v>
      </c>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54">
        <v>417</v>
      </c>
      <c r="B3509" s="155" t="s">
        <v>3530</v>
      </c>
      <c r="C3509" s="156" t="s">
        <v>3528</v>
      </c>
      <c r="D3509" s="157" t="s">
        <v>373</v>
      </c>
      <c r="E3509" s="158">
        <v>117.127</v>
      </c>
      <c r="F3509" s="159"/>
      <c r="G3509" s="160">
        <f>ROUND(E3509*F3509,2)</f>
        <v>0</v>
      </c>
      <c r="H3509" s="159"/>
      <c r="I3509" s="160">
        <f>ROUND(E3509*H3509,2)</f>
        <v>0</v>
      </c>
      <c r="J3509" s="159"/>
      <c r="K3509" s="160">
        <f>ROUND(E3509*J3509,2)</f>
        <v>0</v>
      </c>
      <c r="L3509" s="160">
        <v>21</v>
      </c>
      <c r="M3509" s="160">
        <f>G3509*(1+L3509/100)</f>
        <v>0</v>
      </c>
      <c r="N3509" s="160">
        <v>1.5630000000000002E-2</v>
      </c>
      <c r="O3509" s="160">
        <f>ROUND(E3509*N3509,2)</f>
        <v>1.83</v>
      </c>
      <c r="P3509" s="160">
        <v>0</v>
      </c>
      <c r="Q3509" s="160">
        <f>ROUND(E3509*P3509,2)</f>
        <v>0</v>
      </c>
      <c r="R3509" s="160" t="s">
        <v>3486</v>
      </c>
      <c r="S3509" s="160" t="s">
        <v>295</v>
      </c>
      <c r="T3509" s="161" t="s">
        <v>295</v>
      </c>
      <c r="U3509" s="162">
        <v>2.34</v>
      </c>
      <c r="V3509" s="162">
        <f>ROUND(E3509*U3509,2)</f>
        <v>274.08</v>
      </c>
      <c r="W3509" s="162"/>
      <c r="X3509" s="162" t="s">
        <v>375</v>
      </c>
      <c r="Y3509" s="163"/>
      <c r="Z3509" s="163"/>
      <c r="AA3509" s="163"/>
      <c r="AB3509" s="163"/>
      <c r="AC3509" s="163"/>
      <c r="AD3509" s="163"/>
      <c r="AE3509" s="163"/>
      <c r="AF3509" s="163"/>
      <c r="AG3509" s="163" t="s">
        <v>376</v>
      </c>
      <c r="AH3509" s="163"/>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64"/>
      <c r="B3510" s="165"/>
      <c r="C3510" s="183" t="s">
        <v>3505</v>
      </c>
      <c r="D3510" s="184"/>
      <c r="E3510" s="185"/>
      <c r="F3510" s="162"/>
      <c r="G3510" s="162"/>
      <c r="H3510" s="162"/>
      <c r="I3510" s="162"/>
      <c r="J3510" s="162"/>
      <c r="K3510" s="162"/>
      <c r="L3510" s="162"/>
      <c r="M3510" s="162"/>
      <c r="N3510" s="162"/>
      <c r="O3510" s="162"/>
      <c r="P3510" s="162"/>
      <c r="Q3510" s="162"/>
      <c r="R3510" s="162"/>
      <c r="S3510" s="162"/>
      <c r="T3510" s="162"/>
      <c r="U3510" s="162"/>
      <c r="V3510" s="162"/>
      <c r="W3510" s="162"/>
      <c r="X3510" s="162"/>
      <c r="Y3510" s="163"/>
      <c r="Z3510" s="163"/>
      <c r="AA3510" s="163"/>
      <c r="AB3510" s="163"/>
      <c r="AC3510" s="163"/>
      <c r="AD3510" s="163"/>
      <c r="AE3510" s="163"/>
      <c r="AF3510" s="163"/>
      <c r="AG3510" s="163" t="s">
        <v>378</v>
      </c>
      <c r="AH3510" s="163">
        <v>0</v>
      </c>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3" t="s">
        <v>3531</v>
      </c>
      <c r="D3511" s="184"/>
      <c r="E3511" s="185">
        <v>23.82</v>
      </c>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378</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3" t="s">
        <v>3532</v>
      </c>
      <c r="D3512" s="184"/>
      <c r="E3512" s="185">
        <v>38.99</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378</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3" t="s">
        <v>3533</v>
      </c>
      <c r="D3513" s="184"/>
      <c r="E3513" s="185">
        <v>4.55</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378</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3" t="s">
        <v>3534</v>
      </c>
      <c r="D3514" s="184"/>
      <c r="E3514" s="185">
        <v>6.48</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378</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3" t="s">
        <v>3535</v>
      </c>
      <c r="D3515" s="184"/>
      <c r="E3515" s="185">
        <v>8.2949999999999999</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378</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3" t="s">
        <v>3519</v>
      </c>
      <c r="D3516" s="184"/>
      <c r="E3516" s="185"/>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378</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3" t="s">
        <v>3536</v>
      </c>
      <c r="D3517" s="184"/>
      <c r="E3517" s="185">
        <v>5.17</v>
      </c>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378</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3" t="s">
        <v>3537</v>
      </c>
      <c r="D3518" s="184"/>
      <c r="E3518" s="185">
        <v>2.052</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378</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3" t="s">
        <v>3538</v>
      </c>
      <c r="D3519" s="184"/>
      <c r="E3519" s="185"/>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378</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3" t="s">
        <v>3539</v>
      </c>
      <c r="D3520" s="184"/>
      <c r="E3520" s="185">
        <v>23.52</v>
      </c>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378</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3" t="s">
        <v>3540</v>
      </c>
      <c r="D3521" s="184"/>
      <c r="E3521" s="185">
        <v>4.25</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378</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54">
        <v>418</v>
      </c>
      <c r="B3522" s="155" t="s">
        <v>3541</v>
      </c>
      <c r="C3522" s="156" t="s">
        <v>3542</v>
      </c>
      <c r="D3522" s="157" t="s">
        <v>444</v>
      </c>
      <c r="E3522" s="158">
        <v>10.89</v>
      </c>
      <c r="F3522" s="159"/>
      <c r="G3522" s="160">
        <f>ROUND(E3522*F3522,2)</f>
        <v>0</v>
      </c>
      <c r="H3522" s="159"/>
      <c r="I3522" s="160">
        <f>ROUND(E3522*H3522,2)</f>
        <v>0</v>
      </c>
      <c r="J3522" s="159"/>
      <c r="K3522" s="160">
        <f>ROUND(E3522*J3522,2)</f>
        <v>0</v>
      </c>
      <c r="L3522" s="160">
        <v>21</v>
      </c>
      <c r="M3522" s="160">
        <f>G3522*(1+L3522/100)</f>
        <v>0</v>
      </c>
      <c r="N3522" s="160">
        <v>3.2000000000000002E-3</v>
      </c>
      <c r="O3522" s="160">
        <f>ROUND(E3522*N3522,2)</f>
        <v>0.03</v>
      </c>
      <c r="P3522" s="160">
        <v>0</v>
      </c>
      <c r="Q3522" s="160">
        <f>ROUND(E3522*P3522,2)</f>
        <v>0</v>
      </c>
      <c r="R3522" s="160" t="s">
        <v>3486</v>
      </c>
      <c r="S3522" s="160" t="s">
        <v>295</v>
      </c>
      <c r="T3522" s="161" t="s">
        <v>295</v>
      </c>
      <c r="U3522" s="162">
        <v>0.66964999999999997</v>
      </c>
      <c r="V3522" s="162">
        <f>ROUND(E3522*U3522,2)</f>
        <v>7.29</v>
      </c>
      <c r="W3522" s="162"/>
      <c r="X3522" s="162" t="s">
        <v>375</v>
      </c>
      <c r="Y3522" s="163"/>
      <c r="Z3522" s="163"/>
      <c r="AA3522" s="163"/>
      <c r="AB3522" s="163"/>
      <c r="AC3522" s="163"/>
      <c r="AD3522" s="163"/>
      <c r="AE3522" s="163"/>
      <c r="AF3522" s="163"/>
      <c r="AG3522" s="163" t="s">
        <v>376</v>
      </c>
      <c r="AH3522" s="163"/>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64"/>
      <c r="B3523" s="165"/>
      <c r="C3523" s="183" t="s">
        <v>3543</v>
      </c>
      <c r="D3523" s="184"/>
      <c r="E3523" s="185">
        <v>10.89</v>
      </c>
      <c r="F3523" s="162"/>
      <c r="G3523" s="162"/>
      <c r="H3523" s="162"/>
      <c r="I3523" s="162"/>
      <c r="J3523" s="162"/>
      <c r="K3523" s="162"/>
      <c r="L3523" s="162"/>
      <c r="M3523" s="162"/>
      <c r="N3523" s="162"/>
      <c r="O3523" s="162"/>
      <c r="P3523" s="162"/>
      <c r="Q3523" s="162"/>
      <c r="R3523" s="162"/>
      <c r="S3523" s="162"/>
      <c r="T3523" s="162"/>
      <c r="U3523" s="162"/>
      <c r="V3523" s="162"/>
      <c r="W3523" s="162"/>
      <c r="X3523" s="162"/>
      <c r="Y3523" s="163"/>
      <c r="Z3523" s="163"/>
      <c r="AA3523" s="163"/>
      <c r="AB3523" s="163"/>
      <c r="AC3523" s="163"/>
      <c r="AD3523" s="163"/>
      <c r="AE3523" s="163"/>
      <c r="AF3523" s="163"/>
      <c r="AG3523" s="163" t="s">
        <v>378</v>
      </c>
      <c r="AH3523" s="163">
        <v>0</v>
      </c>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54">
        <v>419</v>
      </c>
      <c r="B3524" s="155" t="s">
        <v>3544</v>
      </c>
      <c r="C3524" s="156" t="s">
        <v>3545</v>
      </c>
      <c r="D3524" s="157" t="s">
        <v>444</v>
      </c>
      <c r="E3524" s="158">
        <v>14.16</v>
      </c>
      <c r="F3524" s="159"/>
      <c r="G3524" s="160">
        <f>ROUND(E3524*F3524,2)</f>
        <v>0</v>
      </c>
      <c r="H3524" s="159"/>
      <c r="I3524" s="160">
        <f>ROUND(E3524*H3524,2)</f>
        <v>0</v>
      </c>
      <c r="J3524" s="159"/>
      <c r="K3524" s="160">
        <f>ROUND(E3524*J3524,2)</f>
        <v>0</v>
      </c>
      <c r="L3524" s="160">
        <v>21</v>
      </c>
      <c r="M3524" s="160">
        <f>G3524*(1+L3524/100)</f>
        <v>0</v>
      </c>
      <c r="N3524" s="160">
        <v>3.6600000000000001E-3</v>
      </c>
      <c r="O3524" s="160">
        <f>ROUND(E3524*N3524,2)</f>
        <v>0.05</v>
      </c>
      <c r="P3524" s="160">
        <v>0</v>
      </c>
      <c r="Q3524" s="160">
        <f>ROUND(E3524*P3524,2)</f>
        <v>0</v>
      </c>
      <c r="R3524" s="160" t="s">
        <v>3486</v>
      </c>
      <c r="S3524" s="160" t="s">
        <v>295</v>
      </c>
      <c r="T3524" s="161" t="s">
        <v>295</v>
      </c>
      <c r="U3524" s="162">
        <v>0.68</v>
      </c>
      <c r="V3524" s="162">
        <f>ROUND(E3524*U3524,2)</f>
        <v>9.6300000000000008</v>
      </c>
      <c r="W3524" s="162"/>
      <c r="X3524" s="162" t="s">
        <v>375</v>
      </c>
      <c r="Y3524" s="163"/>
      <c r="Z3524" s="163"/>
      <c r="AA3524" s="163"/>
      <c r="AB3524" s="163"/>
      <c r="AC3524" s="163"/>
      <c r="AD3524" s="163"/>
      <c r="AE3524" s="163"/>
      <c r="AF3524" s="163"/>
      <c r="AG3524" s="163" t="s">
        <v>376</v>
      </c>
      <c r="AH3524" s="163"/>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64"/>
      <c r="B3525" s="165"/>
      <c r="C3525" s="183" t="s">
        <v>3546</v>
      </c>
      <c r="D3525" s="184"/>
      <c r="E3525" s="185">
        <v>14.16</v>
      </c>
      <c r="F3525" s="162"/>
      <c r="G3525" s="162"/>
      <c r="H3525" s="162"/>
      <c r="I3525" s="162"/>
      <c r="J3525" s="162"/>
      <c r="K3525" s="162"/>
      <c r="L3525" s="162"/>
      <c r="M3525" s="162"/>
      <c r="N3525" s="162"/>
      <c r="O3525" s="162"/>
      <c r="P3525" s="162"/>
      <c r="Q3525" s="162"/>
      <c r="R3525" s="162"/>
      <c r="S3525" s="162"/>
      <c r="T3525" s="162"/>
      <c r="U3525" s="162"/>
      <c r="V3525" s="162"/>
      <c r="W3525" s="162"/>
      <c r="X3525" s="162"/>
      <c r="Y3525" s="163"/>
      <c r="Z3525" s="163"/>
      <c r="AA3525" s="163"/>
      <c r="AB3525" s="163"/>
      <c r="AC3525" s="163"/>
      <c r="AD3525" s="163"/>
      <c r="AE3525" s="163"/>
      <c r="AF3525" s="163"/>
      <c r="AG3525" s="163" t="s">
        <v>378</v>
      </c>
      <c r="AH3525" s="163">
        <v>0</v>
      </c>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54">
        <v>420</v>
      </c>
      <c r="B3526" s="155" t="s">
        <v>3547</v>
      </c>
      <c r="C3526" s="156" t="s">
        <v>3548</v>
      </c>
      <c r="D3526" s="157" t="s">
        <v>444</v>
      </c>
      <c r="E3526" s="158">
        <v>12.64</v>
      </c>
      <c r="F3526" s="159"/>
      <c r="G3526" s="160">
        <f>ROUND(E3526*F3526,2)</f>
        <v>0</v>
      </c>
      <c r="H3526" s="159"/>
      <c r="I3526" s="160">
        <f>ROUND(E3526*H3526,2)</f>
        <v>0</v>
      </c>
      <c r="J3526" s="159"/>
      <c r="K3526" s="160">
        <f>ROUND(E3526*J3526,2)</f>
        <v>0</v>
      </c>
      <c r="L3526" s="160">
        <v>21</v>
      </c>
      <c r="M3526" s="160">
        <f>G3526*(1+L3526/100)</f>
        <v>0</v>
      </c>
      <c r="N3526" s="160">
        <v>7.2999999999999996E-4</v>
      </c>
      <c r="O3526" s="160">
        <f>ROUND(E3526*N3526,2)</f>
        <v>0.01</v>
      </c>
      <c r="P3526" s="160">
        <v>0</v>
      </c>
      <c r="Q3526" s="160">
        <f>ROUND(E3526*P3526,2)</f>
        <v>0</v>
      </c>
      <c r="R3526" s="160" t="s">
        <v>3486</v>
      </c>
      <c r="S3526" s="160" t="s">
        <v>295</v>
      </c>
      <c r="T3526" s="161" t="s">
        <v>295</v>
      </c>
      <c r="U3526" s="162">
        <v>0.17</v>
      </c>
      <c r="V3526" s="162">
        <f>ROUND(E3526*U3526,2)</f>
        <v>2.15</v>
      </c>
      <c r="W3526" s="162"/>
      <c r="X3526" s="162" t="s">
        <v>375</v>
      </c>
      <c r="Y3526" s="163"/>
      <c r="Z3526" s="163"/>
      <c r="AA3526" s="163"/>
      <c r="AB3526" s="163"/>
      <c r="AC3526" s="163"/>
      <c r="AD3526" s="163"/>
      <c r="AE3526" s="163"/>
      <c r="AF3526" s="163"/>
      <c r="AG3526" s="163" t="s">
        <v>376</v>
      </c>
      <c r="AH3526" s="163"/>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64"/>
      <c r="B3527" s="165"/>
      <c r="C3527" s="183" t="s">
        <v>3549</v>
      </c>
      <c r="D3527" s="184"/>
      <c r="E3527" s="185">
        <v>12.64</v>
      </c>
      <c r="F3527" s="162"/>
      <c r="G3527" s="162"/>
      <c r="H3527" s="162"/>
      <c r="I3527" s="162"/>
      <c r="J3527" s="162"/>
      <c r="K3527" s="162"/>
      <c r="L3527" s="162"/>
      <c r="M3527" s="162"/>
      <c r="N3527" s="162"/>
      <c r="O3527" s="162"/>
      <c r="P3527" s="162"/>
      <c r="Q3527" s="162"/>
      <c r="R3527" s="162"/>
      <c r="S3527" s="162"/>
      <c r="T3527" s="162"/>
      <c r="U3527" s="162"/>
      <c r="V3527" s="162"/>
      <c r="W3527" s="162"/>
      <c r="X3527" s="162"/>
      <c r="Y3527" s="163"/>
      <c r="Z3527" s="163"/>
      <c r="AA3527" s="163"/>
      <c r="AB3527" s="163"/>
      <c r="AC3527" s="163"/>
      <c r="AD3527" s="163"/>
      <c r="AE3527" s="163"/>
      <c r="AF3527" s="163"/>
      <c r="AG3527" s="163" t="s">
        <v>378</v>
      </c>
      <c r="AH3527" s="163">
        <v>0</v>
      </c>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54">
        <v>421</v>
      </c>
      <c r="B3528" s="155" t="s">
        <v>3550</v>
      </c>
      <c r="C3528" s="156" t="s">
        <v>3551</v>
      </c>
      <c r="D3528" s="157" t="s">
        <v>444</v>
      </c>
      <c r="E3528" s="158">
        <v>171.3</v>
      </c>
      <c r="F3528" s="159"/>
      <c r="G3528" s="160">
        <f>ROUND(E3528*F3528,2)</f>
        <v>0</v>
      </c>
      <c r="H3528" s="159"/>
      <c r="I3528" s="160">
        <f>ROUND(E3528*H3528,2)</f>
        <v>0</v>
      </c>
      <c r="J3528" s="159"/>
      <c r="K3528" s="160">
        <f>ROUND(E3528*J3528,2)</f>
        <v>0</v>
      </c>
      <c r="L3528" s="160">
        <v>21</v>
      </c>
      <c r="M3528" s="160">
        <f>G3528*(1+L3528/100)</f>
        <v>0</v>
      </c>
      <c r="N3528" s="160">
        <v>1.4499999999999999E-3</v>
      </c>
      <c r="O3528" s="160">
        <f>ROUND(E3528*N3528,2)</f>
        <v>0.25</v>
      </c>
      <c r="P3528" s="160">
        <v>0</v>
      </c>
      <c r="Q3528" s="160">
        <f>ROUND(E3528*P3528,2)</f>
        <v>0</v>
      </c>
      <c r="R3528" s="160" t="s">
        <v>3486</v>
      </c>
      <c r="S3528" s="160" t="s">
        <v>295</v>
      </c>
      <c r="T3528" s="161" t="s">
        <v>295</v>
      </c>
      <c r="U3528" s="162">
        <v>0.22</v>
      </c>
      <c r="V3528" s="162">
        <f>ROUND(E3528*U3528,2)</f>
        <v>37.69</v>
      </c>
      <c r="W3528" s="162"/>
      <c r="X3528" s="162" t="s">
        <v>375</v>
      </c>
      <c r="Y3528" s="163"/>
      <c r="Z3528" s="163"/>
      <c r="AA3528" s="163"/>
      <c r="AB3528" s="163"/>
      <c r="AC3528" s="163"/>
      <c r="AD3528" s="163"/>
      <c r="AE3528" s="163"/>
      <c r="AF3528" s="163"/>
      <c r="AG3528" s="163" t="s">
        <v>376</v>
      </c>
      <c r="AH3528" s="163"/>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64"/>
      <c r="B3529" s="165"/>
      <c r="C3529" s="183" t="s">
        <v>3552</v>
      </c>
      <c r="D3529" s="184"/>
      <c r="E3529" s="185">
        <v>163.79</v>
      </c>
      <c r="F3529" s="162"/>
      <c r="G3529" s="162"/>
      <c r="H3529" s="162"/>
      <c r="I3529" s="162"/>
      <c r="J3529" s="162"/>
      <c r="K3529" s="162"/>
      <c r="L3529" s="162"/>
      <c r="M3529" s="162"/>
      <c r="N3529" s="162"/>
      <c r="O3529" s="162"/>
      <c r="P3529" s="162"/>
      <c r="Q3529" s="162"/>
      <c r="R3529" s="162"/>
      <c r="S3529" s="162"/>
      <c r="T3529" s="162"/>
      <c r="U3529" s="162"/>
      <c r="V3529" s="162"/>
      <c r="W3529" s="162"/>
      <c r="X3529" s="162"/>
      <c r="Y3529" s="163"/>
      <c r="Z3529" s="163"/>
      <c r="AA3529" s="163"/>
      <c r="AB3529" s="163"/>
      <c r="AC3529" s="163"/>
      <c r="AD3529" s="163"/>
      <c r="AE3529" s="163"/>
      <c r="AF3529" s="163"/>
      <c r="AG3529" s="163" t="s">
        <v>378</v>
      </c>
      <c r="AH3529" s="163">
        <v>0</v>
      </c>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3" t="s">
        <v>3553</v>
      </c>
      <c r="D3530" s="184"/>
      <c r="E3530" s="185">
        <v>7.51</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378</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54">
        <v>422</v>
      </c>
      <c r="B3531" s="155" t="s">
        <v>3554</v>
      </c>
      <c r="C3531" s="156" t="s">
        <v>3555</v>
      </c>
      <c r="D3531" s="157" t="s">
        <v>444</v>
      </c>
      <c r="E3531" s="158">
        <v>16.23</v>
      </c>
      <c r="F3531" s="159"/>
      <c r="G3531" s="160">
        <f>ROUND(E3531*F3531,2)</f>
        <v>0</v>
      </c>
      <c r="H3531" s="159"/>
      <c r="I3531" s="160">
        <f>ROUND(E3531*H3531,2)</f>
        <v>0</v>
      </c>
      <c r="J3531" s="159"/>
      <c r="K3531" s="160">
        <f>ROUND(E3531*J3531,2)</f>
        <v>0</v>
      </c>
      <c r="L3531" s="160">
        <v>21</v>
      </c>
      <c r="M3531" s="160">
        <f>G3531*(1+L3531/100)</f>
        <v>0</v>
      </c>
      <c r="N3531" s="160">
        <v>5.9000000000000003E-4</v>
      </c>
      <c r="O3531" s="160">
        <f>ROUND(E3531*N3531,2)</f>
        <v>0.01</v>
      </c>
      <c r="P3531" s="160">
        <v>0</v>
      </c>
      <c r="Q3531" s="160">
        <f>ROUND(E3531*P3531,2)</f>
        <v>0</v>
      </c>
      <c r="R3531" s="160" t="s">
        <v>3486</v>
      </c>
      <c r="S3531" s="160" t="s">
        <v>295</v>
      </c>
      <c r="T3531" s="161" t="s">
        <v>295</v>
      </c>
      <c r="U3531" s="162">
        <v>0.22</v>
      </c>
      <c r="V3531" s="162">
        <f>ROUND(E3531*U3531,2)</f>
        <v>3.57</v>
      </c>
      <c r="W3531" s="162"/>
      <c r="X3531" s="162" t="s">
        <v>375</v>
      </c>
      <c r="Y3531" s="163"/>
      <c r="Z3531" s="163"/>
      <c r="AA3531" s="163"/>
      <c r="AB3531" s="163"/>
      <c r="AC3531" s="163"/>
      <c r="AD3531" s="163"/>
      <c r="AE3531" s="163"/>
      <c r="AF3531" s="163"/>
      <c r="AG3531" s="163" t="s">
        <v>376</v>
      </c>
      <c r="AH3531" s="163"/>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64"/>
      <c r="B3532" s="165"/>
      <c r="C3532" s="183" t="s">
        <v>3556</v>
      </c>
      <c r="D3532" s="184"/>
      <c r="E3532" s="185">
        <v>16.23</v>
      </c>
      <c r="F3532" s="162"/>
      <c r="G3532" s="162"/>
      <c r="H3532" s="162"/>
      <c r="I3532" s="162"/>
      <c r="J3532" s="162"/>
      <c r="K3532" s="162"/>
      <c r="L3532" s="162"/>
      <c r="M3532" s="162"/>
      <c r="N3532" s="162"/>
      <c r="O3532" s="162"/>
      <c r="P3532" s="162"/>
      <c r="Q3532" s="162"/>
      <c r="R3532" s="162"/>
      <c r="S3532" s="162"/>
      <c r="T3532" s="162"/>
      <c r="U3532" s="162"/>
      <c r="V3532" s="162"/>
      <c r="W3532" s="162"/>
      <c r="X3532" s="162"/>
      <c r="Y3532" s="163"/>
      <c r="Z3532" s="163"/>
      <c r="AA3532" s="163"/>
      <c r="AB3532" s="163"/>
      <c r="AC3532" s="163"/>
      <c r="AD3532" s="163"/>
      <c r="AE3532" s="163"/>
      <c r="AF3532" s="163"/>
      <c r="AG3532" s="163" t="s">
        <v>378</v>
      </c>
      <c r="AH3532" s="163">
        <v>0</v>
      </c>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54">
        <v>423</v>
      </c>
      <c r="B3533" s="155" t="s">
        <v>3557</v>
      </c>
      <c r="C3533" s="156" t="s">
        <v>3558</v>
      </c>
      <c r="D3533" s="157" t="s">
        <v>444</v>
      </c>
      <c r="E3533" s="158">
        <v>36.83</v>
      </c>
      <c r="F3533" s="159"/>
      <c r="G3533" s="160">
        <f>ROUND(E3533*F3533,2)</f>
        <v>0</v>
      </c>
      <c r="H3533" s="159"/>
      <c r="I3533" s="160">
        <f>ROUND(E3533*H3533,2)</f>
        <v>0</v>
      </c>
      <c r="J3533" s="159"/>
      <c r="K3533" s="160">
        <f>ROUND(E3533*J3533,2)</f>
        <v>0</v>
      </c>
      <c r="L3533" s="160">
        <v>21</v>
      </c>
      <c r="M3533" s="160">
        <f>G3533*(1+L3533/100)</f>
        <v>0</v>
      </c>
      <c r="N3533" s="160">
        <v>7.7999999999999999E-4</v>
      </c>
      <c r="O3533" s="160">
        <f>ROUND(E3533*N3533,2)</f>
        <v>0.03</v>
      </c>
      <c r="P3533" s="160">
        <v>0</v>
      </c>
      <c r="Q3533" s="160">
        <f>ROUND(E3533*P3533,2)</f>
        <v>0</v>
      </c>
      <c r="R3533" s="160" t="s">
        <v>3486</v>
      </c>
      <c r="S3533" s="160" t="s">
        <v>295</v>
      </c>
      <c r="T3533" s="161" t="s">
        <v>295</v>
      </c>
      <c r="U3533" s="162">
        <v>0.25</v>
      </c>
      <c r="V3533" s="162">
        <f>ROUND(E3533*U3533,2)</f>
        <v>9.2100000000000009</v>
      </c>
      <c r="W3533" s="162"/>
      <c r="X3533" s="162" t="s">
        <v>375</v>
      </c>
      <c r="Y3533" s="163"/>
      <c r="Z3533" s="163"/>
      <c r="AA3533" s="163"/>
      <c r="AB3533" s="163"/>
      <c r="AC3533" s="163"/>
      <c r="AD3533" s="163"/>
      <c r="AE3533" s="163"/>
      <c r="AF3533" s="163"/>
      <c r="AG3533" s="163" t="s">
        <v>376</v>
      </c>
      <c r="AH3533" s="163"/>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64"/>
      <c r="B3534" s="165"/>
      <c r="C3534" s="183" t="s">
        <v>3559</v>
      </c>
      <c r="D3534" s="184"/>
      <c r="E3534" s="185">
        <v>2.74</v>
      </c>
      <c r="F3534" s="162"/>
      <c r="G3534" s="162"/>
      <c r="H3534" s="162"/>
      <c r="I3534" s="162"/>
      <c r="J3534" s="162"/>
      <c r="K3534" s="162"/>
      <c r="L3534" s="162"/>
      <c r="M3534" s="162"/>
      <c r="N3534" s="162"/>
      <c r="O3534" s="162"/>
      <c r="P3534" s="162"/>
      <c r="Q3534" s="162"/>
      <c r="R3534" s="162"/>
      <c r="S3534" s="162"/>
      <c r="T3534" s="162"/>
      <c r="U3534" s="162"/>
      <c r="V3534" s="162"/>
      <c r="W3534" s="162"/>
      <c r="X3534" s="162"/>
      <c r="Y3534" s="163"/>
      <c r="Z3534" s="163"/>
      <c r="AA3534" s="163"/>
      <c r="AB3534" s="163"/>
      <c r="AC3534" s="163"/>
      <c r="AD3534" s="163"/>
      <c r="AE3534" s="163"/>
      <c r="AF3534" s="163"/>
      <c r="AG3534" s="163" t="s">
        <v>378</v>
      </c>
      <c r="AH3534" s="163">
        <v>0</v>
      </c>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3" t="s">
        <v>3560</v>
      </c>
      <c r="D3535" s="184"/>
      <c r="E3535" s="185">
        <v>11.01</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378</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3" t="s">
        <v>3561</v>
      </c>
      <c r="D3536" s="184"/>
      <c r="E3536" s="185">
        <v>15.05</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378</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3" t="s">
        <v>3562</v>
      </c>
      <c r="D3537" s="184"/>
      <c r="E3537" s="185">
        <v>8.0299999999999994</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378</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54">
        <v>424</v>
      </c>
      <c r="B3538" s="155" t="s">
        <v>3563</v>
      </c>
      <c r="C3538" s="156" t="s">
        <v>3564</v>
      </c>
      <c r="D3538" s="157" t="s">
        <v>444</v>
      </c>
      <c r="E3538" s="158">
        <v>13.16</v>
      </c>
      <c r="F3538" s="159"/>
      <c r="G3538" s="160">
        <f>ROUND(E3538*F3538,2)</f>
        <v>0</v>
      </c>
      <c r="H3538" s="159"/>
      <c r="I3538" s="160">
        <f>ROUND(E3538*H3538,2)</f>
        <v>0</v>
      </c>
      <c r="J3538" s="159"/>
      <c r="K3538" s="160">
        <f>ROUND(E3538*J3538,2)</f>
        <v>0</v>
      </c>
      <c r="L3538" s="160">
        <v>21</v>
      </c>
      <c r="M3538" s="160">
        <f>G3538*(1+L3538/100)</f>
        <v>0</v>
      </c>
      <c r="N3538" s="160">
        <v>9.3999999999999997E-4</v>
      </c>
      <c r="O3538" s="160">
        <f>ROUND(E3538*N3538,2)</f>
        <v>0.01</v>
      </c>
      <c r="P3538" s="160">
        <v>0</v>
      </c>
      <c r="Q3538" s="160">
        <f>ROUND(E3538*P3538,2)</f>
        <v>0</v>
      </c>
      <c r="R3538" s="160" t="s">
        <v>3486</v>
      </c>
      <c r="S3538" s="160" t="s">
        <v>295</v>
      </c>
      <c r="T3538" s="161" t="s">
        <v>295</v>
      </c>
      <c r="U3538" s="162">
        <v>0.27</v>
      </c>
      <c r="V3538" s="162">
        <f>ROUND(E3538*U3538,2)</f>
        <v>3.55</v>
      </c>
      <c r="W3538" s="162"/>
      <c r="X3538" s="162" t="s">
        <v>375</v>
      </c>
      <c r="Y3538" s="163"/>
      <c r="Z3538" s="163"/>
      <c r="AA3538" s="163"/>
      <c r="AB3538" s="163"/>
      <c r="AC3538" s="163"/>
      <c r="AD3538" s="163"/>
      <c r="AE3538" s="163"/>
      <c r="AF3538" s="163"/>
      <c r="AG3538" s="163" t="s">
        <v>376</v>
      </c>
      <c r="AH3538" s="163"/>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64"/>
      <c r="B3539" s="165"/>
      <c r="C3539" s="183" t="s">
        <v>3565</v>
      </c>
      <c r="D3539" s="184"/>
      <c r="E3539" s="185">
        <v>4.24</v>
      </c>
      <c r="F3539" s="162"/>
      <c r="G3539" s="162"/>
      <c r="H3539" s="162"/>
      <c r="I3539" s="162"/>
      <c r="J3539" s="162"/>
      <c r="K3539" s="162"/>
      <c r="L3539" s="162"/>
      <c r="M3539" s="162"/>
      <c r="N3539" s="162"/>
      <c r="O3539" s="162"/>
      <c r="P3539" s="162"/>
      <c r="Q3539" s="162"/>
      <c r="R3539" s="162"/>
      <c r="S3539" s="162"/>
      <c r="T3539" s="162"/>
      <c r="U3539" s="162"/>
      <c r="V3539" s="162"/>
      <c r="W3539" s="162"/>
      <c r="X3539" s="162"/>
      <c r="Y3539" s="163"/>
      <c r="Z3539" s="163"/>
      <c r="AA3539" s="163"/>
      <c r="AB3539" s="163"/>
      <c r="AC3539" s="163"/>
      <c r="AD3539" s="163"/>
      <c r="AE3539" s="163"/>
      <c r="AF3539" s="163"/>
      <c r="AG3539" s="163" t="s">
        <v>378</v>
      </c>
      <c r="AH3539" s="163">
        <v>0</v>
      </c>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3" t="s">
        <v>3566</v>
      </c>
      <c r="D3540" s="184"/>
      <c r="E3540" s="185">
        <v>8.92</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378</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54">
        <v>425</v>
      </c>
      <c r="B3541" s="155" t="s">
        <v>3567</v>
      </c>
      <c r="C3541" s="156" t="s">
        <v>3568</v>
      </c>
      <c r="D3541" s="157" t="s">
        <v>444</v>
      </c>
      <c r="E3541" s="158">
        <v>9.9700000000000006</v>
      </c>
      <c r="F3541" s="159"/>
      <c r="G3541" s="160">
        <f>ROUND(E3541*F3541,2)</f>
        <v>0</v>
      </c>
      <c r="H3541" s="159"/>
      <c r="I3541" s="160">
        <f>ROUND(E3541*H3541,2)</f>
        <v>0</v>
      </c>
      <c r="J3541" s="159"/>
      <c r="K3541" s="160">
        <f>ROUND(E3541*J3541,2)</f>
        <v>0</v>
      </c>
      <c r="L3541" s="160">
        <v>21</v>
      </c>
      <c r="M3541" s="160">
        <f>G3541*(1+L3541/100)</f>
        <v>0</v>
      </c>
      <c r="N3541" s="160">
        <v>1.16E-3</v>
      </c>
      <c r="O3541" s="160">
        <f>ROUND(E3541*N3541,2)</f>
        <v>0.01</v>
      </c>
      <c r="P3541" s="160">
        <v>0</v>
      </c>
      <c r="Q3541" s="160">
        <f>ROUND(E3541*P3541,2)</f>
        <v>0</v>
      </c>
      <c r="R3541" s="160" t="s">
        <v>3486</v>
      </c>
      <c r="S3541" s="160" t="s">
        <v>295</v>
      </c>
      <c r="T3541" s="161" t="s">
        <v>295</v>
      </c>
      <c r="U3541" s="162">
        <v>0.28999999999999998</v>
      </c>
      <c r="V3541" s="162">
        <f>ROUND(E3541*U3541,2)</f>
        <v>2.89</v>
      </c>
      <c r="W3541" s="162"/>
      <c r="X3541" s="162" t="s">
        <v>375</v>
      </c>
      <c r="Y3541" s="163"/>
      <c r="Z3541" s="163"/>
      <c r="AA3541" s="163"/>
      <c r="AB3541" s="163"/>
      <c r="AC3541" s="163"/>
      <c r="AD3541" s="163"/>
      <c r="AE3541" s="163"/>
      <c r="AF3541" s="163"/>
      <c r="AG3541" s="163" t="s">
        <v>376</v>
      </c>
      <c r="AH3541" s="163"/>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64"/>
      <c r="B3542" s="165"/>
      <c r="C3542" s="183" t="s">
        <v>3569</v>
      </c>
      <c r="D3542" s="184"/>
      <c r="E3542" s="185">
        <v>9.9700000000000006</v>
      </c>
      <c r="F3542" s="162"/>
      <c r="G3542" s="162"/>
      <c r="H3542" s="162"/>
      <c r="I3542" s="162"/>
      <c r="J3542" s="162"/>
      <c r="K3542" s="162"/>
      <c r="L3542" s="162"/>
      <c r="M3542" s="162"/>
      <c r="N3542" s="162"/>
      <c r="O3542" s="162"/>
      <c r="P3542" s="162"/>
      <c r="Q3542" s="162"/>
      <c r="R3542" s="162"/>
      <c r="S3542" s="162"/>
      <c r="T3542" s="162"/>
      <c r="U3542" s="162"/>
      <c r="V3542" s="162"/>
      <c r="W3542" s="162"/>
      <c r="X3542" s="162"/>
      <c r="Y3542" s="163"/>
      <c r="Z3542" s="163"/>
      <c r="AA3542" s="163"/>
      <c r="AB3542" s="163"/>
      <c r="AC3542" s="163"/>
      <c r="AD3542" s="163"/>
      <c r="AE3542" s="163"/>
      <c r="AF3542" s="163"/>
      <c r="AG3542" s="163" t="s">
        <v>378</v>
      </c>
      <c r="AH3542" s="163">
        <v>0</v>
      </c>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54">
        <v>426</v>
      </c>
      <c r="B3543" s="155" t="s">
        <v>3570</v>
      </c>
      <c r="C3543" s="156" t="s">
        <v>3571</v>
      </c>
      <c r="D3543" s="157" t="s">
        <v>444</v>
      </c>
      <c r="E3543" s="158">
        <v>68.67</v>
      </c>
      <c r="F3543" s="159"/>
      <c r="G3543" s="160">
        <f>ROUND(E3543*F3543,2)</f>
        <v>0</v>
      </c>
      <c r="H3543" s="159"/>
      <c r="I3543" s="160">
        <f>ROUND(E3543*H3543,2)</f>
        <v>0</v>
      </c>
      <c r="J3543" s="159"/>
      <c r="K3543" s="160">
        <f>ROUND(E3543*J3543,2)</f>
        <v>0</v>
      </c>
      <c r="L3543" s="160">
        <v>21</v>
      </c>
      <c r="M3543" s="160">
        <f>G3543*(1+L3543/100)</f>
        <v>0</v>
      </c>
      <c r="N3543" s="160">
        <v>1.5100000000000001E-3</v>
      </c>
      <c r="O3543" s="160">
        <f>ROUND(E3543*N3543,2)</f>
        <v>0.1</v>
      </c>
      <c r="P3543" s="160">
        <v>0</v>
      </c>
      <c r="Q3543" s="160">
        <f>ROUND(E3543*P3543,2)</f>
        <v>0</v>
      </c>
      <c r="R3543" s="160" t="s">
        <v>3486</v>
      </c>
      <c r="S3543" s="160" t="s">
        <v>295</v>
      </c>
      <c r="T3543" s="161" t="s">
        <v>295</v>
      </c>
      <c r="U3543" s="162">
        <v>0.32</v>
      </c>
      <c r="V3543" s="162">
        <f>ROUND(E3543*U3543,2)</f>
        <v>21.97</v>
      </c>
      <c r="W3543" s="162"/>
      <c r="X3543" s="162" t="s">
        <v>375</v>
      </c>
      <c r="Y3543" s="163"/>
      <c r="Z3543" s="163"/>
      <c r="AA3543" s="163"/>
      <c r="AB3543" s="163"/>
      <c r="AC3543" s="163"/>
      <c r="AD3543" s="163"/>
      <c r="AE3543" s="163"/>
      <c r="AF3543" s="163"/>
      <c r="AG3543" s="163" t="s">
        <v>376</v>
      </c>
      <c r="AH3543" s="163"/>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64"/>
      <c r="B3544" s="165"/>
      <c r="C3544" s="183" t="s">
        <v>3572</v>
      </c>
      <c r="D3544" s="184"/>
      <c r="E3544" s="185">
        <v>68.67</v>
      </c>
      <c r="F3544" s="162"/>
      <c r="G3544" s="162"/>
      <c r="H3544" s="162"/>
      <c r="I3544" s="162"/>
      <c r="J3544" s="162"/>
      <c r="K3544" s="162"/>
      <c r="L3544" s="162"/>
      <c r="M3544" s="162"/>
      <c r="N3544" s="162"/>
      <c r="O3544" s="162"/>
      <c r="P3544" s="162"/>
      <c r="Q3544" s="162"/>
      <c r="R3544" s="162"/>
      <c r="S3544" s="162"/>
      <c r="T3544" s="162"/>
      <c r="U3544" s="162"/>
      <c r="V3544" s="162"/>
      <c r="W3544" s="162"/>
      <c r="X3544" s="162"/>
      <c r="Y3544" s="163"/>
      <c r="Z3544" s="163"/>
      <c r="AA3544" s="163"/>
      <c r="AB3544" s="163"/>
      <c r="AC3544" s="163"/>
      <c r="AD3544" s="163"/>
      <c r="AE3544" s="163"/>
      <c r="AF3544" s="163"/>
      <c r="AG3544" s="163" t="s">
        <v>378</v>
      </c>
      <c r="AH3544" s="163">
        <v>0</v>
      </c>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54">
        <v>427</v>
      </c>
      <c r="B3545" s="155" t="s">
        <v>3573</v>
      </c>
      <c r="C3545" s="156" t="s">
        <v>3574</v>
      </c>
      <c r="D3545" s="157" t="s">
        <v>444</v>
      </c>
      <c r="E3545" s="158">
        <v>12.79</v>
      </c>
      <c r="F3545" s="159"/>
      <c r="G3545" s="160">
        <f>ROUND(E3545*F3545,2)</f>
        <v>0</v>
      </c>
      <c r="H3545" s="159"/>
      <c r="I3545" s="160">
        <f>ROUND(E3545*H3545,2)</f>
        <v>0</v>
      </c>
      <c r="J3545" s="159"/>
      <c r="K3545" s="160">
        <f>ROUND(E3545*J3545,2)</f>
        <v>0</v>
      </c>
      <c r="L3545" s="160">
        <v>21</v>
      </c>
      <c r="M3545" s="160">
        <f>G3545*(1+L3545/100)</f>
        <v>0</v>
      </c>
      <c r="N3545" s="160">
        <v>7.9000000000000001E-4</v>
      </c>
      <c r="O3545" s="160">
        <f>ROUND(E3545*N3545,2)</f>
        <v>0.01</v>
      </c>
      <c r="P3545" s="160">
        <v>0</v>
      </c>
      <c r="Q3545" s="160">
        <f>ROUND(E3545*P3545,2)</f>
        <v>0</v>
      </c>
      <c r="R3545" s="160" t="s">
        <v>3486</v>
      </c>
      <c r="S3545" s="160" t="s">
        <v>295</v>
      </c>
      <c r="T3545" s="161" t="s">
        <v>295</v>
      </c>
      <c r="U3545" s="162">
        <v>0.27</v>
      </c>
      <c r="V3545" s="162">
        <f>ROUND(E3545*U3545,2)</f>
        <v>3.45</v>
      </c>
      <c r="W3545" s="162"/>
      <c r="X3545" s="162" t="s">
        <v>375</v>
      </c>
      <c r="Y3545" s="163"/>
      <c r="Z3545" s="163"/>
      <c r="AA3545" s="163"/>
      <c r="AB3545" s="163"/>
      <c r="AC3545" s="163"/>
      <c r="AD3545" s="163"/>
      <c r="AE3545" s="163"/>
      <c r="AF3545" s="163"/>
      <c r="AG3545" s="163" t="s">
        <v>376</v>
      </c>
      <c r="AH3545" s="163"/>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64"/>
      <c r="B3546" s="165"/>
      <c r="C3546" s="183" t="s">
        <v>3575</v>
      </c>
      <c r="D3546" s="184"/>
      <c r="E3546" s="185">
        <v>2.71</v>
      </c>
      <c r="F3546" s="162"/>
      <c r="G3546" s="162"/>
      <c r="H3546" s="162"/>
      <c r="I3546" s="162"/>
      <c r="J3546" s="162"/>
      <c r="K3546" s="162"/>
      <c r="L3546" s="162"/>
      <c r="M3546" s="162"/>
      <c r="N3546" s="162"/>
      <c r="O3546" s="162"/>
      <c r="P3546" s="162"/>
      <c r="Q3546" s="162"/>
      <c r="R3546" s="162"/>
      <c r="S3546" s="162"/>
      <c r="T3546" s="162"/>
      <c r="U3546" s="162"/>
      <c r="V3546" s="162"/>
      <c r="W3546" s="162"/>
      <c r="X3546" s="162"/>
      <c r="Y3546" s="163"/>
      <c r="Z3546" s="163"/>
      <c r="AA3546" s="163"/>
      <c r="AB3546" s="163"/>
      <c r="AC3546" s="163"/>
      <c r="AD3546" s="163"/>
      <c r="AE3546" s="163"/>
      <c r="AF3546" s="163"/>
      <c r="AG3546" s="163" t="s">
        <v>378</v>
      </c>
      <c r="AH3546" s="163">
        <v>0</v>
      </c>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3" t="s">
        <v>3576</v>
      </c>
      <c r="D3547" s="184"/>
      <c r="E3547" s="185">
        <v>10.08</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378</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54">
        <v>428</v>
      </c>
      <c r="B3548" s="155" t="s">
        <v>3577</v>
      </c>
      <c r="C3548" s="156" t="s">
        <v>3578</v>
      </c>
      <c r="D3548" s="157" t="s">
        <v>444</v>
      </c>
      <c r="E3548" s="158">
        <v>108.57</v>
      </c>
      <c r="F3548" s="159"/>
      <c r="G3548" s="160">
        <f>ROUND(E3548*F3548,2)</f>
        <v>0</v>
      </c>
      <c r="H3548" s="159"/>
      <c r="I3548" s="160">
        <f>ROUND(E3548*H3548,2)</f>
        <v>0</v>
      </c>
      <c r="J3548" s="159"/>
      <c r="K3548" s="160">
        <f>ROUND(E3548*J3548,2)</f>
        <v>0</v>
      </c>
      <c r="L3548" s="160">
        <v>21</v>
      </c>
      <c r="M3548" s="160">
        <f>G3548*(1+L3548/100)</f>
        <v>0</v>
      </c>
      <c r="N3548" s="160">
        <v>1.5200000000000001E-3</v>
      </c>
      <c r="O3548" s="160">
        <f>ROUND(E3548*N3548,2)</f>
        <v>0.17</v>
      </c>
      <c r="P3548" s="160">
        <v>0</v>
      </c>
      <c r="Q3548" s="160">
        <f>ROUND(E3548*P3548,2)</f>
        <v>0</v>
      </c>
      <c r="R3548" s="160" t="s">
        <v>3486</v>
      </c>
      <c r="S3548" s="160" t="s">
        <v>295</v>
      </c>
      <c r="T3548" s="161" t="s">
        <v>295</v>
      </c>
      <c r="U3548" s="162">
        <v>0.31</v>
      </c>
      <c r="V3548" s="162">
        <f>ROUND(E3548*U3548,2)</f>
        <v>33.659999999999997</v>
      </c>
      <c r="W3548" s="162"/>
      <c r="X3548" s="162" t="s">
        <v>375</v>
      </c>
      <c r="Y3548" s="163"/>
      <c r="Z3548" s="163"/>
      <c r="AA3548" s="163"/>
      <c r="AB3548" s="163"/>
      <c r="AC3548" s="163"/>
      <c r="AD3548" s="163"/>
      <c r="AE3548" s="163"/>
      <c r="AF3548" s="163"/>
      <c r="AG3548" s="163" t="s">
        <v>376</v>
      </c>
      <c r="AH3548" s="163"/>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64"/>
      <c r="B3549" s="165"/>
      <c r="C3549" s="183" t="s">
        <v>3579</v>
      </c>
      <c r="D3549" s="184"/>
      <c r="E3549" s="185">
        <v>86.27</v>
      </c>
      <c r="F3549" s="162"/>
      <c r="G3549" s="162"/>
      <c r="H3549" s="162"/>
      <c r="I3549" s="162"/>
      <c r="J3549" s="162"/>
      <c r="K3549" s="162"/>
      <c r="L3549" s="162"/>
      <c r="M3549" s="162"/>
      <c r="N3549" s="162"/>
      <c r="O3549" s="162"/>
      <c r="P3549" s="162"/>
      <c r="Q3549" s="162"/>
      <c r="R3549" s="162"/>
      <c r="S3549" s="162"/>
      <c r="T3549" s="162"/>
      <c r="U3549" s="162"/>
      <c r="V3549" s="162"/>
      <c r="W3549" s="162"/>
      <c r="X3549" s="162"/>
      <c r="Y3549" s="163"/>
      <c r="Z3549" s="163"/>
      <c r="AA3549" s="163"/>
      <c r="AB3549" s="163"/>
      <c r="AC3549" s="163"/>
      <c r="AD3549" s="163"/>
      <c r="AE3549" s="163"/>
      <c r="AF3549" s="163"/>
      <c r="AG3549" s="163" t="s">
        <v>378</v>
      </c>
      <c r="AH3549" s="163">
        <v>0</v>
      </c>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3" t="s">
        <v>3580</v>
      </c>
      <c r="D3550" s="184"/>
      <c r="E3550" s="185">
        <v>10.08</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378</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3" t="s">
        <v>3581</v>
      </c>
      <c r="D3551" s="184"/>
      <c r="E3551" s="185">
        <v>12.22</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378</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54">
        <v>429</v>
      </c>
      <c r="B3552" s="155" t="s">
        <v>3582</v>
      </c>
      <c r="C3552" s="156" t="s">
        <v>3583</v>
      </c>
      <c r="D3552" s="157" t="s">
        <v>444</v>
      </c>
      <c r="E3552" s="158">
        <v>1.7</v>
      </c>
      <c r="F3552" s="159"/>
      <c r="G3552" s="160">
        <f>ROUND(E3552*F3552,2)</f>
        <v>0</v>
      </c>
      <c r="H3552" s="159"/>
      <c r="I3552" s="160">
        <f>ROUND(E3552*H3552,2)</f>
        <v>0</v>
      </c>
      <c r="J3552" s="159"/>
      <c r="K3552" s="160">
        <f>ROUND(E3552*J3552,2)</f>
        <v>0</v>
      </c>
      <c r="L3552" s="160">
        <v>21</v>
      </c>
      <c r="M3552" s="160">
        <f>G3552*(1+L3552/100)</f>
        <v>0</v>
      </c>
      <c r="N3552" s="160">
        <v>2.0400000000000001E-3</v>
      </c>
      <c r="O3552" s="160">
        <f>ROUND(E3552*N3552,2)</f>
        <v>0</v>
      </c>
      <c r="P3552" s="160">
        <v>0</v>
      </c>
      <c r="Q3552" s="160">
        <f>ROUND(E3552*P3552,2)</f>
        <v>0</v>
      </c>
      <c r="R3552" s="160" t="s">
        <v>3486</v>
      </c>
      <c r="S3552" s="160" t="s">
        <v>295</v>
      </c>
      <c r="T3552" s="161" t="s">
        <v>295</v>
      </c>
      <c r="U3552" s="162">
        <v>0.38</v>
      </c>
      <c r="V3552" s="162">
        <f>ROUND(E3552*U3552,2)</f>
        <v>0.65</v>
      </c>
      <c r="W3552" s="162"/>
      <c r="X3552" s="162" t="s">
        <v>375</v>
      </c>
      <c r="Y3552" s="163"/>
      <c r="Z3552" s="163"/>
      <c r="AA3552" s="163"/>
      <c r="AB3552" s="163"/>
      <c r="AC3552" s="163"/>
      <c r="AD3552" s="163"/>
      <c r="AE3552" s="163"/>
      <c r="AF3552" s="163"/>
      <c r="AG3552" s="163" t="s">
        <v>376</v>
      </c>
      <c r="AH3552" s="163"/>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64"/>
      <c r="B3553" s="165"/>
      <c r="C3553" s="183" t="s">
        <v>3584</v>
      </c>
      <c r="D3553" s="184"/>
      <c r="E3553" s="185">
        <v>1.7</v>
      </c>
      <c r="F3553" s="162"/>
      <c r="G3553" s="162"/>
      <c r="H3553" s="162"/>
      <c r="I3553" s="162"/>
      <c r="J3553" s="162"/>
      <c r="K3553" s="162"/>
      <c r="L3553" s="162"/>
      <c r="M3553" s="162"/>
      <c r="N3553" s="162"/>
      <c r="O3553" s="162"/>
      <c r="P3553" s="162"/>
      <c r="Q3553" s="162"/>
      <c r="R3553" s="162"/>
      <c r="S3553" s="162"/>
      <c r="T3553" s="162"/>
      <c r="U3553" s="162"/>
      <c r="V3553" s="162"/>
      <c r="W3553" s="162"/>
      <c r="X3553" s="162"/>
      <c r="Y3553" s="163"/>
      <c r="Z3553" s="163"/>
      <c r="AA3553" s="163"/>
      <c r="AB3553" s="163"/>
      <c r="AC3553" s="163"/>
      <c r="AD3553" s="163"/>
      <c r="AE3553" s="163"/>
      <c r="AF3553" s="163"/>
      <c r="AG3553" s="163" t="s">
        <v>378</v>
      </c>
      <c r="AH3553" s="163">
        <v>0</v>
      </c>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54">
        <v>430</v>
      </c>
      <c r="B3554" s="155" t="s">
        <v>3585</v>
      </c>
      <c r="C3554" s="156" t="s">
        <v>3586</v>
      </c>
      <c r="D3554" s="157" t="s">
        <v>444</v>
      </c>
      <c r="E3554" s="158">
        <v>214.14</v>
      </c>
      <c r="F3554" s="159"/>
      <c r="G3554" s="160">
        <f>ROUND(E3554*F3554,2)</f>
        <v>0</v>
      </c>
      <c r="H3554" s="159"/>
      <c r="I3554" s="160">
        <f>ROUND(E3554*H3554,2)</f>
        <v>0</v>
      </c>
      <c r="J3554" s="159"/>
      <c r="K3554" s="160">
        <f>ROUND(E3554*J3554,2)</f>
        <v>0</v>
      </c>
      <c r="L3554" s="160">
        <v>21</v>
      </c>
      <c r="M3554" s="160">
        <f>G3554*(1+L3554/100)</f>
        <v>0</v>
      </c>
      <c r="N3554" s="160">
        <v>7.9000000000000001E-4</v>
      </c>
      <c r="O3554" s="160">
        <f>ROUND(E3554*N3554,2)</f>
        <v>0.17</v>
      </c>
      <c r="P3554" s="160">
        <v>0</v>
      </c>
      <c r="Q3554" s="160">
        <f>ROUND(E3554*P3554,2)</f>
        <v>0</v>
      </c>
      <c r="R3554" s="160" t="s">
        <v>3486</v>
      </c>
      <c r="S3554" s="160" t="s">
        <v>295</v>
      </c>
      <c r="T3554" s="161" t="s">
        <v>295</v>
      </c>
      <c r="U3554" s="162">
        <v>0.21045</v>
      </c>
      <c r="V3554" s="162">
        <f>ROUND(E3554*U3554,2)</f>
        <v>45.07</v>
      </c>
      <c r="W3554" s="162"/>
      <c r="X3554" s="162" t="s">
        <v>375</v>
      </c>
      <c r="Y3554" s="163"/>
      <c r="Z3554" s="163"/>
      <c r="AA3554" s="163"/>
      <c r="AB3554" s="163"/>
      <c r="AC3554" s="163"/>
      <c r="AD3554" s="163"/>
      <c r="AE3554" s="163"/>
      <c r="AF3554" s="163"/>
      <c r="AG3554" s="163" t="s">
        <v>376</v>
      </c>
      <c r="AH3554" s="163"/>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64"/>
      <c r="B3555" s="165"/>
      <c r="C3555" s="183" t="s">
        <v>3587</v>
      </c>
      <c r="D3555" s="184"/>
      <c r="E3555" s="185">
        <v>214.14</v>
      </c>
      <c r="F3555" s="162"/>
      <c r="G3555" s="162"/>
      <c r="H3555" s="162"/>
      <c r="I3555" s="162"/>
      <c r="J3555" s="162"/>
      <c r="K3555" s="162"/>
      <c r="L3555" s="162"/>
      <c r="M3555" s="162"/>
      <c r="N3555" s="162"/>
      <c r="O3555" s="162"/>
      <c r="P3555" s="162"/>
      <c r="Q3555" s="162"/>
      <c r="R3555" s="162"/>
      <c r="S3555" s="162"/>
      <c r="T3555" s="162"/>
      <c r="U3555" s="162"/>
      <c r="V3555" s="162"/>
      <c r="W3555" s="162"/>
      <c r="X3555" s="162"/>
      <c r="Y3555" s="163"/>
      <c r="Z3555" s="163"/>
      <c r="AA3555" s="163"/>
      <c r="AB3555" s="163"/>
      <c r="AC3555" s="163"/>
      <c r="AD3555" s="163"/>
      <c r="AE3555" s="163"/>
      <c r="AF3555" s="163"/>
      <c r="AG3555" s="163" t="s">
        <v>378</v>
      </c>
      <c r="AH3555" s="163">
        <v>0</v>
      </c>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54">
        <v>431</v>
      </c>
      <c r="B3556" s="155" t="s">
        <v>3588</v>
      </c>
      <c r="C3556" s="156" t="s">
        <v>3589</v>
      </c>
      <c r="D3556" s="157" t="s">
        <v>373</v>
      </c>
      <c r="E3556" s="158">
        <v>49.128</v>
      </c>
      <c r="F3556" s="159"/>
      <c r="G3556" s="160">
        <f>ROUND(E3556*F3556,2)</f>
        <v>0</v>
      </c>
      <c r="H3556" s="159"/>
      <c r="I3556" s="160">
        <f>ROUND(E3556*H3556,2)</f>
        <v>0</v>
      </c>
      <c r="J3556" s="159"/>
      <c r="K3556" s="160">
        <f>ROUND(E3556*J3556,2)</f>
        <v>0</v>
      </c>
      <c r="L3556" s="160">
        <v>21</v>
      </c>
      <c r="M3556" s="160">
        <f>G3556*(1+L3556/100)</f>
        <v>0</v>
      </c>
      <c r="N3556" s="160">
        <v>0</v>
      </c>
      <c r="O3556" s="160">
        <f>ROUND(E3556*N3556,2)</f>
        <v>0</v>
      </c>
      <c r="P3556" s="160">
        <v>7.3200000000000001E-3</v>
      </c>
      <c r="Q3556" s="160">
        <f>ROUND(E3556*P3556,2)</f>
        <v>0.36</v>
      </c>
      <c r="R3556" s="160" t="s">
        <v>3486</v>
      </c>
      <c r="S3556" s="160" t="s">
        <v>295</v>
      </c>
      <c r="T3556" s="161" t="s">
        <v>295</v>
      </c>
      <c r="U3556" s="162">
        <v>0.13</v>
      </c>
      <c r="V3556" s="162">
        <f>ROUND(E3556*U3556,2)</f>
        <v>6.39</v>
      </c>
      <c r="W3556" s="162"/>
      <c r="X3556" s="162" t="s">
        <v>375</v>
      </c>
      <c r="Y3556" s="163"/>
      <c r="Z3556" s="163"/>
      <c r="AA3556" s="163"/>
      <c r="AB3556" s="163"/>
      <c r="AC3556" s="163"/>
      <c r="AD3556" s="163"/>
      <c r="AE3556" s="163"/>
      <c r="AF3556" s="163"/>
      <c r="AG3556" s="163" t="s">
        <v>376</v>
      </c>
      <c r="AH3556" s="163"/>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64"/>
      <c r="B3557" s="165"/>
      <c r="C3557" s="183" t="s">
        <v>3590</v>
      </c>
      <c r="D3557" s="184"/>
      <c r="E3557" s="185">
        <v>49.128</v>
      </c>
      <c r="F3557" s="162"/>
      <c r="G3557" s="162"/>
      <c r="H3557" s="162"/>
      <c r="I3557" s="162"/>
      <c r="J3557" s="162"/>
      <c r="K3557" s="162"/>
      <c r="L3557" s="162"/>
      <c r="M3557" s="162"/>
      <c r="N3557" s="162"/>
      <c r="O3557" s="162"/>
      <c r="P3557" s="162"/>
      <c r="Q3557" s="162"/>
      <c r="R3557" s="162"/>
      <c r="S3557" s="162"/>
      <c r="T3557" s="162"/>
      <c r="U3557" s="162"/>
      <c r="V3557" s="162"/>
      <c r="W3557" s="162"/>
      <c r="X3557" s="162"/>
      <c r="Y3557" s="163"/>
      <c r="Z3557" s="163"/>
      <c r="AA3557" s="163"/>
      <c r="AB3557" s="163"/>
      <c r="AC3557" s="163"/>
      <c r="AD3557" s="163"/>
      <c r="AE3557" s="163"/>
      <c r="AF3557" s="163"/>
      <c r="AG3557" s="163" t="s">
        <v>378</v>
      </c>
      <c r="AH3557" s="163">
        <v>0</v>
      </c>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54">
        <v>432</v>
      </c>
      <c r="B3558" s="155" t="s">
        <v>3591</v>
      </c>
      <c r="C3558" s="156" t="s">
        <v>3592</v>
      </c>
      <c r="D3558" s="157" t="s">
        <v>373</v>
      </c>
      <c r="E3558" s="158">
        <v>1272.67</v>
      </c>
      <c r="F3558" s="159"/>
      <c r="G3558" s="160">
        <f>ROUND(E3558*F3558,2)</f>
        <v>0</v>
      </c>
      <c r="H3558" s="159"/>
      <c r="I3558" s="160">
        <f>ROUND(E3558*H3558,2)</f>
        <v>0</v>
      </c>
      <c r="J3558" s="159"/>
      <c r="K3558" s="160">
        <f>ROUND(E3558*J3558,2)</f>
        <v>0</v>
      </c>
      <c r="L3558" s="160">
        <v>21</v>
      </c>
      <c r="M3558" s="160">
        <f>G3558*(1+L3558/100)</f>
        <v>0</v>
      </c>
      <c r="N3558" s="160">
        <v>0</v>
      </c>
      <c r="O3558" s="160">
        <f>ROUND(E3558*N3558,2)</f>
        <v>0</v>
      </c>
      <c r="P3558" s="160">
        <v>7.3200000000000001E-3</v>
      </c>
      <c r="Q3558" s="160">
        <f>ROUND(E3558*P3558,2)</f>
        <v>9.32</v>
      </c>
      <c r="R3558" s="160" t="s">
        <v>3486</v>
      </c>
      <c r="S3558" s="160" t="s">
        <v>295</v>
      </c>
      <c r="T3558" s="161" t="s">
        <v>295</v>
      </c>
      <c r="U3558" s="162">
        <v>0.11</v>
      </c>
      <c r="V3558" s="162">
        <f>ROUND(E3558*U3558,2)</f>
        <v>139.99</v>
      </c>
      <c r="W3558" s="162"/>
      <c r="X3558" s="162" t="s">
        <v>375</v>
      </c>
      <c r="Y3558" s="163"/>
      <c r="Z3558" s="163"/>
      <c r="AA3558" s="163"/>
      <c r="AB3558" s="163"/>
      <c r="AC3558" s="163"/>
      <c r="AD3558" s="163"/>
      <c r="AE3558" s="163"/>
      <c r="AF3558" s="163"/>
      <c r="AG3558" s="163" t="s">
        <v>376</v>
      </c>
      <c r="AH3558" s="163"/>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64"/>
      <c r="B3559" s="165"/>
      <c r="C3559" s="183" t="s">
        <v>3593</v>
      </c>
      <c r="D3559" s="184"/>
      <c r="E3559" s="185">
        <v>373.72</v>
      </c>
      <c r="F3559" s="162"/>
      <c r="G3559" s="162"/>
      <c r="H3559" s="162"/>
      <c r="I3559" s="162"/>
      <c r="J3559" s="162"/>
      <c r="K3559" s="162"/>
      <c r="L3559" s="162"/>
      <c r="M3559" s="162"/>
      <c r="N3559" s="162"/>
      <c r="O3559" s="162"/>
      <c r="P3559" s="162"/>
      <c r="Q3559" s="162"/>
      <c r="R3559" s="162"/>
      <c r="S3559" s="162"/>
      <c r="T3559" s="162"/>
      <c r="U3559" s="162"/>
      <c r="V3559" s="162"/>
      <c r="W3559" s="162"/>
      <c r="X3559" s="162"/>
      <c r="Y3559" s="163"/>
      <c r="Z3559" s="163"/>
      <c r="AA3559" s="163"/>
      <c r="AB3559" s="163"/>
      <c r="AC3559" s="163"/>
      <c r="AD3559" s="163"/>
      <c r="AE3559" s="163"/>
      <c r="AF3559" s="163"/>
      <c r="AG3559" s="163" t="s">
        <v>378</v>
      </c>
      <c r="AH3559" s="163">
        <v>0</v>
      </c>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3" t="s">
        <v>3594</v>
      </c>
      <c r="D3560" s="184"/>
      <c r="E3560" s="185">
        <v>322.51749999999998</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378</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3" t="s">
        <v>3595</v>
      </c>
      <c r="D3561" s="184"/>
      <c r="E3561" s="185">
        <v>86.314999999999998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378</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3" t="s">
        <v>3596</v>
      </c>
      <c r="D3562" s="184"/>
      <c r="E3562" s="185">
        <v>104.26</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378</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3" t="s">
        <v>3597</v>
      </c>
      <c r="D3563" s="184"/>
      <c r="E3563" s="185">
        <v>33.907499999999999</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378</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3" t="s">
        <v>3598</v>
      </c>
      <c r="D3564" s="184"/>
      <c r="E3564" s="185">
        <v>39.615000000000002</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378</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3" t="s">
        <v>3599</v>
      </c>
      <c r="D3565" s="184"/>
      <c r="E3565" s="185">
        <v>88.417500000000004</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378</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3" t="s">
        <v>3600</v>
      </c>
      <c r="D3566" s="184"/>
      <c r="E3566" s="185">
        <v>87.677499999999995</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378</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3" t="s">
        <v>3601</v>
      </c>
      <c r="D3567" s="184"/>
      <c r="E3567" s="185">
        <v>136.24</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378</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54">
        <v>433</v>
      </c>
      <c r="B3568" s="155" t="s">
        <v>3602</v>
      </c>
      <c r="C3568" s="156" t="s">
        <v>3603</v>
      </c>
      <c r="D3568" s="157" t="s">
        <v>373</v>
      </c>
      <c r="E3568" s="158">
        <v>140.6095</v>
      </c>
      <c r="F3568" s="159"/>
      <c r="G3568" s="160">
        <f>ROUND(E3568*F3568,2)</f>
        <v>0</v>
      </c>
      <c r="H3568" s="159"/>
      <c r="I3568" s="160">
        <f>ROUND(E3568*H3568,2)</f>
        <v>0</v>
      </c>
      <c r="J3568" s="159"/>
      <c r="K3568" s="160">
        <f>ROUND(E3568*J3568,2)</f>
        <v>0</v>
      </c>
      <c r="L3568" s="160">
        <v>21</v>
      </c>
      <c r="M3568" s="160">
        <f>G3568*(1+L3568/100)</f>
        <v>0</v>
      </c>
      <c r="N3568" s="160">
        <v>0</v>
      </c>
      <c r="O3568" s="160">
        <f>ROUND(E3568*N3568,2)</f>
        <v>0</v>
      </c>
      <c r="P3568" s="160">
        <v>7.3200000000000001E-3</v>
      </c>
      <c r="Q3568" s="160">
        <f>ROUND(E3568*P3568,2)</f>
        <v>1.03</v>
      </c>
      <c r="R3568" s="160" t="s">
        <v>3486</v>
      </c>
      <c r="S3568" s="160" t="s">
        <v>295</v>
      </c>
      <c r="T3568" s="161" t="s">
        <v>295</v>
      </c>
      <c r="U3568" s="162">
        <v>0.12</v>
      </c>
      <c r="V3568" s="162">
        <f>ROUND(E3568*U3568,2)</f>
        <v>16.87</v>
      </c>
      <c r="W3568" s="162"/>
      <c r="X3568" s="162" t="s">
        <v>375</v>
      </c>
      <c r="Y3568" s="163"/>
      <c r="Z3568" s="163"/>
      <c r="AA3568" s="163"/>
      <c r="AB3568" s="163"/>
      <c r="AC3568" s="163"/>
      <c r="AD3568" s="163"/>
      <c r="AE3568" s="163"/>
      <c r="AF3568" s="163"/>
      <c r="AG3568" s="163" t="s">
        <v>376</v>
      </c>
      <c r="AH3568" s="163"/>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64"/>
      <c r="B3569" s="165"/>
      <c r="C3569" s="183" t="s">
        <v>3604</v>
      </c>
      <c r="D3569" s="184"/>
      <c r="E3569" s="185">
        <v>25.85</v>
      </c>
      <c r="F3569" s="162"/>
      <c r="G3569" s="162"/>
      <c r="H3569" s="162"/>
      <c r="I3569" s="162"/>
      <c r="J3569" s="162"/>
      <c r="K3569" s="162"/>
      <c r="L3569" s="162"/>
      <c r="M3569" s="162"/>
      <c r="N3569" s="162"/>
      <c r="O3569" s="162"/>
      <c r="P3569" s="162"/>
      <c r="Q3569" s="162"/>
      <c r="R3569" s="162"/>
      <c r="S3569" s="162"/>
      <c r="T3569" s="162"/>
      <c r="U3569" s="162"/>
      <c r="V3569" s="162"/>
      <c r="W3569" s="162"/>
      <c r="X3569" s="162"/>
      <c r="Y3569" s="163"/>
      <c r="Z3569" s="163"/>
      <c r="AA3569" s="163"/>
      <c r="AB3569" s="163"/>
      <c r="AC3569" s="163"/>
      <c r="AD3569" s="163"/>
      <c r="AE3569" s="163"/>
      <c r="AF3569" s="163"/>
      <c r="AG3569" s="163" t="s">
        <v>378</v>
      </c>
      <c r="AH3569" s="163">
        <v>0</v>
      </c>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3" t="s">
        <v>3605</v>
      </c>
      <c r="D3570" s="184"/>
      <c r="E3570" s="185">
        <v>49.956499999999998</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378</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3" t="s">
        <v>3606</v>
      </c>
      <c r="D3571" s="184"/>
      <c r="E3571" s="185">
        <v>18.847999999999999</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378</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3" t="s">
        <v>3607</v>
      </c>
      <c r="D3572" s="184"/>
      <c r="E3572" s="185">
        <v>45.954999999999998</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378</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54">
        <v>434</v>
      </c>
      <c r="B3573" s="155" t="s">
        <v>3608</v>
      </c>
      <c r="C3573" s="156" t="s">
        <v>3609</v>
      </c>
      <c r="D3573" s="157" t="s">
        <v>444</v>
      </c>
      <c r="E3573" s="158">
        <v>256</v>
      </c>
      <c r="F3573" s="159"/>
      <c r="G3573" s="160">
        <f>ROUND(E3573*F3573,2)</f>
        <v>0</v>
      </c>
      <c r="H3573" s="159"/>
      <c r="I3573" s="160">
        <f>ROUND(E3573*H3573,2)</f>
        <v>0</v>
      </c>
      <c r="J3573" s="159"/>
      <c r="K3573" s="160">
        <f>ROUND(E3573*J3573,2)</f>
        <v>0</v>
      </c>
      <c r="L3573" s="160">
        <v>21</v>
      </c>
      <c r="M3573" s="160">
        <f>G3573*(1+L3573/100)</f>
        <v>0</v>
      </c>
      <c r="N3573" s="160">
        <v>0</v>
      </c>
      <c r="O3573" s="160">
        <f>ROUND(E3573*N3573,2)</f>
        <v>0</v>
      </c>
      <c r="P3573" s="160">
        <v>3.2599999999999999E-3</v>
      </c>
      <c r="Q3573" s="160">
        <f>ROUND(E3573*P3573,2)</f>
        <v>0.83</v>
      </c>
      <c r="R3573" s="160" t="s">
        <v>3486</v>
      </c>
      <c r="S3573" s="160" t="s">
        <v>295</v>
      </c>
      <c r="T3573" s="161" t="s">
        <v>295</v>
      </c>
      <c r="U3573" s="162">
        <v>7.0000000000000007E-2</v>
      </c>
      <c r="V3573" s="162">
        <f>ROUND(E3573*U3573,2)</f>
        <v>17.920000000000002</v>
      </c>
      <c r="W3573" s="162"/>
      <c r="X3573" s="162" t="s">
        <v>375</v>
      </c>
      <c r="Y3573" s="163"/>
      <c r="Z3573" s="163"/>
      <c r="AA3573" s="163"/>
      <c r="AB3573" s="163"/>
      <c r="AC3573" s="163"/>
      <c r="AD3573" s="163"/>
      <c r="AE3573" s="163"/>
      <c r="AF3573" s="163"/>
      <c r="AG3573" s="163" t="s">
        <v>376</v>
      </c>
      <c r="AH3573" s="163"/>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64"/>
      <c r="B3574" s="165"/>
      <c r="C3574" s="183" t="s">
        <v>3610</v>
      </c>
      <c r="D3574" s="184"/>
      <c r="E3574" s="185">
        <v>48.3</v>
      </c>
      <c r="F3574" s="162"/>
      <c r="G3574" s="162"/>
      <c r="H3574" s="162"/>
      <c r="I3574" s="162"/>
      <c r="J3574" s="162"/>
      <c r="K3574" s="162"/>
      <c r="L3574" s="162"/>
      <c r="M3574" s="162"/>
      <c r="N3574" s="162"/>
      <c r="O3574" s="162"/>
      <c r="P3574" s="162"/>
      <c r="Q3574" s="162"/>
      <c r="R3574" s="162"/>
      <c r="S3574" s="162"/>
      <c r="T3574" s="162"/>
      <c r="U3574" s="162"/>
      <c r="V3574" s="162"/>
      <c r="W3574" s="162"/>
      <c r="X3574" s="162"/>
      <c r="Y3574" s="163"/>
      <c r="Z3574" s="163"/>
      <c r="AA3574" s="163"/>
      <c r="AB3574" s="163"/>
      <c r="AC3574" s="163"/>
      <c r="AD3574" s="163"/>
      <c r="AE3574" s="163"/>
      <c r="AF3574" s="163"/>
      <c r="AG3574" s="163" t="s">
        <v>378</v>
      </c>
      <c r="AH3574" s="163">
        <v>0</v>
      </c>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3" t="s">
        <v>3611</v>
      </c>
      <c r="D3575" s="184"/>
      <c r="E3575" s="185">
        <v>20.97</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378</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3" t="s">
        <v>3612</v>
      </c>
      <c r="D3576" s="184"/>
      <c r="E3576" s="185">
        <v>62.43</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378</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3" t="s">
        <v>3613</v>
      </c>
      <c r="D3577" s="184"/>
      <c r="E3577" s="185">
        <v>52</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378</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3" t="s">
        <v>3614</v>
      </c>
      <c r="D3578" s="184"/>
      <c r="E3578" s="185">
        <v>58.7</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378</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3" t="s">
        <v>3615</v>
      </c>
      <c r="D3579" s="184"/>
      <c r="E3579" s="185">
        <v>13.6</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378</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54">
        <v>435</v>
      </c>
      <c r="B3580" s="155" t="s">
        <v>3616</v>
      </c>
      <c r="C3580" s="156" t="s">
        <v>3617</v>
      </c>
      <c r="D3580" s="157" t="s">
        <v>444</v>
      </c>
      <c r="E3580" s="158">
        <v>7</v>
      </c>
      <c r="F3580" s="159"/>
      <c r="G3580" s="160">
        <f>ROUND(E3580*F3580,2)</f>
        <v>0</v>
      </c>
      <c r="H3580" s="159"/>
      <c r="I3580" s="160">
        <f>ROUND(E3580*H3580,2)</f>
        <v>0</v>
      </c>
      <c r="J3580" s="159"/>
      <c r="K3580" s="160">
        <f>ROUND(E3580*J3580,2)</f>
        <v>0</v>
      </c>
      <c r="L3580" s="160">
        <v>21</v>
      </c>
      <c r="M3580" s="160">
        <f>G3580*(1+L3580/100)</f>
        <v>0</v>
      </c>
      <c r="N3580" s="160">
        <v>0</v>
      </c>
      <c r="O3580" s="160">
        <f>ROUND(E3580*N3580,2)</f>
        <v>0</v>
      </c>
      <c r="P3580" s="160">
        <v>3.2599999999999999E-3</v>
      </c>
      <c r="Q3580" s="160">
        <f>ROUND(E3580*P3580,2)</f>
        <v>0.02</v>
      </c>
      <c r="R3580" s="160" t="s">
        <v>3486</v>
      </c>
      <c r="S3580" s="160" t="s">
        <v>295</v>
      </c>
      <c r="T3580" s="161" t="s">
        <v>295</v>
      </c>
      <c r="U3580" s="162">
        <v>7.0000000000000007E-2</v>
      </c>
      <c r="V3580" s="162">
        <f>ROUND(E3580*U3580,2)</f>
        <v>0.49</v>
      </c>
      <c r="W3580" s="162"/>
      <c r="X3580" s="162" t="s">
        <v>375</v>
      </c>
      <c r="Y3580" s="163"/>
      <c r="Z3580" s="163"/>
      <c r="AA3580" s="163"/>
      <c r="AB3580" s="163"/>
      <c r="AC3580" s="163"/>
      <c r="AD3580" s="163"/>
      <c r="AE3580" s="163"/>
      <c r="AF3580" s="163"/>
      <c r="AG3580" s="163" t="s">
        <v>376</v>
      </c>
      <c r="AH3580" s="163"/>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64"/>
      <c r="B3581" s="165"/>
      <c r="C3581" s="183" t="s">
        <v>3618</v>
      </c>
      <c r="D3581" s="184"/>
      <c r="E3581" s="185">
        <v>7</v>
      </c>
      <c r="F3581" s="162"/>
      <c r="G3581" s="162"/>
      <c r="H3581" s="162"/>
      <c r="I3581" s="162"/>
      <c r="J3581" s="162"/>
      <c r="K3581" s="162"/>
      <c r="L3581" s="162"/>
      <c r="M3581" s="162"/>
      <c r="N3581" s="162"/>
      <c r="O3581" s="162"/>
      <c r="P3581" s="162"/>
      <c r="Q3581" s="162"/>
      <c r="R3581" s="162"/>
      <c r="S3581" s="162"/>
      <c r="T3581" s="162"/>
      <c r="U3581" s="162"/>
      <c r="V3581" s="162"/>
      <c r="W3581" s="162"/>
      <c r="X3581" s="162"/>
      <c r="Y3581" s="163"/>
      <c r="Z3581" s="163"/>
      <c r="AA3581" s="163"/>
      <c r="AB3581" s="163"/>
      <c r="AC3581" s="163"/>
      <c r="AD3581" s="163"/>
      <c r="AE3581" s="163"/>
      <c r="AF3581" s="163"/>
      <c r="AG3581" s="163" t="s">
        <v>378</v>
      </c>
      <c r="AH3581" s="163">
        <v>0</v>
      </c>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54">
        <v>436</v>
      </c>
      <c r="B3582" s="155" t="s">
        <v>3619</v>
      </c>
      <c r="C3582" s="156" t="s">
        <v>3620</v>
      </c>
      <c r="D3582" s="157" t="s">
        <v>444</v>
      </c>
      <c r="E3582" s="158">
        <v>256</v>
      </c>
      <c r="F3582" s="159"/>
      <c r="G3582" s="160">
        <f>ROUND(E3582*F3582,2)</f>
        <v>0</v>
      </c>
      <c r="H3582" s="159"/>
      <c r="I3582" s="160">
        <f>ROUND(E3582*H3582,2)</f>
        <v>0</v>
      </c>
      <c r="J3582" s="159"/>
      <c r="K3582" s="160">
        <f>ROUND(E3582*J3582,2)</f>
        <v>0</v>
      </c>
      <c r="L3582" s="160">
        <v>21</v>
      </c>
      <c r="M3582" s="160">
        <f>G3582*(1+L3582/100)</f>
        <v>0</v>
      </c>
      <c r="N3582" s="160">
        <v>0</v>
      </c>
      <c r="O3582" s="160">
        <f>ROUND(E3582*N3582,2)</f>
        <v>0</v>
      </c>
      <c r="P3582" s="160">
        <v>4.2399999999999998E-3</v>
      </c>
      <c r="Q3582" s="160">
        <f>ROUND(E3582*P3582,2)</f>
        <v>1.0900000000000001</v>
      </c>
      <c r="R3582" s="160" t="s">
        <v>3486</v>
      </c>
      <c r="S3582" s="160" t="s">
        <v>295</v>
      </c>
      <c r="T3582" s="161" t="s">
        <v>295</v>
      </c>
      <c r="U3582" s="162">
        <v>0.1196</v>
      </c>
      <c r="V3582" s="162">
        <f>ROUND(E3582*U3582,2)</f>
        <v>30.62</v>
      </c>
      <c r="W3582" s="162"/>
      <c r="X3582" s="162" t="s">
        <v>375</v>
      </c>
      <c r="Y3582" s="163"/>
      <c r="Z3582" s="163"/>
      <c r="AA3582" s="163"/>
      <c r="AB3582" s="163"/>
      <c r="AC3582" s="163"/>
      <c r="AD3582" s="163"/>
      <c r="AE3582" s="163"/>
      <c r="AF3582" s="163"/>
      <c r="AG3582" s="163" t="s">
        <v>376</v>
      </c>
      <c r="AH3582" s="163"/>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64"/>
      <c r="B3583" s="165"/>
      <c r="C3583" s="183" t="s">
        <v>3610</v>
      </c>
      <c r="D3583" s="184"/>
      <c r="E3583" s="185">
        <v>48.3</v>
      </c>
      <c r="F3583" s="162"/>
      <c r="G3583" s="162"/>
      <c r="H3583" s="162"/>
      <c r="I3583" s="162"/>
      <c r="J3583" s="162"/>
      <c r="K3583" s="162"/>
      <c r="L3583" s="162"/>
      <c r="M3583" s="162"/>
      <c r="N3583" s="162"/>
      <c r="O3583" s="162"/>
      <c r="P3583" s="162"/>
      <c r="Q3583" s="162"/>
      <c r="R3583" s="162"/>
      <c r="S3583" s="162"/>
      <c r="T3583" s="162"/>
      <c r="U3583" s="162"/>
      <c r="V3583" s="162"/>
      <c r="W3583" s="162"/>
      <c r="X3583" s="162"/>
      <c r="Y3583" s="163"/>
      <c r="Z3583" s="163"/>
      <c r="AA3583" s="163"/>
      <c r="AB3583" s="163"/>
      <c r="AC3583" s="163"/>
      <c r="AD3583" s="163"/>
      <c r="AE3583" s="163"/>
      <c r="AF3583" s="163"/>
      <c r="AG3583" s="163" t="s">
        <v>378</v>
      </c>
      <c r="AH3583" s="163">
        <v>0</v>
      </c>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3" t="s">
        <v>3611</v>
      </c>
      <c r="D3584" s="184"/>
      <c r="E3584" s="185">
        <v>20.97</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378</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3" t="s">
        <v>3612</v>
      </c>
      <c r="D3585" s="184"/>
      <c r="E3585" s="185">
        <v>62.43</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378</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3" t="s">
        <v>3613</v>
      </c>
      <c r="D3586" s="184"/>
      <c r="E3586" s="185">
        <v>52</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378</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3" t="s">
        <v>3614</v>
      </c>
      <c r="D3587" s="184"/>
      <c r="E3587" s="185">
        <v>58.7</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378</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3" t="s">
        <v>3615</v>
      </c>
      <c r="D3588" s="184"/>
      <c r="E3588" s="185">
        <v>13.6</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378</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54">
        <v>437</v>
      </c>
      <c r="B3589" s="155" t="s">
        <v>3621</v>
      </c>
      <c r="C3589" s="156" t="s">
        <v>3622</v>
      </c>
      <c r="D3589" s="157" t="s">
        <v>444</v>
      </c>
      <c r="E3589" s="158">
        <v>7</v>
      </c>
      <c r="F3589" s="159"/>
      <c r="G3589" s="160">
        <f>ROUND(E3589*F3589,2)</f>
        <v>0</v>
      </c>
      <c r="H3589" s="159"/>
      <c r="I3589" s="160">
        <f>ROUND(E3589*H3589,2)</f>
        <v>0</v>
      </c>
      <c r="J3589" s="159"/>
      <c r="K3589" s="160">
        <f>ROUND(E3589*J3589,2)</f>
        <v>0</v>
      </c>
      <c r="L3589" s="160">
        <v>21</v>
      </c>
      <c r="M3589" s="160">
        <f>G3589*(1+L3589/100)</f>
        <v>0</v>
      </c>
      <c r="N3589" s="160">
        <v>0</v>
      </c>
      <c r="O3589" s="160">
        <f>ROUND(E3589*N3589,2)</f>
        <v>0</v>
      </c>
      <c r="P3589" s="160">
        <v>4.2399999999999998E-3</v>
      </c>
      <c r="Q3589" s="160">
        <f>ROUND(E3589*P3589,2)</f>
        <v>0.03</v>
      </c>
      <c r="R3589" s="160" t="s">
        <v>3486</v>
      </c>
      <c r="S3589" s="160" t="s">
        <v>295</v>
      </c>
      <c r="T3589" s="161" t="s">
        <v>295</v>
      </c>
      <c r="U3589" s="162">
        <v>0.12995000000000001</v>
      </c>
      <c r="V3589" s="162">
        <f>ROUND(E3589*U3589,2)</f>
        <v>0.91</v>
      </c>
      <c r="W3589" s="162"/>
      <c r="X3589" s="162" t="s">
        <v>375</v>
      </c>
      <c r="Y3589" s="163"/>
      <c r="Z3589" s="163"/>
      <c r="AA3589" s="163"/>
      <c r="AB3589" s="163"/>
      <c r="AC3589" s="163"/>
      <c r="AD3589" s="163"/>
      <c r="AE3589" s="163"/>
      <c r="AF3589" s="163"/>
      <c r="AG3589" s="163" t="s">
        <v>376</v>
      </c>
      <c r="AH3589" s="163"/>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64"/>
      <c r="B3590" s="165"/>
      <c r="C3590" s="183" t="s">
        <v>3618</v>
      </c>
      <c r="D3590" s="184"/>
      <c r="E3590" s="185">
        <v>7</v>
      </c>
      <c r="F3590" s="162"/>
      <c r="G3590" s="162"/>
      <c r="H3590" s="162"/>
      <c r="I3590" s="162"/>
      <c r="J3590" s="162"/>
      <c r="K3590" s="162"/>
      <c r="L3590" s="162"/>
      <c r="M3590" s="162"/>
      <c r="N3590" s="162"/>
      <c r="O3590" s="162"/>
      <c r="P3590" s="162"/>
      <c r="Q3590" s="162"/>
      <c r="R3590" s="162"/>
      <c r="S3590" s="162"/>
      <c r="T3590" s="162"/>
      <c r="U3590" s="162"/>
      <c r="V3590" s="162"/>
      <c r="W3590" s="162"/>
      <c r="X3590" s="162"/>
      <c r="Y3590" s="163"/>
      <c r="Z3590" s="163"/>
      <c r="AA3590" s="163"/>
      <c r="AB3590" s="163"/>
      <c r="AC3590" s="163"/>
      <c r="AD3590" s="163"/>
      <c r="AE3590" s="163"/>
      <c r="AF3590" s="163"/>
      <c r="AG3590" s="163" t="s">
        <v>378</v>
      </c>
      <c r="AH3590" s="163">
        <v>0</v>
      </c>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54">
        <v>438</v>
      </c>
      <c r="B3591" s="155" t="s">
        <v>3623</v>
      </c>
      <c r="C3591" s="156" t="s">
        <v>3624</v>
      </c>
      <c r="D3591" s="157" t="s">
        <v>373</v>
      </c>
      <c r="E3591" s="158">
        <v>80.104650000000007</v>
      </c>
      <c r="F3591" s="159"/>
      <c r="G3591" s="160">
        <f>ROUND(E3591*F3591,2)</f>
        <v>0</v>
      </c>
      <c r="H3591" s="159"/>
      <c r="I3591" s="160">
        <f>ROUND(E3591*H3591,2)</f>
        <v>0</v>
      </c>
      <c r="J3591" s="159"/>
      <c r="K3591" s="160">
        <f>ROUND(E3591*J3591,2)</f>
        <v>0</v>
      </c>
      <c r="L3591" s="160">
        <v>21</v>
      </c>
      <c r="M3591" s="160">
        <f>G3591*(1+L3591/100)</f>
        <v>0</v>
      </c>
      <c r="N3591" s="160">
        <v>0</v>
      </c>
      <c r="O3591" s="160">
        <f>ROUND(E3591*N3591,2)</f>
        <v>0</v>
      </c>
      <c r="P3591" s="160">
        <v>5.8500000000000002E-3</v>
      </c>
      <c r="Q3591" s="160">
        <f>ROUND(E3591*P3591,2)</f>
        <v>0.47</v>
      </c>
      <c r="R3591" s="160" t="s">
        <v>3486</v>
      </c>
      <c r="S3591" s="160" t="s">
        <v>295</v>
      </c>
      <c r="T3591" s="161" t="s">
        <v>295</v>
      </c>
      <c r="U3591" s="162">
        <v>0.21</v>
      </c>
      <c r="V3591" s="162">
        <f>ROUND(E3591*U3591,2)</f>
        <v>16.82</v>
      </c>
      <c r="W3591" s="162"/>
      <c r="X3591" s="162" t="s">
        <v>375</v>
      </c>
      <c r="Y3591" s="163"/>
      <c r="Z3591" s="163"/>
      <c r="AA3591" s="163"/>
      <c r="AB3591" s="163"/>
      <c r="AC3591" s="163"/>
      <c r="AD3591" s="163"/>
      <c r="AE3591" s="163"/>
      <c r="AF3591" s="163"/>
      <c r="AG3591" s="163" t="s">
        <v>376</v>
      </c>
      <c r="AH3591" s="163"/>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64"/>
      <c r="B3592" s="165"/>
      <c r="C3592" s="183" t="s">
        <v>3625</v>
      </c>
      <c r="D3592" s="184"/>
      <c r="E3592" s="185">
        <v>19.87</v>
      </c>
      <c r="F3592" s="162"/>
      <c r="G3592" s="162"/>
      <c r="H3592" s="162"/>
      <c r="I3592" s="162"/>
      <c r="J3592" s="162"/>
      <c r="K3592" s="162"/>
      <c r="L3592" s="162"/>
      <c r="M3592" s="162"/>
      <c r="N3592" s="162"/>
      <c r="O3592" s="162"/>
      <c r="P3592" s="162"/>
      <c r="Q3592" s="162"/>
      <c r="R3592" s="162"/>
      <c r="S3592" s="162"/>
      <c r="T3592" s="162"/>
      <c r="U3592" s="162"/>
      <c r="V3592" s="162"/>
      <c r="W3592" s="162"/>
      <c r="X3592" s="162"/>
      <c r="Y3592" s="163"/>
      <c r="Z3592" s="163"/>
      <c r="AA3592" s="163"/>
      <c r="AB3592" s="163"/>
      <c r="AC3592" s="163"/>
      <c r="AD3592" s="163"/>
      <c r="AE3592" s="163"/>
      <c r="AF3592" s="163"/>
      <c r="AG3592" s="163" t="s">
        <v>378</v>
      </c>
      <c r="AH3592" s="163">
        <v>0</v>
      </c>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3" t="s">
        <v>3626</v>
      </c>
      <c r="D3593" s="184"/>
      <c r="E3593" s="185">
        <v>13.6174</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378</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3" t="s">
        <v>3627</v>
      </c>
      <c r="D3594" s="184"/>
      <c r="E3594" s="185">
        <v>6.3</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378</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3" t="s">
        <v>3628</v>
      </c>
      <c r="D3595" s="184"/>
      <c r="E3595" s="185">
        <v>20.047499999999999</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378</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3" t="s">
        <v>3629</v>
      </c>
      <c r="D3596" s="184"/>
      <c r="E3596" s="185">
        <v>13.969749999999999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378</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3" t="s">
        <v>3627</v>
      </c>
      <c r="D3597" s="184"/>
      <c r="E3597" s="185">
        <v>6.3</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378</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54">
        <v>439</v>
      </c>
      <c r="B3598" s="155" t="s">
        <v>3630</v>
      </c>
      <c r="C3598" s="156" t="s">
        <v>3631</v>
      </c>
      <c r="D3598" s="157" t="s">
        <v>544</v>
      </c>
      <c r="E3598" s="158">
        <v>1</v>
      </c>
      <c r="F3598" s="159"/>
      <c r="G3598" s="160">
        <f>ROUND(E3598*F3598,2)</f>
        <v>0</v>
      </c>
      <c r="H3598" s="159"/>
      <c r="I3598" s="160">
        <f>ROUND(E3598*H3598,2)</f>
        <v>0</v>
      </c>
      <c r="J3598" s="159"/>
      <c r="K3598" s="160">
        <f>ROUND(E3598*J3598,2)</f>
        <v>0</v>
      </c>
      <c r="L3598" s="160">
        <v>21</v>
      </c>
      <c r="M3598" s="160">
        <f>G3598*(1+L3598/100)</f>
        <v>0</v>
      </c>
      <c r="N3598" s="160">
        <v>9.7999999999999997E-3</v>
      </c>
      <c r="O3598" s="160">
        <f>ROUND(E3598*N3598,2)</f>
        <v>0.01</v>
      </c>
      <c r="P3598" s="160">
        <v>0</v>
      </c>
      <c r="Q3598" s="160">
        <f>ROUND(E3598*P3598,2)</f>
        <v>0</v>
      </c>
      <c r="R3598" s="160"/>
      <c r="S3598" s="160" t="s">
        <v>354</v>
      </c>
      <c r="T3598" s="161" t="s">
        <v>296</v>
      </c>
      <c r="U3598" s="162">
        <v>0.96</v>
      </c>
      <c r="V3598" s="162">
        <f>ROUND(E3598*U3598,2)</f>
        <v>0.96</v>
      </c>
      <c r="W3598" s="162"/>
      <c r="X3598" s="162" t="s">
        <v>375</v>
      </c>
      <c r="Y3598" s="163"/>
      <c r="Z3598" s="163"/>
      <c r="AA3598" s="163"/>
      <c r="AB3598" s="163"/>
      <c r="AC3598" s="163"/>
      <c r="AD3598" s="163"/>
      <c r="AE3598" s="163"/>
      <c r="AF3598" s="163"/>
      <c r="AG3598" s="163" t="s">
        <v>376</v>
      </c>
      <c r="AH3598" s="163"/>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64"/>
      <c r="B3599" s="165"/>
      <c r="C3599" s="183" t="s">
        <v>3632</v>
      </c>
      <c r="D3599" s="184"/>
      <c r="E3599" s="185">
        <v>1</v>
      </c>
      <c r="F3599" s="162"/>
      <c r="G3599" s="162"/>
      <c r="H3599" s="162"/>
      <c r="I3599" s="162"/>
      <c r="J3599" s="162"/>
      <c r="K3599" s="162"/>
      <c r="L3599" s="162"/>
      <c r="M3599" s="162"/>
      <c r="N3599" s="162"/>
      <c r="O3599" s="162"/>
      <c r="P3599" s="162"/>
      <c r="Q3599" s="162"/>
      <c r="R3599" s="162"/>
      <c r="S3599" s="162"/>
      <c r="T3599" s="162"/>
      <c r="U3599" s="162"/>
      <c r="V3599" s="162"/>
      <c r="W3599" s="162"/>
      <c r="X3599" s="162"/>
      <c r="Y3599" s="163"/>
      <c r="Z3599" s="163"/>
      <c r="AA3599" s="163"/>
      <c r="AB3599" s="163"/>
      <c r="AC3599" s="163"/>
      <c r="AD3599" s="163"/>
      <c r="AE3599" s="163"/>
      <c r="AF3599" s="163"/>
      <c r="AG3599" s="163" t="s">
        <v>378</v>
      </c>
      <c r="AH3599" s="163">
        <v>0</v>
      </c>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54">
        <v>440</v>
      </c>
      <c r="B3600" s="155" t="s">
        <v>3633</v>
      </c>
      <c r="C3600" s="156" t="s">
        <v>3634</v>
      </c>
      <c r="D3600" s="157" t="s">
        <v>444</v>
      </c>
      <c r="E3600" s="158">
        <v>16.739999999999998</v>
      </c>
      <c r="F3600" s="159"/>
      <c r="G3600" s="160">
        <f>ROUND(E3600*F3600,2)</f>
        <v>0</v>
      </c>
      <c r="H3600" s="159"/>
      <c r="I3600" s="160">
        <f>ROUND(E3600*H3600,2)</f>
        <v>0</v>
      </c>
      <c r="J3600" s="159"/>
      <c r="K3600" s="160">
        <f>ROUND(E3600*J3600,2)</f>
        <v>0</v>
      </c>
      <c r="L3600" s="160">
        <v>21</v>
      </c>
      <c r="M3600" s="160">
        <f>G3600*(1+L3600/100)</f>
        <v>0</v>
      </c>
      <c r="N3600" s="160">
        <v>8.8699999999999994E-3</v>
      </c>
      <c r="O3600" s="160">
        <f>ROUND(E3600*N3600,2)</f>
        <v>0.15</v>
      </c>
      <c r="P3600" s="160">
        <v>0</v>
      </c>
      <c r="Q3600" s="160">
        <f>ROUND(E3600*P3600,2)</f>
        <v>0</v>
      </c>
      <c r="R3600" s="160"/>
      <c r="S3600" s="160" t="s">
        <v>354</v>
      </c>
      <c r="T3600" s="161" t="s">
        <v>296</v>
      </c>
      <c r="U3600" s="162">
        <v>0.43</v>
      </c>
      <c r="V3600" s="162">
        <f>ROUND(E3600*U3600,2)</f>
        <v>7.2</v>
      </c>
      <c r="W3600" s="162"/>
      <c r="X3600" s="162" t="s">
        <v>375</v>
      </c>
      <c r="Y3600" s="163"/>
      <c r="Z3600" s="163"/>
      <c r="AA3600" s="163"/>
      <c r="AB3600" s="163"/>
      <c r="AC3600" s="163"/>
      <c r="AD3600" s="163"/>
      <c r="AE3600" s="163"/>
      <c r="AF3600" s="163"/>
      <c r="AG3600" s="163" t="s">
        <v>376</v>
      </c>
      <c r="AH3600" s="163"/>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64"/>
      <c r="B3601" s="165"/>
      <c r="C3601" s="183" t="s">
        <v>3635</v>
      </c>
      <c r="D3601" s="184"/>
      <c r="E3601" s="185">
        <v>16.739999999999998</v>
      </c>
      <c r="F3601" s="162"/>
      <c r="G3601" s="162"/>
      <c r="H3601" s="162"/>
      <c r="I3601" s="162"/>
      <c r="J3601" s="162"/>
      <c r="K3601" s="162"/>
      <c r="L3601" s="162"/>
      <c r="M3601" s="162"/>
      <c r="N3601" s="162"/>
      <c r="O3601" s="162"/>
      <c r="P3601" s="162"/>
      <c r="Q3601" s="162"/>
      <c r="R3601" s="162"/>
      <c r="S3601" s="162"/>
      <c r="T3601" s="162"/>
      <c r="U3601" s="162"/>
      <c r="V3601" s="162"/>
      <c r="W3601" s="162"/>
      <c r="X3601" s="162"/>
      <c r="Y3601" s="163"/>
      <c r="Z3601" s="163"/>
      <c r="AA3601" s="163"/>
      <c r="AB3601" s="163"/>
      <c r="AC3601" s="163"/>
      <c r="AD3601" s="163"/>
      <c r="AE3601" s="163"/>
      <c r="AF3601" s="163"/>
      <c r="AG3601" s="163" t="s">
        <v>378</v>
      </c>
      <c r="AH3601" s="163">
        <v>0</v>
      </c>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54">
        <v>441</v>
      </c>
      <c r="B3602" s="155" t="s">
        <v>3636</v>
      </c>
      <c r="C3602" s="156" t="s">
        <v>3637</v>
      </c>
      <c r="D3602" s="157" t="s">
        <v>444</v>
      </c>
      <c r="E3602" s="158">
        <v>3.16</v>
      </c>
      <c r="F3602" s="159"/>
      <c r="G3602" s="160">
        <f>ROUND(E3602*F3602,2)</f>
        <v>0</v>
      </c>
      <c r="H3602" s="159"/>
      <c r="I3602" s="160">
        <f>ROUND(E3602*H3602,2)</f>
        <v>0</v>
      </c>
      <c r="J3602" s="159"/>
      <c r="K3602" s="160">
        <f>ROUND(E3602*J3602,2)</f>
        <v>0</v>
      </c>
      <c r="L3602" s="160">
        <v>21</v>
      </c>
      <c r="M3602" s="160">
        <f>G3602*(1+L3602/100)</f>
        <v>0</v>
      </c>
      <c r="N3602" s="160">
        <v>7.3000000000000001E-3</v>
      </c>
      <c r="O3602" s="160">
        <f>ROUND(E3602*N3602,2)</f>
        <v>0.02</v>
      </c>
      <c r="P3602" s="160">
        <v>0</v>
      </c>
      <c r="Q3602" s="160">
        <f>ROUND(E3602*P3602,2)</f>
        <v>0</v>
      </c>
      <c r="R3602" s="160"/>
      <c r="S3602" s="160" t="s">
        <v>354</v>
      </c>
      <c r="T3602" s="161" t="s">
        <v>296</v>
      </c>
      <c r="U3602" s="162">
        <v>0.43</v>
      </c>
      <c r="V3602" s="162">
        <f>ROUND(E3602*U3602,2)</f>
        <v>1.36</v>
      </c>
      <c r="W3602" s="162"/>
      <c r="X3602" s="162" t="s">
        <v>375</v>
      </c>
      <c r="Y3602" s="163"/>
      <c r="Z3602" s="163"/>
      <c r="AA3602" s="163"/>
      <c r="AB3602" s="163"/>
      <c r="AC3602" s="163"/>
      <c r="AD3602" s="163"/>
      <c r="AE3602" s="163"/>
      <c r="AF3602" s="163"/>
      <c r="AG3602" s="163" t="s">
        <v>376</v>
      </c>
      <c r="AH3602" s="163"/>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64"/>
      <c r="B3603" s="165"/>
      <c r="C3603" s="183" t="s">
        <v>3638</v>
      </c>
      <c r="D3603" s="184"/>
      <c r="E3603" s="185">
        <v>3.16</v>
      </c>
      <c r="F3603" s="162"/>
      <c r="G3603" s="162"/>
      <c r="H3603" s="162"/>
      <c r="I3603" s="162"/>
      <c r="J3603" s="162"/>
      <c r="K3603" s="162"/>
      <c r="L3603" s="162"/>
      <c r="M3603" s="162"/>
      <c r="N3603" s="162"/>
      <c r="O3603" s="162"/>
      <c r="P3603" s="162"/>
      <c r="Q3603" s="162"/>
      <c r="R3603" s="162"/>
      <c r="S3603" s="162"/>
      <c r="T3603" s="162"/>
      <c r="U3603" s="162"/>
      <c r="V3603" s="162"/>
      <c r="W3603" s="162"/>
      <c r="X3603" s="162"/>
      <c r="Y3603" s="163"/>
      <c r="Z3603" s="163"/>
      <c r="AA3603" s="163"/>
      <c r="AB3603" s="163"/>
      <c r="AC3603" s="163"/>
      <c r="AD3603" s="163"/>
      <c r="AE3603" s="163"/>
      <c r="AF3603" s="163"/>
      <c r="AG3603" s="163" t="s">
        <v>378</v>
      </c>
      <c r="AH3603" s="163">
        <v>0</v>
      </c>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54">
        <v>442</v>
      </c>
      <c r="B3604" s="155" t="s">
        <v>3639</v>
      </c>
      <c r="C3604" s="156" t="s">
        <v>3640</v>
      </c>
      <c r="D3604" s="157" t="s">
        <v>444</v>
      </c>
      <c r="E3604" s="158">
        <v>245.7</v>
      </c>
      <c r="F3604" s="159"/>
      <c r="G3604" s="160">
        <f>ROUND(E3604*F3604,2)</f>
        <v>0</v>
      </c>
      <c r="H3604" s="159"/>
      <c r="I3604" s="160">
        <f>ROUND(E3604*H3604,2)</f>
        <v>0</v>
      </c>
      <c r="J3604" s="159"/>
      <c r="K3604" s="160">
        <f>ROUND(E3604*J3604,2)</f>
        <v>0</v>
      </c>
      <c r="L3604" s="160">
        <v>21</v>
      </c>
      <c r="M3604" s="160">
        <f>G3604*(1+L3604/100)</f>
        <v>0</v>
      </c>
      <c r="N3604" s="160">
        <v>3.6999999999999999E-4</v>
      </c>
      <c r="O3604" s="160">
        <f>ROUND(E3604*N3604,2)</f>
        <v>0.09</v>
      </c>
      <c r="P3604" s="160">
        <v>0</v>
      </c>
      <c r="Q3604" s="160">
        <f>ROUND(E3604*P3604,2)</f>
        <v>0</v>
      </c>
      <c r="R3604" s="160"/>
      <c r="S3604" s="160" t="s">
        <v>354</v>
      </c>
      <c r="T3604" s="161" t="s">
        <v>296</v>
      </c>
      <c r="U3604" s="162">
        <v>0.17</v>
      </c>
      <c r="V3604" s="162">
        <f>ROUND(E3604*U3604,2)</f>
        <v>41.77</v>
      </c>
      <c r="W3604" s="162"/>
      <c r="X3604" s="162" t="s">
        <v>375</v>
      </c>
      <c r="Y3604" s="163"/>
      <c r="Z3604" s="163"/>
      <c r="AA3604" s="163"/>
      <c r="AB3604" s="163"/>
      <c r="AC3604" s="163"/>
      <c r="AD3604" s="163"/>
      <c r="AE3604" s="163"/>
      <c r="AF3604" s="163"/>
      <c r="AG3604" s="163" t="s">
        <v>376</v>
      </c>
      <c r="AH3604" s="163"/>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64"/>
      <c r="B3605" s="165"/>
      <c r="C3605" s="183" t="s">
        <v>3641</v>
      </c>
      <c r="D3605" s="184"/>
      <c r="E3605" s="185">
        <v>163.83000000000001</v>
      </c>
      <c r="F3605" s="162"/>
      <c r="G3605" s="162"/>
      <c r="H3605" s="162"/>
      <c r="I3605" s="162"/>
      <c r="J3605" s="162"/>
      <c r="K3605" s="162"/>
      <c r="L3605" s="162"/>
      <c r="M3605" s="162"/>
      <c r="N3605" s="162"/>
      <c r="O3605" s="162"/>
      <c r="P3605" s="162"/>
      <c r="Q3605" s="162"/>
      <c r="R3605" s="162"/>
      <c r="S3605" s="162"/>
      <c r="T3605" s="162"/>
      <c r="U3605" s="162"/>
      <c r="V3605" s="162"/>
      <c r="W3605" s="162"/>
      <c r="X3605" s="162"/>
      <c r="Y3605" s="163"/>
      <c r="Z3605" s="163"/>
      <c r="AA3605" s="163"/>
      <c r="AB3605" s="163"/>
      <c r="AC3605" s="163"/>
      <c r="AD3605" s="163"/>
      <c r="AE3605" s="163"/>
      <c r="AF3605" s="163"/>
      <c r="AG3605" s="163" t="s">
        <v>378</v>
      </c>
      <c r="AH3605" s="163">
        <v>0</v>
      </c>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3" t="s">
        <v>3642</v>
      </c>
      <c r="D3606" s="184"/>
      <c r="E3606" s="185">
        <v>7.56</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378</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3" t="s">
        <v>3643</v>
      </c>
      <c r="D3607" s="184"/>
      <c r="E3607" s="185">
        <v>74.31</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378</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54">
        <v>443</v>
      </c>
      <c r="B3608" s="155" t="s">
        <v>3644</v>
      </c>
      <c r="C3608" s="156" t="s">
        <v>3645</v>
      </c>
      <c r="D3608" s="157" t="s">
        <v>444</v>
      </c>
      <c r="E3608" s="158">
        <v>10.89</v>
      </c>
      <c r="F3608" s="159"/>
      <c r="G3608" s="160">
        <f>ROUND(E3608*F3608,2)</f>
        <v>0</v>
      </c>
      <c r="H3608" s="159"/>
      <c r="I3608" s="160">
        <f>ROUND(E3608*H3608,2)</f>
        <v>0</v>
      </c>
      <c r="J3608" s="159"/>
      <c r="K3608" s="160">
        <f>ROUND(E3608*J3608,2)</f>
        <v>0</v>
      </c>
      <c r="L3608" s="160">
        <v>21</v>
      </c>
      <c r="M3608" s="160">
        <f>G3608*(1+L3608/100)</f>
        <v>0</v>
      </c>
      <c r="N3608" s="160">
        <v>7.2999999999999996E-4</v>
      </c>
      <c r="O3608" s="160">
        <f>ROUND(E3608*N3608,2)</f>
        <v>0.01</v>
      </c>
      <c r="P3608" s="160">
        <v>0</v>
      </c>
      <c r="Q3608" s="160">
        <f>ROUND(E3608*P3608,2)</f>
        <v>0</v>
      </c>
      <c r="R3608" s="160"/>
      <c r="S3608" s="160" t="s">
        <v>354</v>
      </c>
      <c r="T3608" s="161" t="s">
        <v>296</v>
      </c>
      <c r="U3608" s="162">
        <v>0.17</v>
      </c>
      <c r="V3608" s="162">
        <f>ROUND(E3608*U3608,2)</f>
        <v>1.85</v>
      </c>
      <c r="W3608" s="162"/>
      <c r="X3608" s="162" t="s">
        <v>375</v>
      </c>
      <c r="Y3608" s="163"/>
      <c r="Z3608" s="163"/>
      <c r="AA3608" s="163"/>
      <c r="AB3608" s="163"/>
      <c r="AC3608" s="163"/>
      <c r="AD3608" s="163"/>
      <c r="AE3608" s="163"/>
      <c r="AF3608" s="163"/>
      <c r="AG3608" s="163" t="s">
        <v>376</v>
      </c>
      <c r="AH3608" s="163"/>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64"/>
      <c r="B3609" s="165"/>
      <c r="C3609" s="183" t="s">
        <v>3646</v>
      </c>
      <c r="D3609" s="184"/>
      <c r="E3609" s="185">
        <v>10.89</v>
      </c>
      <c r="F3609" s="162"/>
      <c r="G3609" s="162"/>
      <c r="H3609" s="162"/>
      <c r="I3609" s="162"/>
      <c r="J3609" s="162"/>
      <c r="K3609" s="162"/>
      <c r="L3609" s="162"/>
      <c r="M3609" s="162"/>
      <c r="N3609" s="162"/>
      <c r="O3609" s="162"/>
      <c r="P3609" s="162"/>
      <c r="Q3609" s="162"/>
      <c r="R3609" s="162"/>
      <c r="S3609" s="162"/>
      <c r="T3609" s="162"/>
      <c r="U3609" s="162"/>
      <c r="V3609" s="162"/>
      <c r="W3609" s="162"/>
      <c r="X3609" s="162"/>
      <c r="Y3609" s="163"/>
      <c r="Z3609" s="163"/>
      <c r="AA3609" s="163"/>
      <c r="AB3609" s="163"/>
      <c r="AC3609" s="163"/>
      <c r="AD3609" s="163"/>
      <c r="AE3609" s="163"/>
      <c r="AF3609" s="163"/>
      <c r="AG3609" s="163" t="s">
        <v>378</v>
      </c>
      <c r="AH3609" s="163">
        <v>0</v>
      </c>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54">
        <v>444</v>
      </c>
      <c r="B3610" s="155" t="s">
        <v>3647</v>
      </c>
      <c r="C3610" s="156" t="s">
        <v>3648</v>
      </c>
      <c r="D3610" s="157" t="s">
        <v>444</v>
      </c>
      <c r="E3610" s="158">
        <v>11.66</v>
      </c>
      <c r="F3610" s="159"/>
      <c r="G3610" s="160">
        <f>ROUND(E3610*F3610,2)</f>
        <v>0</v>
      </c>
      <c r="H3610" s="159"/>
      <c r="I3610" s="160">
        <f>ROUND(E3610*H3610,2)</f>
        <v>0</v>
      </c>
      <c r="J3610" s="159"/>
      <c r="K3610" s="160">
        <f>ROUND(E3610*J3610,2)</f>
        <v>0</v>
      </c>
      <c r="L3610" s="160">
        <v>21</v>
      </c>
      <c r="M3610" s="160">
        <f>G3610*(1+L3610/100)</f>
        <v>0</v>
      </c>
      <c r="N3610" s="160">
        <v>3.7799999999999999E-3</v>
      </c>
      <c r="O3610" s="160">
        <f>ROUND(E3610*N3610,2)</f>
        <v>0.04</v>
      </c>
      <c r="P3610" s="160">
        <v>0</v>
      </c>
      <c r="Q3610" s="160">
        <f>ROUND(E3610*P3610,2)</f>
        <v>0</v>
      </c>
      <c r="R3610" s="160"/>
      <c r="S3610" s="160" t="s">
        <v>354</v>
      </c>
      <c r="T3610" s="161" t="s">
        <v>296</v>
      </c>
      <c r="U3610" s="162">
        <v>0.77</v>
      </c>
      <c r="V3610" s="162">
        <f>ROUND(E3610*U3610,2)</f>
        <v>8.98</v>
      </c>
      <c r="W3610" s="162"/>
      <c r="X3610" s="162" t="s">
        <v>375</v>
      </c>
      <c r="Y3610" s="163"/>
      <c r="Z3610" s="163"/>
      <c r="AA3610" s="163"/>
      <c r="AB3610" s="163"/>
      <c r="AC3610" s="163"/>
      <c r="AD3610" s="163"/>
      <c r="AE3610" s="163"/>
      <c r="AF3610" s="163"/>
      <c r="AG3610" s="163" t="s">
        <v>376</v>
      </c>
      <c r="AH3610" s="163"/>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64"/>
      <c r="B3611" s="165"/>
      <c r="C3611" s="183" t="s">
        <v>3649</v>
      </c>
      <c r="D3611" s="184"/>
      <c r="E3611" s="185">
        <v>11.66</v>
      </c>
      <c r="F3611" s="162"/>
      <c r="G3611" s="162"/>
      <c r="H3611" s="162"/>
      <c r="I3611" s="162"/>
      <c r="J3611" s="162"/>
      <c r="K3611" s="162"/>
      <c r="L3611" s="162"/>
      <c r="M3611" s="162"/>
      <c r="N3611" s="162"/>
      <c r="O3611" s="162"/>
      <c r="P3611" s="162"/>
      <c r="Q3611" s="162"/>
      <c r="R3611" s="162"/>
      <c r="S3611" s="162"/>
      <c r="T3611" s="162"/>
      <c r="U3611" s="162"/>
      <c r="V3611" s="162"/>
      <c r="W3611" s="162"/>
      <c r="X3611" s="162"/>
      <c r="Y3611" s="163"/>
      <c r="Z3611" s="163"/>
      <c r="AA3611" s="163"/>
      <c r="AB3611" s="163"/>
      <c r="AC3611" s="163"/>
      <c r="AD3611" s="163"/>
      <c r="AE3611" s="163"/>
      <c r="AF3611" s="163"/>
      <c r="AG3611" s="163" t="s">
        <v>378</v>
      </c>
      <c r="AH3611" s="163">
        <v>0</v>
      </c>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54">
        <v>445</v>
      </c>
      <c r="B3612" s="155" t="s">
        <v>3650</v>
      </c>
      <c r="C3612" s="156" t="s">
        <v>3651</v>
      </c>
      <c r="D3612" s="157" t="s">
        <v>444</v>
      </c>
      <c r="E3612" s="158">
        <v>8.98</v>
      </c>
      <c r="F3612" s="159"/>
      <c r="G3612" s="160">
        <f>ROUND(E3612*F3612,2)</f>
        <v>0</v>
      </c>
      <c r="H3612" s="159"/>
      <c r="I3612" s="160">
        <f>ROUND(E3612*H3612,2)</f>
        <v>0</v>
      </c>
      <c r="J3612" s="159"/>
      <c r="K3612" s="160">
        <f>ROUND(E3612*J3612,2)</f>
        <v>0</v>
      </c>
      <c r="L3612" s="160">
        <v>21</v>
      </c>
      <c r="M3612" s="160">
        <f>G3612*(1+L3612/100)</f>
        <v>0</v>
      </c>
      <c r="N3612" s="160">
        <v>2.1199999999999999E-3</v>
      </c>
      <c r="O3612" s="160">
        <f>ROUND(E3612*N3612,2)</f>
        <v>0.02</v>
      </c>
      <c r="P3612" s="160">
        <v>0</v>
      </c>
      <c r="Q3612" s="160">
        <f>ROUND(E3612*P3612,2)</f>
        <v>0</v>
      </c>
      <c r="R3612" s="160"/>
      <c r="S3612" s="160" t="s">
        <v>354</v>
      </c>
      <c r="T3612" s="161" t="s">
        <v>296</v>
      </c>
      <c r="U3612" s="162">
        <v>0.61</v>
      </c>
      <c r="V3612" s="162">
        <f>ROUND(E3612*U3612,2)</f>
        <v>5.48</v>
      </c>
      <c r="W3612" s="162"/>
      <c r="X3612" s="162" t="s">
        <v>375</v>
      </c>
      <c r="Y3612" s="163"/>
      <c r="Z3612" s="163"/>
      <c r="AA3612" s="163"/>
      <c r="AB3612" s="163"/>
      <c r="AC3612" s="163"/>
      <c r="AD3612" s="163"/>
      <c r="AE3612" s="163"/>
      <c r="AF3612" s="163"/>
      <c r="AG3612" s="163" t="s">
        <v>376</v>
      </c>
      <c r="AH3612" s="163"/>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64"/>
      <c r="B3613" s="165"/>
      <c r="C3613" s="183" t="s">
        <v>3652</v>
      </c>
      <c r="D3613" s="184"/>
      <c r="E3613" s="185">
        <v>8.98</v>
      </c>
      <c r="F3613" s="162"/>
      <c r="G3613" s="162"/>
      <c r="H3613" s="162"/>
      <c r="I3613" s="162"/>
      <c r="J3613" s="162"/>
      <c r="K3613" s="162"/>
      <c r="L3613" s="162"/>
      <c r="M3613" s="162"/>
      <c r="N3613" s="162"/>
      <c r="O3613" s="162"/>
      <c r="P3613" s="162"/>
      <c r="Q3613" s="162"/>
      <c r="R3613" s="162"/>
      <c r="S3613" s="162"/>
      <c r="T3613" s="162"/>
      <c r="U3613" s="162"/>
      <c r="V3613" s="162"/>
      <c r="W3613" s="162"/>
      <c r="X3613" s="162"/>
      <c r="Y3613" s="163"/>
      <c r="Z3613" s="163"/>
      <c r="AA3613" s="163"/>
      <c r="AB3613" s="163"/>
      <c r="AC3613" s="163"/>
      <c r="AD3613" s="163"/>
      <c r="AE3613" s="163"/>
      <c r="AF3613" s="163"/>
      <c r="AG3613" s="163" t="s">
        <v>378</v>
      </c>
      <c r="AH3613" s="163">
        <v>0</v>
      </c>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54">
        <v>446</v>
      </c>
      <c r="B3614" s="155" t="s">
        <v>3653</v>
      </c>
      <c r="C3614" s="156" t="s">
        <v>3654</v>
      </c>
      <c r="D3614" s="157" t="s">
        <v>444</v>
      </c>
      <c r="E3614" s="158">
        <v>163.63999999999999</v>
      </c>
      <c r="F3614" s="159"/>
      <c r="G3614" s="160">
        <f>ROUND(E3614*F3614,2)</f>
        <v>0</v>
      </c>
      <c r="H3614" s="159"/>
      <c r="I3614" s="160">
        <f>ROUND(E3614*H3614,2)</f>
        <v>0</v>
      </c>
      <c r="J3614" s="159"/>
      <c r="K3614" s="160">
        <f>ROUND(E3614*J3614,2)</f>
        <v>0</v>
      </c>
      <c r="L3614" s="160">
        <v>21</v>
      </c>
      <c r="M3614" s="160">
        <f>G3614*(1+L3614/100)</f>
        <v>0</v>
      </c>
      <c r="N3614" s="160">
        <v>2.48E-3</v>
      </c>
      <c r="O3614" s="160">
        <f>ROUND(E3614*N3614,2)</f>
        <v>0.41</v>
      </c>
      <c r="P3614" s="160">
        <v>0</v>
      </c>
      <c r="Q3614" s="160">
        <f>ROUND(E3614*P3614,2)</f>
        <v>0</v>
      </c>
      <c r="R3614" s="160"/>
      <c r="S3614" s="160" t="s">
        <v>354</v>
      </c>
      <c r="T3614" s="161" t="s">
        <v>296</v>
      </c>
      <c r="U3614" s="162">
        <v>0.43</v>
      </c>
      <c r="V3614" s="162">
        <f>ROUND(E3614*U3614,2)</f>
        <v>70.37</v>
      </c>
      <c r="W3614" s="162"/>
      <c r="X3614" s="162" t="s">
        <v>375</v>
      </c>
      <c r="Y3614" s="163"/>
      <c r="Z3614" s="163"/>
      <c r="AA3614" s="163"/>
      <c r="AB3614" s="163"/>
      <c r="AC3614" s="163"/>
      <c r="AD3614" s="163"/>
      <c r="AE3614" s="163"/>
      <c r="AF3614" s="163"/>
      <c r="AG3614" s="163" t="s">
        <v>376</v>
      </c>
      <c r="AH3614" s="163"/>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64"/>
      <c r="B3615" s="165"/>
      <c r="C3615" s="183" t="s">
        <v>3655</v>
      </c>
      <c r="D3615" s="184"/>
      <c r="E3615" s="185">
        <v>163.63999999999999</v>
      </c>
      <c r="F3615" s="162"/>
      <c r="G3615" s="162"/>
      <c r="H3615" s="162"/>
      <c r="I3615" s="162"/>
      <c r="J3615" s="162"/>
      <c r="K3615" s="162"/>
      <c r="L3615" s="162"/>
      <c r="M3615" s="162"/>
      <c r="N3615" s="162"/>
      <c r="O3615" s="162"/>
      <c r="P3615" s="162"/>
      <c r="Q3615" s="162"/>
      <c r="R3615" s="162"/>
      <c r="S3615" s="162"/>
      <c r="T3615" s="162"/>
      <c r="U3615" s="162"/>
      <c r="V3615" s="162"/>
      <c r="W3615" s="162"/>
      <c r="X3615" s="162"/>
      <c r="Y3615" s="163"/>
      <c r="Z3615" s="163"/>
      <c r="AA3615" s="163"/>
      <c r="AB3615" s="163"/>
      <c r="AC3615" s="163"/>
      <c r="AD3615" s="163"/>
      <c r="AE3615" s="163"/>
      <c r="AF3615" s="163"/>
      <c r="AG3615" s="163" t="s">
        <v>378</v>
      </c>
      <c r="AH3615" s="163">
        <v>0</v>
      </c>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54">
        <v>447</v>
      </c>
      <c r="B3616" s="155" t="s">
        <v>3656</v>
      </c>
      <c r="C3616" s="156" t="s">
        <v>3657</v>
      </c>
      <c r="D3616" s="157" t="s">
        <v>444</v>
      </c>
      <c r="E3616" s="158">
        <v>3.85</v>
      </c>
      <c r="F3616" s="159"/>
      <c r="G3616" s="160">
        <f>ROUND(E3616*F3616,2)</f>
        <v>0</v>
      </c>
      <c r="H3616" s="159"/>
      <c r="I3616" s="160">
        <f>ROUND(E3616*H3616,2)</f>
        <v>0</v>
      </c>
      <c r="J3616" s="159"/>
      <c r="K3616" s="160">
        <f>ROUND(E3616*J3616,2)</f>
        <v>0</v>
      </c>
      <c r="L3616" s="160">
        <v>21</v>
      </c>
      <c r="M3616" s="160">
        <f>G3616*(1+L3616/100)</f>
        <v>0</v>
      </c>
      <c r="N3616" s="160">
        <v>2.2599999999999999E-3</v>
      </c>
      <c r="O3616" s="160">
        <f>ROUND(E3616*N3616,2)</f>
        <v>0.01</v>
      </c>
      <c r="P3616" s="160">
        <v>0</v>
      </c>
      <c r="Q3616" s="160">
        <f>ROUND(E3616*P3616,2)</f>
        <v>0</v>
      </c>
      <c r="R3616" s="160"/>
      <c r="S3616" s="160" t="s">
        <v>354</v>
      </c>
      <c r="T3616" s="161" t="s">
        <v>296</v>
      </c>
      <c r="U3616" s="162">
        <v>0.41</v>
      </c>
      <c r="V3616" s="162">
        <f>ROUND(E3616*U3616,2)</f>
        <v>1.58</v>
      </c>
      <c r="W3616" s="162"/>
      <c r="X3616" s="162" t="s">
        <v>375</v>
      </c>
      <c r="Y3616" s="163"/>
      <c r="Z3616" s="163"/>
      <c r="AA3616" s="163"/>
      <c r="AB3616" s="163"/>
      <c r="AC3616" s="163"/>
      <c r="AD3616" s="163"/>
      <c r="AE3616" s="163"/>
      <c r="AF3616" s="163"/>
      <c r="AG3616" s="163" t="s">
        <v>376</v>
      </c>
      <c r="AH3616" s="163"/>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64"/>
      <c r="B3617" s="165"/>
      <c r="C3617" s="183" t="s">
        <v>3658</v>
      </c>
      <c r="D3617" s="184"/>
      <c r="E3617" s="185">
        <v>3.85</v>
      </c>
      <c r="F3617" s="162"/>
      <c r="G3617" s="162"/>
      <c r="H3617" s="162"/>
      <c r="I3617" s="162"/>
      <c r="J3617" s="162"/>
      <c r="K3617" s="162"/>
      <c r="L3617" s="162"/>
      <c r="M3617" s="162"/>
      <c r="N3617" s="162"/>
      <c r="O3617" s="162"/>
      <c r="P3617" s="162"/>
      <c r="Q3617" s="162"/>
      <c r="R3617" s="162"/>
      <c r="S3617" s="162"/>
      <c r="T3617" s="162"/>
      <c r="U3617" s="162"/>
      <c r="V3617" s="162"/>
      <c r="W3617" s="162"/>
      <c r="X3617" s="162"/>
      <c r="Y3617" s="163"/>
      <c r="Z3617" s="163"/>
      <c r="AA3617" s="163"/>
      <c r="AB3617" s="163"/>
      <c r="AC3617" s="163"/>
      <c r="AD3617" s="163"/>
      <c r="AE3617" s="163"/>
      <c r="AF3617" s="163"/>
      <c r="AG3617" s="163" t="s">
        <v>378</v>
      </c>
      <c r="AH3617" s="163">
        <v>0</v>
      </c>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54">
        <v>448</v>
      </c>
      <c r="B3618" s="155" t="s">
        <v>3659</v>
      </c>
      <c r="C3618" s="156" t="s">
        <v>3660</v>
      </c>
      <c r="D3618" s="157" t="s">
        <v>444</v>
      </c>
      <c r="E3618" s="158">
        <v>18.61</v>
      </c>
      <c r="F3618" s="159"/>
      <c r="G3618" s="160">
        <f>ROUND(E3618*F3618,2)</f>
        <v>0</v>
      </c>
      <c r="H3618" s="159"/>
      <c r="I3618" s="160">
        <f>ROUND(E3618*H3618,2)</f>
        <v>0</v>
      </c>
      <c r="J3618" s="159"/>
      <c r="K3618" s="160">
        <f>ROUND(E3618*J3618,2)</f>
        <v>0</v>
      </c>
      <c r="L3618" s="160">
        <v>21</v>
      </c>
      <c r="M3618" s="160">
        <f>G3618*(1+L3618/100)</f>
        <v>0</v>
      </c>
      <c r="N3618" s="160">
        <v>1.1999999999999999E-3</v>
      </c>
      <c r="O3618" s="160">
        <f>ROUND(E3618*N3618,2)</f>
        <v>0.02</v>
      </c>
      <c r="P3618" s="160">
        <v>0</v>
      </c>
      <c r="Q3618" s="160">
        <f>ROUND(E3618*P3618,2)</f>
        <v>0</v>
      </c>
      <c r="R3618" s="160"/>
      <c r="S3618" s="160" t="s">
        <v>354</v>
      </c>
      <c r="T3618" s="161" t="s">
        <v>296</v>
      </c>
      <c r="U3618" s="162">
        <v>1.1499999999999999</v>
      </c>
      <c r="V3618" s="162">
        <f>ROUND(E3618*U3618,2)</f>
        <v>21.4</v>
      </c>
      <c r="W3618" s="162"/>
      <c r="X3618" s="162" t="s">
        <v>375</v>
      </c>
      <c r="Y3618" s="163"/>
      <c r="Z3618" s="163"/>
      <c r="AA3618" s="163"/>
      <c r="AB3618" s="163"/>
      <c r="AC3618" s="163"/>
      <c r="AD3618" s="163"/>
      <c r="AE3618" s="163"/>
      <c r="AF3618" s="163"/>
      <c r="AG3618" s="163" t="s">
        <v>376</v>
      </c>
      <c r="AH3618" s="163"/>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64"/>
      <c r="B3619" s="165"/>
      <c r="C3619" s="183" t="s">
        <v>3661</v>
      </c>
      <c r="D3619" s="184"/>
      <c r="E3619" s="185">
        <v>18.61</v>
      </c>
      <c r="F3619" s="162"/>
      <c r="G3619" s="162"/>
      <c r="H3619" s="162"/>
      <c r="I3619" s="162"/>
      <c r="J3619" s="162"/>
      <c r="K3619" s="162"/>
      <c r="L3619" s="162"/>
      <c r="M3619" s="162"/>
      <c r="N3619" s="162"/>
      <c r="O3619" s="162"/>
      <c r="P3619" s="162"/>
      <c r="Q3619" s="162"/>
      <c r="R3619" s="162"/>
      <c r="S3619" s="162"/>
      <c r="T3619" s="162"/>
      <c r="U3619" s="162"/>
      <c r="V3619" s="162"/>
      <c r="W3619" s="162"/>
      <c r="X3619" s="162"/>
      <c r="Y3619" s="163"/>
      <c r="Z3619" s="163"/>
      <c r="AA3619" s="163"/>
      <c r="AB3619" s="163"/>
      <c r="AC3619" s="163"/>
      <c r="AD3619" s="163"/>
      <c r="AE3619" s="163"/>
      <c r="AF3619" s="163"/>
      <c r="AG3619" s="163" t="s">
        <v>378</v>
      </c>
      <c r="AH3619" s="163">
        <v>0</v>
      </c>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54">
        <v>449</v>
      </c>
      <c r="B3620" s="155" t="s">
        <v>3662</v>
      </c>
      <c r="C3620" s="156" t="s">
        <v>3663</v>
      </c>
      <c r="D3620" s="157" t="s">
        <v>444</v>
      </c>
      <c r="E3620" s="158">
        <v>15.86</v>
      </c>
      <c r="F3620" s="159"/>
      <c r="G3620" s="160">
        <f>ROUND(E3620*F3620,2)</f>
        <v>0</v>
      </c>
      <c r="H3620" s="159"/>
      <c r="I3620" s="160">
        <f>ROUND(E3620*H3620,2)</f>
        <v>0</v>
      </c>
      <c r="J3620" s="159"/>
      <c r="K3620" s="160">
        <f>ROUND(E3620*J3620,2)</f>
        <v>0</v>
      </c>
      <c r="L3620" s="160">
        <v>21</v>
      </c>
      <c r="M3620" s="160">
        <f>G3620*(1+L3620/100)</f>
        <v>0</v>
      </c>
      <c r="N3620" s="160">
        <v>1.81E-3</v>
      </c>
      <c r="O3620" s="160">
        <f>ROUND(E3620*N3620,2)</f>
        <v>0.03</v>
      </c>
      <c r="P3620" s="160">
        <v>0</v>
      </c>
      <c r="Q3620" s="160">
        <f>ROUND(E3620*P3620,2)</f>
        <v>0</v>
      </c>
      <c r="R3620" s="160"/>
      <c r="S3620" s="160" t="s">
        <v>354</v>
      </c>
      <c r="T3620" s="161" t="s">
        <v>296</v>
      </c>
      <c r="U3620" s="162">
        <v>0.57999999999999996</v>
      </c>
      <c r="V3620" s="162">
        <f>ROUND(E3620*U3620,2)</f>
        <v>9.1999999999999993</v>
      </c>
      <c r="W3620" s="162"/>
      <c r="X3620" s="162" t="s">
        <v>375</v>
      </c>
      <c r="Y3620" s="163"/>
      <c r="Z3620" s="163"/>
      <c r="AA3620" s="163"/>
      <c r="AB3620" s="163"/>
      <c r="AC3620" s="163"/>
      <c r="AD3620" s="163"/>
      <c r="AE3620" s="163"/>
      <c r="AF3620" s="163"/>
      <c r="AG3620" s="163" t="s">
        <v>376</v>
      </c>
      <c r="AH3620" s="163"/>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64"/>
      <c r="B3621" s="165"/>
      <c r="C3621" s="183" t="s">
        <v>3664</v>
      </c>
      <c r="D3621" s="184"/>
      <c r="E3621" s="185">
        <v>15.86</v>
      </c>
      <c r="F3621" s="162"/>
      <c r="G3621" s="162"/>
      <c r="H3621" s="162"/>
      <c r="I3621" s="162"/>
      <c r="J3621" s="162"/>
      <c r="K3621" s="162"/>
      <c r="L3621" s="162"/>
      <c r="M3621" s="162"/>
      <c r="N3621" s="162"/>
      <c r="O3621" s="162"/>
      <c r="P3621" s="162"/>
      <c r="Q3621" s="162"/>
      <c r="R3621" s="162"/>
      <c r="S3621" s="162"/>
      <c r="T3621" s="162"/>
      <c r="U3621" s="162"/>
      <c r="V3621" s="162"/>
      <c r="W3621" s="162"/>
      <c r="X3621" s="162"/>
      <c r="Y3621" s="163"/>
      <c r="Z3621" s="163"/>
      <c r="AA3621" s="163"/>
      <c r="AB3621" s="163"/>
      <c r="AC3621" s="163"/>
      <c r="AD3621" s="163"/>
      <c r="AE3621" s="163"/>
      <c r="AF3621" s="163"/>
      <c r="AG3621" s="163" t="s">
        <v>378</v>
      </c>
      <c r="AH3621" s="163">
        <v>0</v>
      </c>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54">
        <v>450</v>
      </c>
      <c r="B3622" s="155" t="s">
        <v>3665</v>
      </c>
      <c r="C3622" s="156" t="s">
        <v>3666</v>
      </c>
      <c r="D3622" s="157" t="s">
        <v>444</v>
      </c>
      <c r="E3622" s="158">
        <v>35.64</v>
      </c>
      <c r="F3622" s="159"/>
      <c r="G3622" s="160">
        <f>ROUND(E3622*F3622,2)</f>
        <v>0</v>
      </c>
      <c r="H3622" s="159"/>
      <c r="I3622" s="160">
        <f>ROUND(E3622*H3622,2)</f>
        <v>0</v>
      </c>
      <c r="J3622" s="159"/>
      <c r="K3622" s="160">
        <f>ROUND(E3622*J3622,2)</f>
        <v>0</v>
      </c>
      <c r="L3622" s="160">
        <v>21</v>
      </c>
      <c r="M3622" s="160">
        <f>G3622*(1+L3622/100)</f>
        <v>0</v>
      </c>
      <c r="N3622" s="160">
        <v>1.92E-3</v>
      </c>
      <c r="O3622" s="160">
        <f>ROUND(E3622*N3622,2)</f>
        <v>7.0000000000000007E-2</v>
      </c>
      <c r="P3622" s="160">
        <v>0</v>
      </c>
      <c r="Q3622" s="160">
        <f>ROUND(E3622*P3622,2)</f>
        <v>0</v>
      </c>
      <c r="R3622" s="160"/>
      <c r="S3622" s="160" t="s">
        <v>354</v>
      </c>
      <c r="T3622" s="161" t="s">
        <v>296</v>
      </c>
      <c r="U3622" s="162">
        <v>0.59</v>
      </c>
      <c r="V3622" s="162">
        <f>ROUND(E3622*U3622,2)</f>
        <v>21.03</v>
      </c>
      <c r="W3622" s="162"/>
      <c r="X3622" s="162" t="s">
        <v>375</v>
      </c>
      <c r="Y3622" s="163"/>
      <c r="Z3622" s="163"/>
      <c r="AA3622" s="163"/>
      <c r="AB3622" s="163"/>
      <c r="AC3622" s="163"/>
      <c r="AD3622" s="163"/>
      <c r="AE3622" s="163"/>
      <c r="AF3622" s="163"/>
      <c r="AG3622" s="163" t="s">
        <v>376</v>
      </c>
      <c r="AH3622" s="163"/>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64"/>
      <c r="B3623" s="165"/>
      <c r="C3623" s="183" t="s">
        <v>3667</v>
      </c>
      <c r="D3623" s="184"/>
      <c r="E3623" s="185">
        <v>35.64</v>
      </c>
      <c r="F3623" s="162"/>
      <c r="G3623" s="162"/>
      <c r="H3623" s="162"/>
      <c r="I3623" s="162"/>
      <c r="J3623" s="162"/>
      <c r="K3623" s="162"/>
      <c r="L3623" s="162"/>
      <c r="M3623" s="162"/>
      <c r="N3623" s="162"/>
      <c r="O3623" s="162"/>
      <c r="P3623" s="162"/>
      <c r="Q3623" s="162"/>
      <c r="R3623" s="162"/>
      <c r="S3623" s="162"/>
      <c r="T3623" s="162"/>
      <c r="U3623" s="162"/>
      <c r="V3623" s="162"/>
      <c r="W3623" s="162"/>
      <c r="X3623" s="162"/>
      <c r="Y3623" s="163"/>
      <c r="Z3623" s="163"/>
      <c r="AA3623" s="163"/>
      <c r="AB3623" s="163"/>
      <c r="AC3623" s="163"/>
      <c r="AD3623" s="163"/>
      <c r="AE3623" s="163"/>
      <c r="AF3623" s="163"/>
      <c r="AG3623" s="163" t="s">
        <v>378</v>
      </c>
      <c r="AH3623" s="163">
        <v>0</v>
      </c>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54">
        <v>451</v>
      </c>
      <c r="B3624" s="155" t="s">
        <v>3668</v>
      </c>
      <c r="C3624" s="156" t="s">
        <v>3669</v>
      </c>
      <c r="D3624" s="157" t="s">
        <v>444</v>
      </c>
      <c r="E3624" s="158">
        <v>5.57</v>
      </c>
      <c r="F3624" s="159"/>
      <c r="G3624" s="160">
        <f>ROUND(E3624*F3624,2)</f>
        <v>0</v>
      </c>
      <c r="H3624" s="159"/>
      <c r="I3624" s="160">
        <f>ROUND(E3624*H3624,2)</f>
        <v>0</v>
      </c>
      <c r="J3624" s="159"/>
      <c r="K3624" s="160">
        <f>ROUND(E3624*J3624,2)</f>
        <v>0</v>
      </c>
      <c r="L3624" s="160">
        <v>21</v>
      </c>
      <c r="M3624" s="160">
        <f>G3624*(1+L3624/100)</f>
        <v>0</v>
      </c>
      <c r="N3624" s="160">
        <v>2.0300000000000001E-3</v>
      </c>
      <c r="O3624" s="160">
        <f>ROUND(E3624*N3624,2)</f>
        <v>0.01</v>
      </c>
      <c r="P3624" s="160">
        <v>0</v>
      </c>
      <c r="Q3624" s="160">
        <f>ROUND(E3624*P3624,2)</f>
        <v>0</v>
      </c>
      <c r="R3624" s="160"/>
      <c r="S3624" s="160" t="s">
        <v>354</v>
      </c>
      <c r="T3624" s="161" t="s">
        <v>296</v>
      </c>
      <c r="U3624" s="162">
        <v>0.59</v>
      </c>
      <c r="V3624" s="162">
        <f>ROUND(E3624*U3624,2)</f>
        <v>3.29</v>
      </c>
      <c r="W3624" s="162"/>
      <c r="X3624" s="162" t="s">
        <v>375</v>
      </c>
      <c r="Y3624" s="163"/>
      <c r="Z3624" s="163"/>
      <c r="AA3624" s="163"/>
      <c r="AB3624" s="163"/>
      <c r="AC3624" s="163"/>
      <c r="AD3624" s="163"/>
      <c r="AE3624" s="163"/>
      <c r="AF3624" s="163"/>
      <c r="AG3624" s="163" t="s">
        <v>376</v>
      </c>
      <c r="AH3624" s="163"/>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64"/>
      <c r="B3625" s="165"/>
      <c r="C3625" s="183" t="s">
        <v>3670</v>
      </c>
      <c r="D3625" s="184"/>
      <c r="E3625" s="185">
        <v>5.57</v>
      </c>
      <c r="F3625" s="162"/>
      <c r="G3625" s="162"/>
      <c r="H3625" s="162"/>
      <c r="I3625" s="162"/>
      <c r="J3625" s="162"/>
      <c r="K3625" s="162"/>
      <c r="L3625" s="162"/>
      <c r="M3625" s="162"/>
      <c r="N3625" s="162"/>
      <c r="O3625" s="162"/>
      <c r="P3625" s="162"/>
      <c r="Q3625" s="162"/>
      <c r="R3625" s="162"/>
      <c r="S3625" s="162"/>
      <c r="T3625" s="162"/>
      <c r="U3625" s="162"/>
      <c r="V3625" s="162"/>
      <c r="W3625" s="162"/>
      <c r="X3625" s="162"/>
      <c r="Y3625" s="163"/>
      <c r="Z3625" s="163"/>
      <c r="AA3625" s="163"/>
      <c r="AB3625" s="163"/>
      <c r="AC3625" s="163"/>
      <c r="AD3625" s="163"/>
      <c r="AE3625" s="163"/>
      <c r="AF3625" s="163"/>
      <c r="AG3625" s="163" t="s">
        <v>378</v>
      </c>
      <c r="AH3625" s="163">
        <v>0</v>
      </c>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54">
        <v>452</v>
      </c>
      <c r="B3626" s="155" t="s">
        <v>3671</v>
      </c>
      <c r="C3626" s="156" t="s">
        <v>3672</v>
      </c>
      <c r="D3626" s="157" t="s">
        <v>444</v>
      </c>
      <c r="E3626" s="158">
        <v>3.09</v>
      </c>
      <c r="F3626" s="159"/>
      <c r="G3626" s="160">
        <f>ROUND(E3626*F3626,2)</f>
        <v>0</v>
      </c>
      <c r="H3626" s="159"/>
      <c r="I3626" s="160">
        <f>ROUND(E3626*H3626,2)</f>
        <v>0</v>
      </c>
      <c r="J3626" s="159"/>
      <c r="K3626" s="160">
        <f>ROUND(E3626*J3626,2)</f>
        <v>0</v>
      </c>
      <c r="L3626" s="160">
        <v>21</v>
      </c>
      <c r="M3626" s="160">
        <f>G3626*(1+L3626/100)</f>
        <v>0</v>
      </c>
      <c r="N3626" s="160">
        <v>2.0300000000000001E-3</v>
      </c>
      <c r="O3626" s="160">
        <f>ROUND(E3626*N3626,2)</f>
        <v>0.01</v>
      </c>
      <c r="P3626" s="160">
        <v>0</v>
      </c>
      <c r="Q3626" s="160">
        <f>ROUND(E3626*P3626,2)</f>
        <v>0</v>
      </c>
      <c r="R3626" s="160"/>
      <c r="S3626" s="160" t="s">
        <v>354</v>
      </c>
      <c r="T3626" s="161" t="s">
        <v>296</v>
      </c>
      <c r="U3626" s="162">
        <v>0.59</v>
      </c>
      <c r="V3626" s="162">
        <f>ROUND(E3626*U3626,2)</f>
        <v>1.82</v>
      </c>
      <c r="W3626" s="162"/>
      <c r="X3626" s="162" t="s">
        <v>375</v>
      </c>
      <c r="Y3626" s="163"/>
      <c r="Z3626" s="163"/>
      <c r="AA3626" s="163"/>
      <c r="AB3626" s="163"/>
      <c r="AC3626" s="163"/>
      <c r="AD3626" s="163"/>
      <c r="AE3626" s="163"/>
      <c r="AF3626" s="163"/>
      <c r="AG3626" s="163" t="s">
        <v>376</v>
      </c>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64"/>
      <c r="B3627" s="165"/>
      <c r="C3627" s="183" t="s">
        <v>3673</v>
      </c>
      <c r="D3627" s="184"/>
      <c r="E3627" s="185">
        <v>3.09</v>
      </c>
      <c r="F3627" s="162"/>
      <c r="G3627" s="162"/>
      <c r="H3627" s="162"/>
      <c r="I3627" s="162"/>
      <c r="J3627" s="162"/>
      <c r="K3627" s="162"/>
      <c r="L3627" s="162"/>
      <c r="M3627" s="162"/>
      <c r="N3627" s="162"/>
      <c r="O3627" s="162"/>
      <c r="P3627" s="162"/>
      <c r="Q3627" s="162"/>
      <c r="R3627" s="162"/>
      <c r="S3627" s="162"/>
      <c r="T3627" s="162"/>
      <c r="U3627" s="162"/>
      <c r="V3627" s="162"/>
      <c r="W3627" s="162"/>
      <c r="X3627" s="162"/>
      <c r="Y3627" s="163"/>
      <c r="Z3627" s="163"/>
      <c r="AA3627" s="163"/>
      <c r="AB3627" s="163"/>
      <c r="AC3627" s="163"/>
      <c r="AD3627" s="163"/>
      <c r="AE3627" s="163"/>
      <c r="AF3627" s="163"/>
      <c r="AG3627" s="163" t="s">
        <v>378</v>
      </c>
      <c r="AH3627" s="163">
        <v>0</v>
      </c>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54">
        <v>453</v>
      </c>
      <c r="B3628" s="155" t="s">
        <v>3674</v>
      </c>
      <c r="C3628" s="156" t="s">
        <v>3675</v>
      </c>
      <c r="D3628" s="157" t="s">
        <v>826</v>
      </c>
      <c r="E3628" s="158">
        <v>1812.0545500000001</v>
      </c>
      <c r="F3628" s="159"/>
      <c r="G3628" s="160">
        <f>ROUND(E3628*F3628,2)</f>
        <v>0</v>
      </c>
      <c r="H3628" s="159"/>
      <c r="I3628" s="160">
        <f>ROUND(E3628*H3628,2)</f>
        <v>0</v>
      </c>
      <c r="J3628" s="159"/>
      <c r="K3628" s="160">
        <f>ROUND(E3628*J3628,2)</f>
        <v>0</v>
      </c>
      <c r="L3628" s="160">
        <v>21</v>
      </c>
      <c r="M3628" s="160">
        <f>G3628*(1+L3628/100)</f>
        <v>0</v>
      </c>
      <c r="N3628" s="160">
        <v>2.3000000000000001E-4</v>
      </c>
      <c r="O3628" s="160">
        <f>ROUND(E3628*N3628,2)</f>
        <v>0.42</v>
      </c>
      <c r="P3628" s="160">
        <v>0</v>
      </c>
      <c r="Q3628" s="160">
        <f>ROUND(E3628*P3628,2)</f>
        <v>0</v>
      </c>
      <c r="R3628" s="160"/>
      <c r="S3628" s="160" t="s">
        <v>354</v>
      </c>
      <c r="T3628" s="161" t="s">
        <v>296</v>
      </c>
      <c r="U3628" s="162">
        <v>0.18</v>
      </c>
      <c r="V3628" s="162">
        <f>ROUND(E3628*U3628,2)</f>
        <v>326.17</v>
      </c>
      <c r="W3628" s="162"/>
      <c r="X3628" s="162" t="s">
        <v>375</v>
      </c>
      <c r="Y3628" s="163"/>
      <c r="Z3628" s="163"/>
      <c r="AA3628" s="163"/>
      <c r="AB3628" s="163"/>
      <c r="AC3628" s="163"/>
      <c r="AD3628" s="163"/>
      <c r="AE3628" s="163"/>
      <c r="AF3628" s="163"/>
      <c r="AG3628" s="163" t="s">
        <v>376</v>
      </c>
      <c r="AH3628" s="163"/>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64"/>
      <c r="B3629" s="165"/>
      <c r="C3629" s="183" t="s">
        <v>3676</v>
      </c>
      <c r="D3629" s="184"/>
      <c r="E3629" s="185">
        <v>25.1875</v>
      </c>
      <c r="F3629" s="162"/>
      <c r="G3629" s="162"/>
      <c r="H3629" s="162"/>
      <c r="I3629" s="162"/>
      <c r="J3629" s="162"/>
      <c r="K3629" s="162"/>
      <c r="L3629" s="162"/>
      <c r="M3629" s="162"/>
      <c r="N3629" s="162"/>
      <c r="O3629" s="162"/>
      <c r="P3629" s="162"/>
      <c r="Q3629" s="162"/>
      <c r="R3629" s="162"/>
      <c r="S3629" s="162"/>
      <c r="T3629" s="162"/>
      <c r="U3629" s="162"/>
      <c r="V3629" s="162"/>
      <c r="W3629" s="162"/>
      <c r="X3629" s="162"/>
      <c r="Y3629" s="163"/>
      <c r="Z3629" s="163"/>
      <c r="AA3629" s="163"/>
      <c r="AB3629" s="163"/>
      <c r="AC3629" s="163"/>
      <c r="AD3629" s="163"/>
      <c r="AE3629" s="163"/>
      <c r="AF3629" s="163"/>
      <c r="AG3629" s="163" t="s">
        <v>378</v>
      </c>
      <c r="AH3629" s="163">
        <v>0</v>
      </c>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3" t="s">
        <v>3677</v>
      </c>
      <c r="D3630" s="184"/>
      <c r="E3630" s="185">
        <v>121.3848</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378</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3" t="s">
        <v>3678</v>
      </c>
      <c r="D3631" s="184"/>
      <c r="E3631" s="185">
        <v>89.221950000000007</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378</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3" t="s">
        <v>3679</v>
      </c>
      <c r="D3632" s="184"/>
      <c r="E3632" s="185">
        <v>4.0929500000000001</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378</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3" t="s">
        <v>3680</v>
      </c>
      <c r="D3633" s="184"/>
      <c r="E3633" s="185">
        <v>1.1718</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378</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3" t="s">
        <v>3681</v>
      </c>
      <c r="D3634" s="184"/>
      <c r="E3634" s="185">
        <v>53.534999999999997</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378</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3" t="s">
        <v>3682</v>
      </c>
      <c r="D3635" s="184"/>
      <c r="E3635" s="185">
        <v>48.311199999999999</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378</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3" t="s">
        <v>3683</v>
      </c>
      <c r="D3636" s="184"/>
      <c r="E3636" s="185">
        <v>46.008899999999997</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378</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3" t="s">
        <v>3684</v>
      </c>
      <c r="D3637" s="184"/>
      <c r="E3637" s="185">
        <v>10.03185</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378</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3" t="s">
        <v>3685</v>
      </c>
      <c r="D3638" s="184"/>
      <c r="E3638" s="185">
        <v>0.54200000000000004</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378</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3" t="s">
        <v>3686</v>
      </c>
      <c r="D3639" s="184"/>
      <c r="E3639" s="185">
        <v>0.69869999999999999</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378</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3" t="s">
        <v>3687</v>
      </c>
      <c r="D3640" s="184"/>
      <c r="E3640" s="185">
        <v>1.4416</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378</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3" t="s">
        <v>3688</v>
      </c>
      <c r="D3641" s="184"/>
      <c r="E3641" s="185">
        <v>3.8140499999999999</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378</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3" t="s">
        <v>3689</v>
      </c>
      <c r="D3642" s="184"/>
      <c r="E3642" s="185">
        <v>0.74439999999999995</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378</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3" t="s">
        <v>3690</v>
      </c>
      <c r="D3643" s="184"/>
      <c r="E3643" s="185">
        <v>26.449200000000001</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378</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3" t="s">
        <v>3691</v>
      </c>
      <c r="D3644" s="184"/>
      <c r="E3644" s="185">
        <v>3.8552</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378</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3" t="s">
        <v>3692</v>
      </c>
      <c r="D3645" s="184"/>
      <c r="E3645" s="185">
        <v>5.1912000000000003</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378</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3" t="s">
        <v>3693</v>
      </c>
      <c r="D3646" s="184"/>
      <c r="E3646" s="185">
        <v>2.4695999999999998</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378</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3" t="s">
        <v>3694</v>
      </c>
      <c r="D3647" s="184"/>
      <c r="E3647" s="185">
        <v>2.8626</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378</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3" t="s">
        <v>3695</v>
      </c>
      <c r="D3648" s="184"/>
      <c r="E3648" s="185">
        <v>4.3369499999999999</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378</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3" t="s">
        <v>3696</v>
      </c>
      <c r="D3649" s="184"/>
      <c r="E3649" s="185">
        <v>3.5680000000000001</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378</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3" t="s">
        <v>3697</v>
      </c>
      <c r="D3650" s="184"/>
      <c r="E3650" s="185">
        <v>4.774</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378</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3" t="s">
        <v>3698</v>
      </c>
      <c r="D3651" s="184"/>
      <c r="E3651" s="185">
        <v>9.2040000000000006</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378</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3" t="s">
        <v>3699</v>
      </c>
      <c r="D3652" s="184"/>
      <c r="E3652" s="185">
        <v>4.9549500000000002</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378</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3" t="s">
        <v>3700</v>
      </c>
      <c r="D3653" s="184"/>
      <c r="E3653" s="185">
        <v>7.3930999999999996</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378</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3" t="s">
        <v>3701</v>
      </c>
      <c r="D3654" s="184"/>
      <c r="E3654" s="185">
        <v>3.0335999999999999</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378</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3" t="s">
        <v>3702</v>
      </c>
      <c r="D3655" s="184"/>
      <c r="E3655" s="185">
        <v>1.36</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378</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3" t="s">
        <v>3703</v>
      </c>
      <c r="D3656" s="184"/>
      <c r="E3656" s="185">
        <v>4.28925</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378</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3" t="s">
        <v>3704</v>
      </c>
      <c r="D3657" s="184"/>
      <c r="E3657" s="185">
        <v>2.4089999999999998</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378</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3" t="s">
        <v>3705</v>
      </c>
      <c r="D3658" s="184"/>
      <c r="E3658" s="185">
        <v>1.1434500000000001</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378</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3" t="s">
        <v>3706</v>
      </c>
      <c r="D3659" s="184"/>
      <c r="E3659" s="185">
        <v>1318.57375</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378</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54">
        <v>454</v>
      </c>
      <c r="B3660" s="155" t="s">
        <v>3707</v>
      </c>
      <c r="C3660" s="156" t="s">
        <v>3708</v>
      </c>
      <c r="D3660" s="157" t="s">
        <v>480</v>
      </c>
      <c r="E3660" s="158">
        <v>22.775279999999999</v>
      </c>
      <c r="F3660" s="159"/>
      <c r="G3660" s="160">
        <f>ROUND(E3660*F3660,2)</f>
        <v>0</v>
      </c>
      <c r="H3660" s="159"/>
      <c r="I3660" s="160">
        <f>ROUND(E3660*H3660,2)</f>
        <v>0</v>
      </c>
      <c r="J3660" s="159"/>
      <c r="K3660" s="160">
        <f>ROUND(E3660*J3660,2)</f>
        <v>0</v>
      </c>
      <c r="L3660" s="160">
        <v>21</v>
      </c>
      <c r="M3660" s="160">
        <f>G3660*(1+L3660/100)</f>
        <v>0</v>
      </c>
      <c r="N3660" s="160">
        <v>0</v>
      </c>
      <c r="O3660" s="160">
        <f>ROUND(E3660*N3660,2)</f>
        <v>0</v>
      </c>
      <c r="P3660" s="160">
        <v>0</v>
      </c>
      <c r="Q3660" s="160">
        <f>ROUND(E3660*P3660,2)</f>
        <v>0</v>
      </c>
      <c r="R3660" s="160" t="s">
        <v>3486</v>
      </c>
      <c r="S3660" s="160" t="s">
        <v>295</v>
      </c>
      <c r="T3660" s="161" t="s">
        <v>295</v>
      </c>
      <c r="U3660" s="162">
        <v>4.9470000000000001</v>
      </c>
      <c r="V3660" s="162">
        <f>ROUND(E3660*U3660,2)</f>
        <v>112.67</v>
      </c>
      <c r="W3660" s="162"/>
      <c r="X3660" s="162" t="s">
        <v>2682</v>
      </c>
      <c r="Y3660" s="163"/>
      <c r="Z3660" s="163"/>
      <c r="AA3660" s="163"/>
      <c r="AB3660" s="163"/>
      <c r="AC3660" s="163"/>
      <c r="AD3660" s="163"/>
      <c r="AE3660" s="163"/>
      <c r="AF3660" s="163"/>
      <c r="AG3660" s="163" t="s">
        <v>2683</v>
      </c>
      <c r="AH3660" s="163"/>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64"/>
      <c r="B3661" s="165"/>
      <c r="C3661" s="251" t="s">
        <v>2779</v>
      </c>
      <c r="D3661" s="215"/>
      <c r="E3661" s="215"/>
      <c r="F3661" s="215"/>
      <c r="G3661" s="215"/>
      <c r="H3661" s="162"/>
      <c r="I3661" s="162"/>
      <c r="J3661" s="162"/>
      <c r="K3661" s="162"/>
      <c r="L3661" s="162"/>
      <c r="M3661" s="162"/>
      <c r="N3661" s="162"/>
      <c r="O3661" s="162"/>
      <c r="P3661" s="162"/>
      <c r="Q3661" s="162"/>
      <c r="R3661" s="162"/>
      <c r="S3661" s="162"/>
      <c r="T3661" s="162"/>
      <c r="U3661" s="162"/>
      <c r="V3661" s="162"/>
      <c r="W3661" s="162"/>
      <c r="X3661" s="162"/>
      <c r="Y3661" s="163"/>
      <c r="Z3661" s="163"/>
      <c r="AA3661" s="163"/>
      <c r="AB3661" s="163"/>
      <c r="AC3661" s="163"/>
      <c r="AD3661" s="163"/>
      <c r="AE3661" s="163"/>
      <c r="AF3661" s="163"/>
      <c r="AG3661" s="163" t="s">
        <v>387</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7">
        <v>455</v>
      </c>
      <c r="B3662" s="168" t="s">
        <v>3709</v>
      </c>
      <c r="C3662" s="169" t="s">
        <v>3710</v>
      </c>
      <c r="D3662" s="170" t="s">
        <v>480</v>
      </c>
      <c r="E3662" s="171">
        <v>13.14594</v>
      </c>
      <c r="F3662" s="172"/>
      <c r="G3662" s="173">
        <f t="shared" ref="G3662:G3668" si="42">ROUND(E3662*F3662,2)</f>
        <v>0</v>
      </c>
      <c r="H3662" s="172"/>
      <c r="I3662" s="173">
        <f t="shared" ref="I3662:I3668" si="43">ROUND(E3662*H3662,2)</f>
        <v>0</v>
      </c>
      <c r="J3662" s="172"/>
      <c r="K3662" s="173">
        <f t="shared" ref="K3662:K3668" si="44">ROUND(E3662*J3662,2)</f>
        <v>0</v>
      </c>
      <c r="L3662" s="173">
        <v>21</v>
      </c>
      <c r="M3662" s="173">
        <f t="shared" ref="M3662:M3668" si="45">G3662*(1+L3662/100)</f>
        <v>0</v>
      </c>
      <c r="N3662" s="173">
        <v>0</v>
      </c>
      <c r="O3662" s="173">
        <f t="shared" ref="O3662:O3668" si="46">ROUND(E3662*N3662,2)</f>
        <v>0</v>
      </c>
      <c r="P3662" s="173">
        <v>0</v>
      </c>
      <c r="Q3662" s="173">
        <f t="shared" ref="Q3662:Q3668" si="47">ROUND(E3662*P3662,2)</f>
        <v>0</v>
      </c>
      <c r="R3662" s="173" t="s">
        <v>2009</v>
      </c>
      <c r="S3662" s="173" t="s">
        <v>295</v>
      </c>
      <c r="T3662" s="174" t="s">
        <v>295</v>
      </c>
      <c r="U3662" s="162">
        <v>0</v>
      </c>
      <c r="V3662" s="162">
        <f t="shared" ref="V3662:V3668" si="48">ROUND(E3662*U3662,2)</f>
        <v>0</v>
      </c>
      <c r="W3662" s="162"/>
      <c r="X3662" s="162" t="s">
        <v>2666</v>
      </c>
      <c r="Y3662" s="163"/>
      <c r="Z3662" s="163"/>
      <c r="AA3662" s="163"/>
      <c r="AB3662" s="163"/>
      <c r="AC3662" s="163"/>
      <c r="AD3662" s="163"/>
      <c r="AE3662" s="163"/>
      <c r="AF3662" s="163"/>
      <c r="AG3662" s="163" t="s">
        <v>2667</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456</v>
      </c>
      <c r="B3663" s="168" t="s">
        <v>2664</v>
      </c>
      <c r="C3663" s="169" t="s">
        <v>2665</v>
      </c>
      <c r="D3663" s="170" t="s">
        <v>480</v>
      </c>
      <c r="E3663" s="171">
        <v>13.14594</v>
      </c>
      <c r="F3663" s="172"/>
      <c r="G3663" s="173">
        <f t="shared" si="42"/>
        <v>0</v>
      </c>
      <c r="H3663" s="172"/>
      <c r="I3663" s="173">
        <f t="shared" si="43"/>
        <v>0</v>
      </c>
      <c r="J3663" s="172"/>
      <c r="K3663" s="173">
        <f t="shared" si="44"/>
        <v>0</v>
      </c>
      <c r="L3663" s="173">
        <v>21</v>
      </c>
      <c r="M3663" s="173">
        <f t="shared" si="45"/>
        <v>0</v>
      </c>
      <c r="N3663" s="173">
        <v>0</v>
      </c>
      <c r="O3663" s="173">
        <f t="shared" si="46"/>
        <v>0</v>
      </c>
      <c r="P3663" s="173">
        <v>0</v>
      </c>
      <c r="Q3663" s="173">
        <f t="shared" si="47"/>
        <v>0</v>
      </c>
      <c r="R3663" s="173" t="s">
        <v>2009</v>
      </c>
      <c r="S3663" s="173" t="s">
        <v>295</v>
      </c>
      <c r="T3663" s="174" t="s">
        <v>295</v>
      </c>
      <c r="U3663" s="162">
        <v>0.93300000000000005</v>
      </c>
      <c r="V3663" s="162">
        <f t="shared" si="48"/>
        <v>12.27</v>
      </c>
      <c r="W3663" s="162"/>
      <c r="X3663" s="162" t="s">
        <v>2666</v>
      </c>
      <c r="Y3663" s="163"/>
      <c r="Z3663" s="163"/>
      <c r="AA3663" s="163"/>
      <c r="AB3663" s="163"/>
      <c r="AC3663" s="163"/>
      <c r="AD3663" s="163"/>
      <c r="AE3663" s="163"/>
      <c r="AF3663" s="163"/>
      <c r="AG3663" s="163" t="s">
        <v>2667</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457</v>
      </c>
      <c r="B3664" s="168" t="s">
        <v>2668</v>
      </c>
      <c r="C3664" s="169" t="s">
        <v>2669</v>
      </c>
      <c r="D3664" s="170" t="s">
        <v>480</v>
      </c>
      <c r="E3664" s="171">
        <v>26.291869999999999</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2009</v>
      </c>
      <c r="S3664" s="173" t="s">
        <v>295</v>
      </c>
      <c r="T3664" s="174" t="s">
        <v>295</v>
      </c>
      <c r="U3664" s="162">
        <v>0.65</v>
      </c>
      <c r="V3664" s="162">
        <f t="shared" si="48"/>
        <v>17.09</v>
      </c>
      <c r="W3664" s="162"/>
      <c r="X3664" s="162" t="s">
        <v>2666</v>
      </c>
      <c r="Y3664" s="163"/>
      <c r="Z3664" s="163"/>
      <c r="AA3664" s="163"/>
      <c r="AB3664" s="163"/>
      <c r="AC3664" s="163"/>
      <c r="AD3664" s="163"/>
      <c r="AE3664" s="163"/>
      <c r="AF3664" s="163"/>
      <c r="AG3664" s="163" t="s">
        <v>2667</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458</v>
      </c>
      <c r="B3665" s="168" t="s">
        <v>2670</v>
      </c>
      <c r="C3665" s="169" t="s">
        <v>2671</v>
      </c>
      <c r="D3665" s="170" t="s">
        <v>480</v>
      </c>
      <c r="E3665" s="171">
        <v>13.14594</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2009</v>
      </c>
      <c r="S3665" s="173" t="s">
        <v>295</v>
      </c>
      <c r="T3665" s="174" t="s">
        <v>295</v>
      </c>
      <c r="U3665" s="162">
        <v>0.49</v>
      </c>
      <c r="V3665" s="162">
        <f t="shared" si="48"/>
        <v>6.44</v>
      </c>
      <c r="W3665" s="162"/>
      <c r="X3665" s="162" t="s">
        <v>2666</v>
      </c>
      <c r="Y3665" s="163"/>
      <c r="Z3665" s="163"/>
      <c r="AA3665" s="163"/>
      <c r="AB3665" s="163"/>
      <c r="AC3665" s="163"/>
      <c r="AD3665" s="163"/>
      <c r="AE3665" s="163"/>
      <c r="AF3665" s="163"/>
      <c r="AG3665" s="163" t="s">
        <v>2667</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459</v>
      </c>
      <c r="B3666" s="168" t="s">
        <v>2672</v>
      </c>
      <c r="C3666" s="169" t="s">
        <v>2673</v>
      </c>
      <c r="D3666" s="170" t="s">
        <v>480</v>
      </c>
      <c r="E3666" s="171">
        <v>39.437809999999999</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2009</v>
      </c>
      <c r="S3666" s="173" t="s">
        <v>295</v>
      </c>
      <c r="T3666" s="174" t="s">
        <v>295</v>
      </c>
      <c r="U3666" s="162">
        <v>0</v>
      </c>
      <c r="V3666" s="162">
        <f t="shared" si="48"/>
        <v>0</v>
      </c>
      <c r="W3666" s="162"/>
      <c r="X3666" s="162" t="s">
        <v>2666</v>
      </c>
      <c r="Y3666" s="163"/>
      <c r="Z3666" s="163"/>
      <c r="AA3666" s="163"/>
      <c r="AB3666" s="163"/>
      <c r="AC3666" s="163"/>
      <c r="AD3666" s="163"/>
      <c r="AE3666" s="163"/>
      <c r="AF3666" s="163"/>
      <c r="AG3666" s="163" t="s">
        <v>2667</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460</v>
      </c>
      <c r="B3667" s="168" t="s">
        <v>2674</v>
      </c>
      <c r="C3667" s="169" t="s">
        <v>2675</v>
      </c>
      <c r="D3667" s="170" t="s">
        <v>480</v>
      </c>
      <c r="E3667" s="171">
        <v>13.14594</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2009</v>
      </c>
      <c r="S3667" s="173" t="s">
        <v>295</v>
      </c>
      <c r="T3667" s="174" t="s">
        <v>295</v>
      </c>
      <c r="U3667" s="162">
        <v>0.94199999999999995</v>
      </c>
      <c r="V3667" s="162">
        <f t="shared" si="48"/>
        <v>12.38</v>
      </c>
      <c r="W3667" s="162"/>
      <c r="X3667" s="162" t="s">
        <v>2666</v>
      </c>
      <c r="Y3667" s="163"/>
      <c r="Z3667" s="163"/>
      <c r="AA3667" s="163"/>
      <c r="AB3667" s="163"/>
      <c r="AC3667" s="163"/>
      <c r="AD3667" s="163"/>
      <c r="AE3667" s="163"/>
      <c r="AF3667" s="163"/>
      <c r="AG3667" s="163" t="s">
        <v>2667</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461</v>
      </c>
      <c r="B3668" s="168" t="s">
        <v>2676</v>
      </c>
      <c r="C3668" s="169" t="s">
        <v>2677</v>
      </c>
      <c r="D3668" s="170" t="s">
        <v>480</v>
      </c>
      <c r="E3668" s="171">
        <v>65.729680000000002</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2009</v>
      </c>
      <c r="S3668" s="173" t="s">
        <v>295</v>
      </c>
      <c r="T3668" s="174" t="s">
        <v>295</v>
      </c>
      <c r="U3668" s="162">
        <v>0.11</v>
      </c>
      <c r="V3668" s="162">
        <f t="shared" si="48"/>
        <v>7.23</v>
      </c>
      <c r="W3668" s="162"/>
      <c r="X3668" s="162" t="s">
        <v>2666</v>
      </c>
      <c r="Y3668" s="163"/>
      <c r="Z3668" s="163"/>
      <c r="AA3668" s="163"/>
      <c r="AB3668" s="163"/>
      <c r="AC3668" s="163"/>
      <c r="AD3668" s="163"/>
      <c r="AE3668" s="163"/>
      <c r="AF3668" s="163"/>
      <c r="AG3668" s="163" t="s">
        <v>2667</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x14ac:dyDescent="0.2">
      <c r="A3669" s="146" t="s">
        <v>290</v>
      </c>
      <c r="B3669" s="147" t="s">
        <v>193</v>
      </c>
      <c r="C3669" s="148" t="s">
        <v>194</v>
      </c>
      <c r="D3669" s="149"/>
      <c r="E3669" s="150"/>
      <c r="F3669" s="151"/>
      <c r="G3669" s="151">
        <f>SUMIF(AG3670:AG3892,"&lt;&gt;NOR",G3670:G3892)</f>
        <v>0</v>
      </c>
      <c r="H3669" s="151"/>
      <c r="I3669" s="151">
        <f>SUM(I3670:I3892)</f>
        <v>0</v>
      </c>
      <c r="J3669" s="151"/>
      <c r="K3669" s="151">
        <f>SUM(K3670:K3892)</f>
        <v>0</v>
      </c>
      <c r="L3669" s="151"/>
      <c r="M3669" s="151">
        <f>SUM(M3670:M3892)</f>
        <v>0</v>
      </c>
      <c r="N3669" s="151"/>
      <c r="O3669" s="151">
        <f>SUM(O3670:O3892)</f>
        <v>34.079999999999984</v>
      </c>
      <c r="P3669" s="151"/>
      <c r="Q3669" s="151">
        <f>SUM(Q3670:Q3892)</f>
        <v>0.63</v>
      </c>
      <c r="R3669" s="151"/>
      <c r="S3669" s="151"/>
      <c r="T3669" s="152"/>
      <c r="U3669" s="153"/>
      <c r="V3669" s="153">
        <f>SUM(V3670:V3892)</f>
        <v>291.70999999999992</v>
      </c>
      <c r="W3669" s="153"/>
      <c r="X3669" s="153"/>
      <c r="AG3669" s="135" t="s">
        <v>291</v>
      </c>
    </row>
    <row r="3670" spans="1:60" ht="12.75" customHeight="1" outlineLevel="1" x14ac:dyDescent="0.2">
      <c r="A3670" s="154">
        <v>462</v>
      </c>
      <c r="B3670" s="155" t="s">
        <v>3711</v>
      </c>
      <c r="C3670" s="156" t="s">
        <v>3712</v>
      </c>
      <c r="D3670" s="157" t="s">
        <v>373</v>
      </c>
      <c r="E3670" s="158">
        <v>122.18308</v>
      </c>
      <c r="F3670" s="159"/>
      <c r="G3670" s="160">
        <f>ROUND(E3670*F3670,2)</f>
        <v>0</v>
      </c>
      <c r="H3670" s="159"/>
      <c r="I3670" s="160">
        <f>ROUND(E3670*H3670,2)</f>
        <v>0</v>
      </c>
      <c r="J3670" s="159"/>
      <c r="K3670" s="160">
        <f>ROUND(E3670*J3670,2)</f>
        <v>0</v>
      </c>
      <c r="L3670" s="160">
        <v>21</v>
      </c>
      <c r="M3670" s="160">
        <f>G3670*(1+L3670/100)</f>
        <v>0</v>
      </c>
      <c r="N3670" s="160">
        <v>7.2999999999999996E-4</v>
      </c>
      <c r="O3670" s="160">
        <f>ROUND(E3670*N3670,2)</f>
        <v>0.09</v>
      </c>
      <c r="P3670" s="160">
        <v>0</v>
      </c>
      <c r="Q3670" s="160">
        <f>ROUND(E3670*P3670,2)</f>
        <v>0</v>
      </c>
      <c r="R3670" s="160" t="s">
        <v>3358</v>
      </c>
      <c r="S3670" s="160" t="s">
        <v>295</v>
      </c>
      <c r="T3670" s="161" t="s">
        <v>295</v>
      </c>
      <c r="U3670" s="162">
        <v>0.32</v>
      </c>
      <c r="V3670" s="162">
        <f>ROUND(E3670*U3670,2)</f>
        <v>39.1</v>
      </c>
      <c r="W3670" s="162"/>
      <c r="X3670" s="162" t="s">
        <v>375</v>
      </c>
      <c r="Y3670" s="163"/>
      <c r="Z3670" s="163"/>
      <c r="AA3670" s="163"/>
      <c r="AB3670" s="163"/>
      <c r="AC3670" s="163"/>
      <c r="AD3670" s="163"/>
      <c r="AE3670" s="163"/>
      <c r="AF3670" s="163"/>
      <c r="AG3670" s="163" t="s">
        <v>376</v>
      </c>
      <c r="AH3670" s="163"/>
      <c r="AI3670" s="163"/>
      <c r="AJ3670" s="163"/>
      <c r="AK3670" s="163"/>
      <c r="AL3670" s="163"/>
      <c r="AM3670" s="163"/>
      <c r="AN3670" s="163"/>
      <c r="AO3670" s="163"/>
      <c r="AP3670" s="163"/>
      <c r="AQ3670" s="163"/>
      <c r="AR3670" s="163"/>
      <c r="AS3670" s="163"/>
      <c r="AT3670" s="163"/>
      <c r="AU3670" s="163"/>
      <c r="AV3670" s="163"/>
      <c r="AW3670" s="163"/>
      <c r="AX3670" s="163"/>
      <c r="AY3670" s="163"/>
      <c r="AZ3670" s="163"/>
      <c r="BA3670" s="163"/>
      <c r="BB3670" s="163"/>
      <c r="BC3670" s="163"/>
      <c r="BD3670" s="163"/>
      <c r="BE3670" s="163"/>
      <c r="BF3670" s="163"/>
      <c r="BG3670" s="163"/>
      <c r="BH3670" s="163"/>
    </row>
    <row r="3671" spans="1:60" ht="12.75" customHeight="1" outlineLevel="1" x14ac:dyDescent="0.2">
      <c r="A3671" s="164"/>
      <c r="B3671" s="165"/>
      <c r="C3671" s="251" t="s">
        <v>3359</v>
      </c>
      <c r="D3671" s="215"/>
      <c r="E3671" s="215"/>
      <c r="F3671" s="215"/>
      <c r="G3671" s="215"/>
      <c r="H3671" s="162"/>
      <c r="I3671" s="162"/>
      <c r="J3671" s="162"/>
      <c r="K3671" s="162"/>
      <c r="L3671" s="162"/>
      <c r="M3671" s="162"/>
      <c r="N3671" s="162"/>
      <c r="O3671" s="162"/>
      <c r="P3671" s="162"/>
      <c r="Q3671" s="162"/>
      <c r="R3671" s="162"/>
      <c r="S3671" s="162"/>
      <c r="T3671" s="162"/>
      <c r="U3671" s="162"/>
      <c r="V3671" s="162"/>
      <c r="W3671" s="162"/>
      <c r="X3671" s="162"/>
      <c r="Y3671" s="163"/>
      <c r="Z3671" s="163"/>
      <c r="AA3671" s="163"/>
      <c r="AB3671" s="163"/>
      <c r="AC3671" s="163"/>
      <c r="AD3671" s="163"/>
      <c r="AE3671" s="163"/>
      <c r="AF3671" s="163"/>
      <c r="AG3671" s="163" t="s">
        <v>387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183" t="s">
        <v>3713</v>
      </c>
      <c r="D3672" s="184"/>
      <c r="E3672" s="185"/>
      <c r="F3672" s="162"/>
      <c r="G3672" s="162"/>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378</v>
      </c>
      <c r="AH3672" s="163">
        <v>0</v>
      </c>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3" t="s">
        <v>3714</v>
      </c>
      <c r="D3673" s="184"/>
      <c r="E3673" s="185">
        <v>17.0916</v>
      </c>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378</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3" t="s">
        <v>3715</v>
      </c>
      <c r="D3674" s="184"/>
      <c r="E3674" s="185">
        <v>25.470500000000001</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378</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3" t="s">
        <v>3716</v>
      </c>
      <c r="D3675" s="184"/>
      <c r="E3675" s="185">
        <v>7.5852000000000004</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378</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3" t="s">
        <v>3717</v>
      </c>
      <c r="D3676" s="184"/>
      <c r="E3676" s="185">
        <v>16.978999999999999</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378</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3" t="s">
        <v>3718</v>
      </c>
      <c r="D3677" s="184"/>
      <c r="E3677" s="185"/>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378</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3" t="s">
        <v>3719</v>
      </c>
      <c r="D3678" s="184"/>
      <c r="E3678" s="185">
        <v>4.4157999999999999</v>
      </c>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378</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3" t="s">
        <v>3720</v>
      </c>
      <c r="D3679" s="184"/>
      <c r="E3679" s="185">
        <v>18.081</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378</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3" t="s">
        <v>3721</v>
      </c>
      <c r="D3680" s="184"/>
      <c r="E3680" s="185">
        <v>10.533580000000001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378</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3" t="s">
        <v>3722</v>
      </c>
      <c r="D3681" s="184"/>
      <c r="E3681" s="185">
        <v>16.853999999999999</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378</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3" t="s">
        <v>3723</v>
      </c>
      <c r="D3682" s="184"/>
      <c r="E3682" s="185">
        <v>5.1723999999999997</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378</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54">
        <v>463</v>
      </c>
      <c r="B3683" s="155" t="s">
        <v>3724</v>
      </c>
      <c r="C3683" s="156" t="s">
        <v>3725</v>
      </c>
      <c r="D3683" s="157" t="s">
        <v>373</v>
      </c>
      <c r="E3683" s="158">
        <v>19.356999999999999</v>
      </c>
      <c r="F3683" s="159"/>
      <c r="G3683" s="160">
        <f>ROUND(E3683*F3683,2)</f>
        <v>0</v>
      </c>
      <c r="H3683" s="159"/>
      <c r="I3683" s="160">
        <f>ROUND(E3683*H3683,2)</f>
        <v>0</v>
      </c>
      <c r="J3683" s="159"/>
      <c r="K3683" s="160">
        <f>ROUND(E3683*J3683,2)</f>
        <v>0</v>
      </c>
      <c r="L3683" s="160">
        <v>21</v>
      </c>
      <c r="M3683" s="160">
        <f>G3683*(1+L3683/100)</f>
        <v>0</v>
      </c>
      <c r="N3683" s="160">
        <v>0</v>
      </c>
      <c r="O3683" s="160">
        <f>ROUND(E3683*N3683,2)</f>
        <v>0</v>
      </c>
      <c r="P3683" s="160">
        <v>1.695E-2</v>
      </c>
      <c r="Q3683" s="160">
        <f>ROUND(E3683*P3683,2)</f>
        <v>0.33</v>
      </c>
      <c r="R3683" s="160" t="s">
        <v>3726</v>
      </c>
      <c r="S3683" s="160" t="s">
        <v>295</v>
      </c>
      <c r="T3683" s="161" t="s">
        <v>295</v>
      </c>
      <c r="U3683" s="162">
        <v>0.16</v>
      </c>
      <c r="V3683" s="162">
        <f>ROUND(E3683*U3683,2)</f>
        <v>3.1</v>
      </c>
      <c r="W3683" s="162"/>
      <c r="X3683" s="162" t="s">
        <v>375</v>
      </c>
      <c r="Y3683" s="163"/>
      <c r="Z3683" s="163"/>
      <c r="AA3683" s="163"/>
      <c r="AB3683" s="163"/>
      <c r="AC3683" s="163"/>
      <c r="AD3683" s="163"/>
      <c r="AE3683" s="163"/>
      <c r="AF3683" s="163"/>
      <c r="AG3683" s="163" t="s">
        <v>376</v>
      </c>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64"/>
      <c r="B3684" s="165"/>
      <c r="C3684" s="251" t="s">
        <v>3727</v>
      </c>
      <c r="D3684" s="215"/>
      <c r="E3684" s="215"/>
      <c r="F3684" s="215"/>
      <c r="G3684" s="215"/>
      <c r="H3684" s="162"/>
      <c r="I3684" s="162"/>
      <c r="J3684" s="162"/>
      <c r="K3684" s="162"/>
      <c r="L3684" s="162"/>
      <c r="M3684" s="162"/>
      <c r="N3684" s="162"/>
      <c r="O3684" s="162"/>
      <c r="P3684" s="162"/>
      <c r="Q3684" s="162"/>
      <c r="R3684" s="162"/>
      <c r="S3684" s="162"/>
      <c r="T3684" s="162"/>
      <c r="U3684" s="162"/>
      <c r="V3684" s="162"/>
      <c r="W3684" s="162"/>
      <c r="X3684" s="162"/>
      <c r="Y3684" s="163"/>
      <c r="Z3684" s="163"/>
      <c r="AA3684" s="163"/>
      <c r="AB3684" s="163"/>
      <c r="AC3684" s="163"/>
      <c r="AD3684" s="163"/>
      <c r="AE3684" s="163"/>
      <c r="AF3684" s="163"/>
      <c r="AG3684" s="163" t="s">
        <v>387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183" t="s">
        <v>3728</v>
      </c>
      <c r="D3685" s="184"/>
      <c r="E3685" s="185">
        <v>2.6880000000000002</v>
      </c>
      <c r="F3685" s="162"/>
      <c r="G3685" s="162"/>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378</v>
      </c>
      <c r="AH3685" s="163">
        <v>0</v>
      </c>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3" t="s">
        <v>3729</v>
      </c>
      <c r="D3686" s="184"/>
      <c r="E3686" s="185"/>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378</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3" t="s">
        <v>3730</v>
      </c>
      <c r="D3687" s="184"/>
      <c r="E3687" s="185">
        <v>4.8780000000000001</v>
      </c>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378</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3" t="s">
        <v>3731</v>
      </c>
      <c r="D3688" s="184"/>
      <c r="E3688" s="185">
        <v>6.7149999999999999</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378</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3" t="s">
        <v>3732</v>
      </c>
      <c r="D3689" s="184"/>
      <c r="E3689" s="185">
        <v>5.0759999999999996</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378</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54">
        <v>464</v>
      </c>
      <c r="B3690" s="155" t="s">
        <v>3733</v>
      </c>
      <c r="C3690" s="156" t="s">
        <v>3734</v>
      </c>
      <c r="D3690" s="157" t="s">
        <v>444</v>
      </c>
      <c r="E3690" s="158">
        <v>134</v>
      </c>
      <c r="F3690" s="159"/>
      <c r="G3690" s="160">
        <f>ROUND(E3690*F3690,2)</f>
        <v>0</v>
      </c>
      <c r="H3690" s="159"/>
      <c r="I3690" s="160">
        <f>ROUND(E3690*H3690,2)</f>
        <v>0</v>
      </c>
      <c r="J3690" s="159"/>
      <c r="K3690" s="160">
        <f>ROUND(E3690*J3690,2)</f>
        <v>0</v>
      </c>
      <c r="L3690" s="160">
        <v>21</v>
      </c>
      <c r="M3690" s="160">
        <f>G3690*(1+L3690/100)</f>
        <v>0</v>
      </c>
      <c r="N3690" s="160">
        <v>1.0000000000000001E-5</v>
      </c>
      <c r="O3690" s="160">
        <f>ROUND(E3690*N3690,2)</f>
        <v>0</v>
      </c>
      <c r="P3690" s="160">
        <v>0</v>
      </c>
      <c r="Q3690" s="160">
        <f>ROUND(E3690*P3690,2)</f>
        <v>0</v>
      </c>
      <c r="R3690" s="160" t="s">
        <v>3726</v>
      </c>
      <c r="S3690" s="160" t="s">
        <v>295</v>
      </c>
      <c r="T3690" s="161" t="s">
        <v>295</v>
      </c>
      <c r="U3690" s="162">
        <v>0.2</v>
      </c>
      <c r="V3690" s="162">
        <f>ROUND(E3690*U3690,2)</f>
        <v>26.8</v>
      </c>
      <c r="W3690" s="162"/>
      <c r="X3690" s="162" t="s">
        <v>375</v>
      </c>
      <c r="Y3690" s="163"/>
      <c r="Z3690" s="163"/>
      <c r="AA3690" s="163"/>
      <c r="AB3690" s="163"/>
      <c r="AC3690" s="163"/>
      <c r="AD3690" s="163"/>
      <c r="AE3690" s="163"/>
      <c r="AF3690" s="163"/>
      <c r="AG3690" s="163" t="s">
        <v>376</v>
      </c>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64"/>
      <c r="B3691" s="165"/>
      <c r="C3691" s="183" t="s">
        <v>3735</v>
      </c>
      <c r="D3691" s="184"/>
      <c r="E3691" s="185">
        <v>46</v>
      </c>
      <c r="F3691" s="162"/>
      <c r="G3691" s="162"/>
      <c r="H3691" s="162"/>
      <c r="I3691" s="162"/>
      <c r="J3691" s="162"/>
      <c r="K3691" s="162"/>
      <c r="L3691" s="162"/>
      <c r="M3691" s="162"/>
      <c r="N3691" s="162"/>
      <c r="O3691" s="162"/>
      <c r="P3691" s="162"/>
      <c r="Q3691" s="162"/>
      <c r="R3691" s="162"/>
      <c r="S3691" s="162"/>
      <c r="T3691" s="162"/>
      <c r="U3691" s="162"/>
      <c r="V3691" s="162"/>
      <c r="W3691" s="162"/>
      <c r="X3691" s="162"/>
      <c r="Y3691" s="163"/>
      <c r="Z3691" s="163"/>
      <c r="AA3691" s="163"/>
      <c r="AB3691" s="163"/>
      <c r="AC3691" s="163"/>
      <c r="AD3691" s="163"/>
      <c r="AE3691" s="163"/>
      <c r="AF3691" s="163"/>
      <c r="AG3691" s="163" t="s">
        <v>378</v>
      </c>
      <c r="AH3691" s="163">
        <v>0</v>
      </c>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3" t="s">
        <v>3736</v>
      </c>
      <c r="D3692" s="184"/>
      <c r="E3692" s="185">
        <v>88</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378</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54">
        <v>465</v>
      </c>
      <c r="B3693" s="155" t="s">
        <v>3737</v>
      </c>
      <c r="C3693" s="156" t="s">
        <v>3738</v>
      </c>
      <c r="D3693" s="157" t="s">
        <v>373</v>
      </c>
      <c r="E3693" s="158">
        <v>37.291600000000003</v>
      </c>
      <c r="F3693" s="159"/>
      <c r="G3693" s="160">
        <f>ROUND(E3693*F3693,2)</f>
        <v>0</v>
      </c>
      <c r="H3693" s="159"/>
      <c r="I3693" s="160">
        <f>ROUND(E3693*H3693,2)</f>
        <v>0</v>
      </c>
      <c r="J3693" s="159"/>
      <c r="K3693" s="160">
        <f>ROUND(E3693*J3693,2)</f>
        <v>0</v>
      </c>
      <c r="L3693" s="160">
        <v>21</v>
      </c>
      <c r="M3693" s="160">
        <f>G3693*(1+L3693/100)</f>
        <v>0</v>
      </c>
      <c r="N3693" s="160">
        <v>1.9000000000000001E-4</v>
      </c>
      <c r="O3693" s="160">
        <f>ROUND(E3693*N3693,2)</f>
        <v>0.01</v>
      </c>
      <c r="P3693" s="160">
        <v>0</v>
      </c>
      <c r="Q3693" s="160">
        <f>ROUND(E3693*P3693,2)</f>
        <v>0</v>
      </c>
      <c r="R3693" s="160" t="s">
        <v>3726</v>
      </c>
      <c r="S3693" s="160" t="s">
        <v>295</v>
      </c>
      <c r="T3693" s="161" t="s">
        <v>295</v>
      </c>
      <c r="U3693" s="162">
        <v>0.55000000000000004</v>
      </c>
      <c r="V3693" s="162">
        <f>ROUND(E3693*U3693,2)</f>
        <v>20.51</v>
      </c>
      <c r="W3693" s="162"/>
      <c r="X3693" s="162" t="s">
        <v>375</v>
      </c>
      <c r="Y3693" s="163"/>
      <c r="Z3693" s="163"/>
      <c r="AA3693" s="163"/>
      <c r="AB3693" s="163"/>
      <c r="AC3693" s="163"/>
      <c r="AD3693" s="163"/>
      <c r="AE3693" s="163"/>
      <c r="AF3693" s="163"/>
      <c r="AG3693" s="163" t="s">
        <v>376</v>
      </c>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64"/>
      <c r="B3694" s="165"/>
      <c r="C3694" s="183" t="s">
        <v>3739</v>
      </c>
      <c r="D3694" s="184"/>
      <c r="E3694" s="185"/>
      <c r="F3694" s="162"/>
      <c r="G3694" s="162"/>
      <c r="H3694" s="162"/>
      <c r="I3694" s="162"/>
      <c r="J3694" s="162"/>
      <c r="K3694" s="162"/>
      <c r="L3694" s="162"/>
      <c r="M3694" s="162"/>
      <c r="N3694" s="162"/>
      <c r="O3694" s="162"/>
      <c r="P3694" s="162"/>
      <c r="Q3694" s="162"/>
      <c r="R3694" s="162"/>
      <c r="S3694" s="162"/>
      <c r="T3694" s="162"/>
      <c r="U3694" s="162"/>
      <c r="V3694" s="162"/>
      <c r="W3694" s="162"/>
      <c r="X3694" s="162"/>
      <c r="Y3694" s="163"/>
      <c r="Z3694" s="163"/>
      <c r="AA3694" s="163"/>
      <c r="AB3694" s="163"/>
      <c r="AC3694" s="163"/>
      <c r="AD3694" s="163"/>
      <c r="AE3694" s="163"/>
      <c r="AF3694" s="163"/>
      <c r="AG3694" s="163" t="s">
        <v>378</v>
      </c>
      <c r="AH3694" s="163">
        <v>0</v>
      </c>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3" t="s">
        <v>3740</v>
      </c>
      <c r="D3695" s="184"/>
      <c r="E3695" s="185">
        <v>14.9754</v>
      </c>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378</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3" t="s">
        <v>3741</v>
      </c>
      <c r="D3696" s="184"/>
      <c r="E3696" s="185">
        <v>8.7230000000000008</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378</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3" t="s">
        <v>3742</v>
      </c>
      <c r="D3697" s="184"/>
      <c r="E3697" s="185">
        <v>13.5932</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378</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54">
        <v>466</v>
      </c>
      <c r="B3698" s="155" t="s">
        <v>3743</v>
      </c>
      <c r="C3698" s="156" t="s">
        <v>3744</v>
      </c>
      <c r="D3698" s="157" t="s">
        <v>373</v>
      </c>
      <c r="E3698" s="158">
        <v>39.3904</v>
      </c>
      <c r="F3698" s="159"/>
      <c r="G3698" s="160">
        <f>ROUND(E3698*F3698,2)</f>
        <v>0</v>
      </c>
      <c r="H3698" s="159"/>
      <c r="I3698" s="160">
        <f>ROUND(E3698*H3698,2)</f>
        <v>0</v>
      </c>
      <c r="J3698" s="159"/>
      <c r="K3698" s="160">
        <f>ROUND(E3698*J3698,2)</f>
        <v>0</v>
      </c>
      <c r="L3698" s="160">
        <v>21</v>
      </c>
      <c r="M3698" s="160">
        <f>G3698*(1+L3698/100)</f>
        <v>0</v>
      </c>
      <c r="N3698" s="160">
        <v>2.7999999999999998E-4</v>
      </c>
      <c r="O3698" s="160">
        <f>ROUND(E3698*N3698,2)</f>
        <v>0.01</v>
      </c>
      <c r="P3698" s="160">
        <v>0</v>
      </c>
      <c r="Q3698" s="160">
        <f>ROUND(E3698*P3698,2)</f>
        <v>0</v>
      </c>
      <c r="R3698" s="160" t="s">
        <v>3726</v>
      </c>
      <c r="S3698" s="160" t="s">
        <v>295</v>
      </c>
      <c r="T3698" s="161" t="s">
        <v>295</v>
      </c>
      <c r="U3698" s="162">
        <v>0.53</v>
      </c>
      <c r="V3698" s="162">
        <f>ROUND(E3698*U3698,2)</f>
        <v>20.88</v>
      </c>
      <c r="W3698" s="162"/>
      <c r="X3698" s="162" t="s">
        <v>375</v>
      </c>
      <c r="Y3698" s="163"/>
      <c r="Z3698" s="163"/>
      <c r="AA3698" s="163"/>
      <c r="AB3698" s="163"/>
      <c r="AC3698" s="163"/>
      <c r="AD3698" s="163"/>
      <c r="AE3698" s="163"/>
      <c r="AF3698" s="163"/>
      <c r="AG3698" s="163" t="s">
        <v>376</v>
      </c>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64"/>
      <c r="B3699" s="165"/>
      <c r="C3699" s="183" t="s">
        <v>3745</v>
      </c>
      <c r="D3699" s="184"/>
      <c r="E3699" s="185">
        <v>20.8704</v>
      </c>
      <c r="F3699" s="162"/>
      <c r="G3699" s="162"/>
      <c r="H3699" s="162"/>
      <c r="I3699" s="162"/>
      <c r="J3699" s="162"/>
      <c r="K3699" s="162"/>
      <c r="L3699" s="162"/>
      <c r="M3699" s="162"/>
      <c r="N3699" s="162"/>
      <c r="O3699" s="162"/>
      <c r="P3699" s="162"/>
      <c r="Q3699" s="162"/>
      <c r="R3699" s="162"/>
      <c r="S3699" s="162"/>
      <c r="T3699" s="162"/>
      <c r="U3699" s="162"/>
      <c r="V3699" s="162"/>
      <c r="W3699" s="162"/>
      <c r="X3699" s="162"/>
      <c r="Y3699" s="163"/>
      <c r="Z3699" s="163"/>
      <c r="AA3699" s="163"/>
      <c r="AB3699" s="163"/>
      <c r="AC3699" s="163"/>
      <c r="AD3699" s="163"/>
      <c r="AE3699" s="163"/>
      <c r="AF3699" s="163"/>
      <c r="AG3699" s="163" t="s">
        <v>378</v>
      </c>
      <c r="AH3699" s="163">
        <v>0</v>
      </c>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3" t="s">
        <v>3746</v>
      </c>
      <c r="D3700" s="184"/>
      <c r="E3700" s="185">
        <v>18.52</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378</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54">
        <v>467</v>
      </c>
      <c r="B3701" s="155" t="s">
        <v>3747</v>
      </c>
      <c r="C3701" s="156" t="s">
        <v>3748</v>
      </c>
      <c r="D3701" s="157" t="s">
        <v>373</v>
      </c>
      <c r="E3701" s="158">
        <v>71.680000000000007</v>
      </c>
      <c r="F3701" s="159"/>
      <c r="G3701" s="160">
        <f>ROUND(E3701*F3701,2)</f>
        <v>0</v>
      </c>
      <c r="H3701" s="159"/>
      <c r="I3701" s="160">
        <f>ROUND(E3701*H3701,2)</f>
        <v>0</v>
      </c>
      <c r="J3701" s="159"/>
      <c r="K3701" s="160">
        <f>ROUND(E3701*J3701,2)</f>
        <v>0</v>
      </c>
      <c r="L3701" s="160">
        <v>21</v>
      </c>
      <c r="M3701" s="160">
        <f>G3701*(1+L3701/100)</f>
        <v>0</v>
      </c>
      <c r="N3701" s="160">
        <v>2.5000000000000001E-4</v>
      </c>
      <c r="O3701" s="160">
        <f>ROUND(E3701*N3701,2)</f>
        <v>0.02</v>
      </c>
      <c r="P3701" s="160">
        <v>0</v>
      </c>
      <c r="Q3701" s="160">
        <f>ROUND(E3701*P3701,2)</f>
        <v>0</v>
      </c>
      <c r="R3701" s="160" t="s">
        <v>3726</v>
      </c>
      <c r="S3701" s="160" t="s">
        <v>295</v>
      </c>
      <c r="T3701" s="161" t="s">
        <v>295</v>
      </c>
      <c r="U3701" s="162">
        <v>1.32</v>
      </c>
      <c r="V3701" s="162">
        <f>ROUND(E3701*U3701,2)</f>
        <v>94.62</v>
      </c>
      <c r="W3701" s="162"/>
      <c r="X3701" s="162" t="s">
        <v>375</v>
      </c>
      <c r="Y3701" s="163"/>
      <c r="Z3701" s="163"/>
      <c r="AA3701" s="163"/>
      <c r="AB3701" s="163"/>
      <c r="AC3701" s="163"/>
      <c r="AD3701" s="163"/>
      <c r="AE3701" s="163"/>
      <c r="AF3701" s="163"/>
      <c r="AG3701" s="163" t="s">
        <v>376</v>
      </c>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64"/>
      <c r="B3702" s="165"/>
      <c r="C3702" s="183" t="s">
        <v>3749</v>
      </c>
      <c r="D3702" s="184"/>
      <c r="E3702" s="185">
        <v>71.680000000000007</v>
      </c>
      <c r="F3702" s="162"/>
      <c r="G3702" s="162"/>
      <c r="H3702" s="162"/>
      <c r="I3702" s="162"/>
      <c r="J3702" s="162"/>
      <c r="K3702" s="162"/>
      <c r="L3702" s="162"/>
      <c r="M3702" s="162"/>
      <c r="N3702" s="162"/>
      <c r="O3702" s="162"/>
      <c r="P3702" s="162"/>
      <c r="Q3702" s="162"/>
      <c r="R3702" s="162"/>
      <c r="S3702" s="162"/>
      <c r="T3702" s="162"/>
      <c r="U3702" s="162"/>
      <c r="V3702" s="162"/>
      <c r="W3702" s="162"/>
      <c r="X3702" s="162"/>
      <c r="Y3702" s="163"/>
      <c r="Z3702" s="163"/>
      <c r="AA3702" s="163"/>
      <c r="AB3702" s="163"/>
      <c r="AC3702" s="163"/>
      <c r="AD3702" s="163"/>
      <c r="AE3702" s="163"/>
      <c r="AF3702" s="163"/>
      <c r="AG3702" s="163" t="s">
        <v>378</v>
      </c>
      <c r="AH3702" s="163">
        <v>0</v>
      </c>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54">
        <v>468</v>
      </c>
      <c r="B3703" s="155" t="s">
        <v>3750</v>
      </c>
      <c r="C3703" s="156" t="s">
        <v>3751</v>
      </c>
      <c r="D3703" s="157" t="s">
        <v>544</v>
      </c>
      <c r="E3703" s="158">
        <v>1</v>
      </c>
      <c r="F3703" s="159"/>
      <c r="G3703" s="160">
        <f>ROUND(E3703*F3703,2)</f>
        <v>0</v>
      </c>
      <c r="H3703" s="159"/>
      <c r="I3703" s="160">
        <f>ROUND(E3703*H3703,2)</f>
        <v>0</v>
      </c>
      <c r="J3703" s="159"/>
      <c r="K3703" s="160">
        <f>ROUND(E3703*J3703,2)</f>
        <v>0</v>
      </c>
      <c r="L3703" s="160">
        <v>21</v>
      </c>
      <c r="M3703" s="160">
        <f>G3703*(1+L3703/100)</f>
        <v>0</v>
      </c>
      <c r="N3703" s="160">
        <v>0</v>
      </c>
      <c r="O3703" s="160">
        <f>ROUND(E3703*N3703,2)</f>
        <v>0</v>
      </c>
      <c r="P3703" s="160">
        <v>0.13100000000000001</v>
      </c>
      <c r="Q3703" s="160">
        <f>ROUND(E3703*P3703,2)</f>
        <v>0.13</v>
      </c>
      <c r="R3703" s="160" t="s">
        <v>3726</v>
      </c>
      <c r="S3703" s="160" t="s">
        <v>295</v>
      </c>
      <c r="T3703" s="161" t="s">
        <v>295</v>
      </c>
      <c r="U3703" s="162">
        <v>0.77</v>
      </c>
      <c r="V3703" s="162">
        <f>ROUND(E3703*U3703,2)</f>
        <v>0.77</v>
      </c>
      <c r="W3703" s="162"/>
      <c r="X3703" s="162" t="s">
        <v>375</v>
      </c>
      <c r="Y3703" s="163"/>
      <c r="Z3703" s="163"/>
      <c r="AA3703" s="163"/>
      <c r="AB3703" s="163"/>
      <c r="AC3703" s="163"/>
      <c r="AD3703" s="163"/>
      <c r="AE3703" s="163"/>
      <c r="AF3703" s="163"/>
      <c r="AG3703" s="163" t="s">
        <v>376</v>
      </c>
      <c r="AH3703" s="163"/>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64"/>
      <c r="B3704" s="165"/>
      <c r="C3704" s="183" t="s">
        <v>3752</v>
      </c>
      <c r="D3704" s="184"/>
      <c r="E3704" s="185">
        <v>1</v>
      </c>
      <c r="F3704" s="162"/>
      <c r="G3704" s="162"/>
      <c r="H3704" s="162"/>
      <c r="I3704" s="162"/>
      <c r="J3704" s="162"/>
      <c r="K3704" s="162"/>
      <c r="L3704" s="162"/>
      <c r="M3704" s="162"/>
      <c r="N3704" s="162"/>
      <c r="O3704" s="162"/>
      <c r="P3704" s="162"/>
      <c r="Q3704" s="162"/>
      <c r="R3704" s="162"/>
      <c r="S3704" s="162"/>
      <c r="T3704" s="162"/>
      <c r="U3704" s="162"/>
      <c r="V3704" s="162"/>
      <c r="W3704" s="162"/>
      <c r="X3704" s="162"/>
      <c r="Y3704" s="163"/>
      <c r="Z3704" s="163"/>
      <c r="AA3704" s="163"/>
      <c r="AB3704" s="163"/>
      <c r="AC3704" s="163"/>
      <c r="AD3704" s="163"/>
      <c r="AE3704" s="163"/>
      <c r="AF3704" s="163"/>
      <c r="AG3704" s="163" t="s">
        <v>378</v>
      </c>
      <c r="AH3704" s="163">
        <v>0</v>
      </c>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54">
        <v>469</v>
      </c>
      <c r="B3705" s="155" t="s">
        <v>3753</v>
      </c>
      <c r="C3705" s="156" t="s">
        <v>3754</v>
      </c>
      <c r="D3705" s="157" t="s">
        <v>544</v>
      </c>
      <c r="E3705" s="158">
        <v>1</v>
      </c>
      <c r="F3705" s="159"/>
      <c r="G3705" s="160">
        <f>ROUND(E3705*F3705,2)</f>
        <v>0</v>
      </c>
      <c r="H3705" s="159"/>
      <c r="I3705" s="160">
        <f>ROUND(E3705*H3705,2)</f>
        <v>0</v>
      </c>
      <c r="J3705" s="159"/>
      <c r="K3705" s="160">
        <f>ROUND(E3705*J3705,2)</f>
        <v>0</v>
      </c>
      <c r="L3705" s="160">
        <v>21</v>
      </c>
      <c r="M3705" s="160">
        <f>G3705*(1+L3705/100)</f>
        <v>0</v>
      </c>
      <c r="N3705" s="160">
        <v>0</v>
      </c>
      <c r="O3705" s="160">
        <f>ROUND(E3705*N3705,2)</f>
        <v>0</v>
      </c>
      <c r="P3705" s="160">
        <v>0.16600000000000001</v>
      </c>
      <c r="Q3705" s="160">
        <f>ROUND(E3705*P3705,2)</f>
        <v>0.17</v>
      </c>
      <c r="R3705" s="160" t="s">
        <v>3726</v>
      </c>
      <c r="S3705" s="160" t="s">
        <v>295</v>
      </c>
      <c r="T3705" s="161" t="s">
        <v>295</v>
      </c>
      <c r="U3705" s="162">
        <v>0.88</v>
      </c>
      <c r="V3705" s="162">
        <f>ROUND(E3705*U3705,2)</f>
        <v>0.88</v>
      </c>
      <c r="W3705" s="162"/>
      <c r="X3705" s="162" t="s">
        <v>375</v>
      </c>
      <c r="Y3705" s="163"/>
      <c r="Z3705" s="163"/>
      <c r="AA3705" s="163"/>
      <c r="AB3705" s="163"/>
      <c r="AC3705" s="163"/>
      <c r="AD3705" s="163"/>
      <c r="AE3705" s="163"/>
      <c r="AF3705" s="163"/>
      <c r="AG3705" s="163" t="s">
        <v>376</v>
      </c>
      <c r="AH3705" s="163"/>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64"/>
      <c r="B3706" s="165"/>
      <c r="C3706" s="183" t="s">
        <v>3755</v>
      </c>
      <c r="D3706" s="184"/>
      <c r="E3706" s="185">
        <v>1</v>
      </c>
      <c r="F3706" s="162"/>
      <c r="G3706" s="162"/>
      <c r="H3706" s="162"/>
      <c r="I3706" s="162"/>
      <c r="J3706" s="162"/>
      <c r="K3706" s="162"/>
      <c r="L3706" s="162"/>
      <c r="M3706" s="162"/>
      <c r="N3706" s="162"/>
      <c r="O3706" s="162"/>
      <c r="P3706" s="162"/>
      <c r="Q3706" s="162"/>
      <c r="R3706" s="162"/>
      <c r="S3706" s="162"/>
      <c r="T3706" s="162"/>
      <c r="U3706" s="162"/>
      <c r="V3706" s="162"/>
      <c r="W3706" s="162"/>
      <c r="X3706" s="162"/>
      <c r="Y3706" s="163"/>
      <c r="Z3706" s="163"/>
      <c r="AA3706" s="163"/>
      <c r="AB3706" s="163"/>
      <c r="AC3706" s="163"/>
      <c r="AD3706" s="163"/>
      <c r="AE3706" s="163"/>
      <c r="AF3706" s="163"/>
      <c r="AG3706" s="163" t="s">
        <v>378</v>
      </c>
      <c r="AH3706" s="163">
        <v>0</v>
      </c>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7">
        <v>470</v>
      </c>
      <c r="B3707" s="168" t="s">
        <v>3756</v>
      </c>
      <c r="C3707" s="169" t="s">
        <v>3757</v>
      </c>
      <c r="D3707" s="170" t="s">
        <v>2663</v>
      </c>
      <c r="E3707" s="171">
        <v>1</v>
      </c>
      <c r="F3707" s="172"/>
      <c r="G3707" s="173">
        <f t="shared" ref="G3707:G3862" si="49">ROUND(E3707*F3707,2)</f>
        <v>0</v>
      </c>
      <c r="H3707" s="172"/>
      <c r="I3707" s="173">
        <f t="shared" ref="I3707:I3862" si="50">ROUND(E3707*H3707,2)</f>
        <v>0</v>
      </c>
      <c r="J3707" s="172"/>
      <c r="K3707" s="173">
        <f t="shared" ref="K3707:K3862" si="51">ROUND(E3707*J3707,2)</f>
        <v>0</v>
      </c>
      <c r="L3707" s="173">
        <v>21</v>
      </c>
      <c r="M3707" s="173">
        <f t="shared" ref="M3707:M3862" si="52">G3707*(1+L3707/100)</f>
        <v>0</v>
      </c>
      <c r="N3707" s="173">
        <v>5.5E-2</v>
      </c>
      <c r="O3707" s="173">
        <f t="shared" ref="O3707:O3862" si="53">ROUND(E3707*N3707,2)</f>
        <v>0.06</v>
      </c>
      <c r="P3707" s="173">
        <v>0</v>
      </c>
      <c r="Q3707" s="173">
        <f t="shared" ref="Q3707:Q3862" si="54">ROUND(E3707*P3707,2)</f>
        <v>0</v>
      </c>
      <c r="R3707" s="173"/>
      <c r="S3707" s="173" t="s">
        <v>354</v>
      </c>
      <c r="T3707" s="174" t="s">
        <v>296</v>
      </c>
      <c r="U3707" s="162">
        <v>0</v>
      </c>
      <c r="V3707" s="162">
        <f t="shared" ref="V3707:V3862" si="55">ROUND(E3707*U3707,2)</f>
        <v>0</v>
      </c>
      <c r="W3707" s="162"/>
      <c r="X3707" s="162" t="s">
        <v>375</v>
      </c>
      <c r="Y3707" s="163"/>
      <c r="Z3707" s="163"/>
      <c r="AA3707" s="163"/>
      <c r="AB3707" s="163"/>
      <c r="AC3707" s="163"/>
      <c r="AD3707" s="163"/>
      <c r="AE3707" s="163"/>
      <c r="AF3707" s="163"/>
      <c r="AG3707" s="163" t="s">
        <v>376</v>
      </c>
      <c r="AH3707" s="163"/>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67">
        <v>471</v>
      </c>
      <c r="B3708" s="168" t="s">
        <v>3758</v>
      </c>
      <c r="C3708" s="169" t="s">
        <v>3759</v>
      </c>
      <c r="D3708" s="170" t="s">
        <v>2663</v>
      </c>
      <c r="E3708" s="171">
        <v>1</v>
      </c>
      <c r="F3708" s="172"/>
      <c r="G3708" s="173">
        <f t="shared" si="49"/>
        <v>0</v>
      </c>
      <c r="H3708" s="172"/>
      <c r="I3708" s="173">
        <f t="shared" si="50"/>
        <v>0</v>
      </c>
      <c r="J3708" s="172"/>
      <c r="K3708" s="173">
        <f t="shared" si="51"/>
        <v>0</v>
      </c>
      <c r="L3708" s="173">
        <v>21</v>
      </c>
      <c r="M3708" s="173">
        <f t="shared" si="52"/>
        <v>0</v>
      </c>
      <c r="N3708" s="173">
        <v>5.5E-2</v>
      </c>
      <c r="O3708" s="173">
        <f t="shared" si="53"/>
        <v>0.06</v>
      </c>
      <c r="P3708" s="173">
        <v>0</v>
      </c>
      <c r="Q3708" s="173">
        <f t="shared" si="54"/>
        <v>0</v>
      </c>
      <c r="R3708" s="173"/>
      <c r="S3708" s="173" t="s">
        <v>354</v>
      </c>
      <c r="T3708" s="174" t="s">
        <v>296</v>
      </c>
      <c r="U3708" s="162">
        <v>0</v>
      </c>
      <c r="V3708" s="162">
        <f t="shared" si="55"/>
        <v>0</v>
      </c>
      <c r="W3708" s="162"/>
      <c r="X3708" s="162" t="s">
        <v>375</v>
      </c>
      <c r="Y3708" s="163"/>
      <c r="Z3708" s="163"/>
      <c r="AA3708" s="163"/>
      <c r="AB3708" s="163"/>
      <c r="AC3708" s="163"/>
      <c r="AD3708" s="163"/>
      <c r="AE3708" s="163"/>
      <c r="AF3708" s="163"/>
      <c r="AG3708" s="163" t="s">
        <v>376</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7">
        <v>472</v>
      </c>
      <c r="B3709" s="168" t="s">
        <v>3760</v>
      </c>
      <c r="C3709" s="169" t="s">
        <v>3761</v>
      </c>
      <c r="D3709" s="170" t="s">
        <v>2663</v>
      </c>
      <c r="E3709" s="171">
        <v>1</v>
      </c>
      <c r="F3709" s="172"/>
      <c r="G3709" s="173">
        <f t="shared" si="49"/>
        <v>0</v>
      </c>
      <c r="H3709" s="172"/>
      <c r="I3709" s="173">
        <f t="shared" si="50"/>
        <v>0</v>
      </c>
      <c r="J3709" s="172"/>
      <c r="K3709" s="173">
        <f t="shared" si="51"/>
        <v>0</v>
      </c>
      <c r="L3709" s="173">
        <v>21</v>
      </c>
      <c r="M3709" s="173">
        <f t="shared" si="52"/>
        <v>0</v>
      </c>
      <c r="N3709" s="173">
        <v>5.5E-2</v>
      </c>
      <c r="O3709" s="173">
        <f t="shared" si="53"/>
        <v>0.06</v>
      </c>
      <c r="P3709" s="173">
        <v>0</v>
      </c>
      <c r="Q3709" s="173">
        <f t="shared" si="54"/>
        <v>0</v>
      </c>
      <c r="R3709" s="173"/>
      <c r="S3709" s="173" t="s">
        <v>354</v>
      </c>
      <c r="T3709" s="174" t="s">
        <v>296</v>
      </c>
      <c r="U3709" s="162">
        <v>0</v>
      </c>
      <c r="V3709" s="162">
        <f t="shared" si="55"/>
        <v>0</v>
      </c>
      <c r="W3709" s="162"/>
      <c r="X3709" s="162" t="s">
        <v>375</v>
      </c>
      <c r="Y3709" s="163"/>
      <c r="Z3709" s="163"/>
      <c r="AA3709" s="163"/>
      <c r="AB3709" s="163"/>
      <c r="AC3709" s="163"/>
      <c r="AD3709" s="163"/>
      <c r="AE3709" s="163"/>
      <c r="AF3709" s="163"/>
      <c r="AG3709" s="163" t="s">
        <v>376</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7">
        <v>473</v>
      </c>
      <c r="B3710" s="168" t="s">
        <v>3762</v>
      </c>
      <c r="C3710" s="169" t="s">
        <v>3763</v>
      </c>
      <c r="D3710" s="170" t="s">
        <v>2663</v>
      </c>
      <c r="E3710" s="171">
        <v>1</v>
      </c>
      <c r="F3710" s="172"/>
      <c r="G3710" s="173">
        <f t="shared" si="49"/>
        <v>0</v>
      </c>
      <c r="H3710" s="172"/>
      <c r="I3710" s="173">
        <f t="shared" si="50"/>
        <v>0</v>
      </c>
      <c r="J3710" s="172"/>
      <c r="K3710" s="173">
        <f t="shared" si="51"/>
        <v>0</v>
      </c>
      <c r="L3710" s="173">
        <v>21</v>
      </c>
      <c r="M3710" s="173">
        <f t="shared" si="52"/>
        <v>0</v>
      </c>
      <c r="N3710" s="173">
        <v>5.5E-2</v>
      </c>
      <c r="O3710" s="173">
        <f t="shared" si="53"/>
        <v>0.06</v>
      </c>
      <c r="P3710" s="173">
        <v>0</v>
      </c>
      <c r="Q3710" s="173">
        <f t="shared" si="54"/>
        <v>0</v>
      </c>
      <c r="R3710" s="173"/>
      <c r="S3710" s="173" t="s">
        <v>354</v>
      </c>
      <c r="T3710" s="174" t="s">
        <v>296</v>
      </c>
      <c r="U3710" s="162">
        <v>0</v>
      </c>
      <c r="V3710" s="162">
        <f t="shared" si="55"/>
        <v>0</v>
      </c>
      <c r="W3710" s="162"/>
      <c r="X3710" s="162" t="s">
        <v>375</v>
      </c>
      <c r="Y3710" s="163"/>
      <c r="Z3710" s="163"/>
      <c r="AA3710" s="163"/>
      <c r="AB3710" s="163"/>
      <c r="AC3710" s="163"/>
      <c r="AD3710" s="163"/>
      <c r="AE3710" s="163"/>
      <c r="AF3710" s="163"/>
      <c r="AG3710" s="163" t="s">
        <v>376</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7">
        <v>474</v>
      </c>
      <c r="B3711" s="168" t="s">
        <v>3764</v>
      </c>
      <c r="C3711" s="169" t="s">
        <v>3765</v>
      </c>
      <c r="D3711" s="170" t="s">
        <v>2663</v>
      </c>
      <c r="E3711" s="171">
        <v>1</v>
      </c>
      <c r="F3711" s="172"/>
      <c r="G3711" s="173">
        <f t="shared" si="49"/>
        <v>0</v>
      </c>
      <c r="H3711" s="172"/>
      <c r="I3711" s="173">
        <f t="shared" si="50"/>
        <v>0</v>
      </c>
      <c r="J3711" s="172"/>
      <c r="K3711" s="173">
        <f t="shared" si="51"/>
        <v>0</v>
      </c>
      <c r="L3711" s="173">
        <v>21</v>
      </c>
      <c r="M3711" s="173">
        <f t="shared" si="52"/>
        <v>0</v>
      </c>
      <c r="N3711" s="173">
        <v>5.5E-2</v>
      </c>
      <c r="O3711" s="173">
        <f t="shared" si="53"/>
        <v>0.06</v>
      </c>
      <c r="P3711" s="173">
        <v>0</v>
      </c>
      <c r="Q3711" s="173">
        <f t="shared" si="54"/>
        <v>0</v>
      </c>
      <c r="R3711" s="173"/>
      <c r="S3711" s="173" t="s">
        <v>354</v>
      </c>
      <c r="T3711" s="174" t="s">
        <v>296</v>
      </c>
      <c r="U3711" s="162">
        <v>0</v>
      </c>
      <c r="V3711" s="162">
        <f t="shared" si="55"/>
        <v>0</v>
      </c>
      <c r="W3711" s="162"/>
      <c r="X3711" s="162" t="s">
        <v>375</v>
      </c>
      <c r="Y3711" s="163"/>
      <c r="Z3711" s="163"/>
      <c r="AA3711" s="163"/>
      <c r="AB3711" s="163"/>
      <c r="AC3711" s="163"/>
      <c r="AD3711" s="163"/>
      <c r="AE3711" s="163"/>
      <c r="AF3711" s="163"/>
      <c r="AG3711" s="163" t="s">
        <v>376</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7">
        <v>475</v>
      </c>
      <c r="B3712" s="168" t="s">
        <v>3766</v>
      </c>
      <c r="C3712" s="169" t="s">
        <v>3767</v>
      </c>
      <c r="D3712" s="170" t="s">
        <v>2663</v>
      </c>
      <c r="E3712" s="171">
        <v>1</v>
      </c>
      <c r="F3712" s="172"/>
      <c r="G3712" s="173">
        <f t="shared" si="49"/>
        <v>0</v>
      </c>
      <c r="H3712" s="172"/>
      <c r="I3712" s="173">
        <f t="shared" si="50"/>
        <v>0</v>
      </c>
      <c r="J3712" s="172"/>
      <c r="K3712" s="173">
        <f t="shared" si="51"/>
        <v>0</v>
      </c>
      <c r="L3712" s="173">
        <v>21</v>
      </c>
      <c r="M3712" s="173">
        <f t="shared" si="52"/>
        <v>0</v>
      </c>
      <c r="N3712" s="173">
        <v>5.5E-2</v>
      </c>
      <c r="O3712" s="173">
        <f t="shared" si="53"/>
        <v>0.06</v>
      </c>
      <c r="P3712" s="173">
        <v>0</v>
      </c>
      <c r="Q3712" s="173">
        <f t="shared" si="54"/>
        <v>0</v>
      </c>
      <c r="R3712" s="173"/>
      <c r="S3712" s="173" t="s">
        <v>354</v>
      </c>
      <c r="T3712" s="174" t="s">
        <v>296</v>
      </c>
      <c r="U3712" s="162">
        <v>0</v>
      </c>
      <c r="V3712" s="162">
        <f t="shared" si="55"/>
        <v>0</v>
      </c>
      <c r="W3712" s="162"/>
      <c r="X3712" s="162" t="s">
        <v>375</v>
      </c>
      <c r="Y3712" s="163"/>
      <c r="Z3712" s="163"/>
      <c r="AA3712" s="163"/>
      <c r="AB3712" s="163"/>
      <c r="AC3712" s="163"/>
      <c r="AD3712" s="163"/>
      <c r="AE3712" s="163"/>
      <c r="AF3712" s="163"/>
      <c r="AG3712" s="163" t="s">
        <v>376</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7">
        <v>476</v>
      </c>
      <c r="B3713" s="168" t="s">
        <v>3768</v>
      </c>
      <c r="C3713" s="169" t="s">
        <v>3769</v>
      </c>
      <c r="D3713" s="170" t="s">
        <v>2663</v>
      </c>
      <c r="E3713" s="171">
        <v>1</v>
      </c>
      <c r="F3713" s="172"/>
      <c r="G3713" s="173">
        <f t="shared" si="49"/>
        <v>0</v>
      </c>
      <c r="H3713" s="172"/>
      <c r="I3713" s="173">
        <f t="shared" si="50"/>
        <v>0</v>
      </c>
      <c r="J3713" s="172"/>
      <c r="K3713" s="173">
        <f t="shared" si="51"/>
        <v>0</v>
      </c>
      <c r="L3713" s="173">
        <v>21</v>
      </c>
      <c r="M3713" s="173">
        <f t="shared" si="52"/>
        <v>0</v>
      </c>
      <c r="N3713" s="173">
        <v>5.5E-2</v>
      </c>
      <c r="O3713" s="173">
        <f t="shared" si="53"/>
        <v>0.06</v>
      </c>
      <c r="P3713" s="173">
        <v>0</v>
      </c>
      <c r="Q3713" s="173">
        <f t="shared" si="54"/>
        <v>0</v>
      </c>
      <c r="R3713" s="173"/>
      <c r="S3713" s="173" t="s">
        <v>354</v>
      </c>
      <c r="T3713" s="174" t="s">
        <v>296</v>
      </c>
      <c r="U3713" s="162">
        <v>0</v>
      </c>
      <c r="V3713" s="162">
        <f t="shared" si="55"/>
        <v>0</v>
      </c>
      <c r="W3713" s="162"/>
      <c r="X3713" s="162" t="s">
        <v>375</v>
      </c>
      <c r="Y3713" s="163"/>
      <c r="Z3713" s="163"/>
      <c r="AA3713" s="163"/>
      <c r="AB3713" s="163"/>
      <c r="AC3713" s="163"/>
      <c r="AD3713" s="163"/>
      <c r="AE3713" s="163"/>
      <c r="AF3713" s="163"/>
      <c r="AG3713" s="163" t="s">
        <v>376</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3"/>
      <c r="BB3713" s="163"/>
      <c r="BC3713" s="163"/>
      <c r="BD3713" s="163"/>
      <c r="BE3713" s="163"/>
      <c r="BF3713" s="163"/>
      <c r="BG3713" s="163"/>
      <c r="BH3713" s="163"/>
    </row>
    <row r="3714" spans="1:60" ht="12.75" customHeight="1" outlineLevel="1" x14ac:dyDescent="0.2">
      <c r="A3714" s="167">
        <v>477</v>
      </c>
      <c r="B3714" s="168" t="s">
        <v>3770</v>
      </c>
      <c r="C3714" s="169" t="s">
        <v>3771</v>
      </c>
      <c r="D3714" s="170" t="s">
        <v>2663</v>
      </c>
      <c r="E3714" s="171">
        <v>1</v>
      </c>
      <c r="F3714" s="172"/>
      <c r="G3714" s="173">
        <f t="shared" si="49"/>
        <v>0</v>
      </c>
      <c r="H3714" s="172"/>
      <c r="I3714" s="173">
        <f t="shared" si="50"/>
        <v>0</v>
      </c>
      <c r="J3714" s="172"/>
      <c r="K3714" s="173">
        <f t="shared" si="51"/>
        <v>0</v>
      </c>
      <c r="L3714" s="173">
        <v>21</v>
      </c>
      <c r="M3714" s="173">
        <f t="shared" si="52"/>
        <v>0</v>
      </c>
      <c r="N3714" s="173">
        <v>5.5E-2</v>
      </c>
      <c r="O3714" s="173">
        <f t="shared" si="53"/>
        <v>0.06</v>
      </c>
      <c r="P3714" s="173">
        <v>0</v>
      </c>
      <c r="Q3714" s="173">
        <f t="shared" si="54"/>
        <v>0</v>
      </c>
      <c r="R3714" s="173"/>
      <c r="S3714" s="173" t="s">
        <v>354</v>
      </c>
      <c r="T3714" s="174" t="s">
        <v>296</v>
      </c>
      <c r="U3714" s="162">
        <v>0</v>
      </c>
      <c r="V3714" s="162">
        <f t="shared" si="55"/>
        <v>0</v>
      </c>
      <c r="W3714" s="162"/>
      <c r="X3714" s="162" t="s">
        <v>375</v>
      </c>
      <c r="Y3714" s="163"/>
      <c r="Z3714" s="163"/>
      <c r="AA3714" s="163"/>
      <c r="AB3714" s="163"/>
      <c r="AC3714" s="163"/>
      <c r="AD3714" s="163"/>
      <c r="AE3714" s="163"/>
      <c r="AF3714" s="163"/>
      <c r="AG3714" s="163" t="s">
        <v>376</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7">
        <v>478</v>
      </c>
      <c r="B3715" s="168" t="s">
        <v>3772</v>
      </c>
      <c r="C3715" s="169" t="s">
        <v>3773</v>
      </c>
      <c r="D3715" s="170" t="s">
        <v>2663</v>
      </c>
      <c r="E3715" s="171">
        <v>1</v>
      </c>
      <c r="F3715" s="172"/>
      <c r="G3715" s="173">
        <f t="shared" si="49"/>
        <v>0</v>
      </c>
      <c r="H3715" s="172"/>
      <c r="I3715" s="173">
        <f t="shared" si="50"/>
        <v>0</v>
      </c>
      <c r="J3715" s="172"/>
      <c r="K3715" s="173">
        <f t="shared" si="51"/>
        <v>0</v>
      </c>
      <c r="L3715" s="173">
        <v>21</v>
      </c>
      <c r="M3715" s="173">
        <f t="shared" si="52"/>
        <v>0</v>
      </c>
      <c r="N3715" s="173">
        <v>5.5E-2</v>
      </c>
      <c r="O3715" s="173">
        <f t="shared" si="53"/>
        <v>0.06</v>
      </c>
      <c r="P3715" s="173">
        <v>0</v>
      </c>
      <c r="Q3715" s="173">
        <f t="shared" si="54"/>
        <v>0</v>
      </c>
      <c r="R3715" s="173"/>
      <c r="S3715" s="173" t="s">
        <v>354</v>
      </c>
      <c r="T3715" s="174" t="s">
        <v>296</v>
      </c>
      <c r="U3715" s="162">
        <v>0</v>
      </c>
      <c r="V3715" s="162">
        <f t="shared" si="55"/>
        <v>0</v>
      </c>
      <c r="W3715" s="162"/>
      <c r="X3715" s="162" t="s">
        <v>375</v>
      </c>
      <c r="Y3715" s="163"/>
      <c r="Z3715" s="163"/>
      <c r="AA3715" s="163"/>
      <c r="AB3715" s="163"/>
      <c r="AC3715" s="163"/>
      <c r="AD3715" s="163"/>
      <c r="AE3715" s="163"/>
      <c r="AF3715" s="163"/>
      <c r="AG3715" s="163" t="s">
        <v>376</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7">
        <v>479</v>
      </c>
      <c r="B3716" s="168" t="s">
        <v>3774</v>
      </c>
      <c r="C3716" s="169" t="s">
        <v>3775</v>
      </c>
      <c r="D3716" s="170" t="s">
        <v>2663</v>
      </c>
      <c r="E3716" s="171">
        <v>1</v>
      </c>
      <c r="F3716" s="172"/>
      <c r="G3716" s="173">
        <f t="shared" si="49"/>
        <v>0</v>
      </c>
      <c r="H3716" s="172"/>
      <c r="I3716" s="173">
        <f t="shared" si="50"/>
        <v>0</v>
      </c>
      <c r="J3716" s="172"/>
      <c r="K3716" s="173">
        <f t="shared" si="51"/>
        <v>0</v>
      </c>
      <c r="L3716" s="173">
        <v>21</v>
      </c>
      <c r="M3716" s="173">
        <f t="shared" si="52"/>
        <v>0</v>
      </c>
      <c r="N3716" s="173">
        <v>5.5E-2</v>
      </c>
      <c r="O3716" s="173">
        <f t="shared" si="53"/>
        <v>0.06</v>
      </c>
      <c r="P3716" s="173">
        <v>0</v>
      </c>
      <c r="Q3716" s="173">
        <f t="shared" si="54"/>
        <v>0</v>
      </c>
      <c r="R3716" s="173"/>
      <c r="S3716" s="173" t="s">
        <v>354</v>
      </c>
      <c r="T3716" s="174" t="s">
        <v>296</v>
      </c>
      <c r="U3716" s="162">
        <v>0</v>
      </c>
      <c r="V3716" s="162">
        <f t="shared" si="55"/>
        <v>0</v>
      </c>
      <c r="W3716" s="162"/>
      <c r="X3716" s="162" t="s">
        <v>375</v>
      </c>
      <c r="Y3716" s="163"/>
      <c r="Z3716" s="163"/>
      <c r="AA3716" s="163"/>
      <c r="AB3716" s="163"/>
      <c r="AC3716" s="163"/>
      <c r="AD3716" s="163"/>
      <c r="AE3716" s="163"/>
      <c r="AF3716" s="163"/>
      <c r="AG3716" s="163" t="s">
        <v>376</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7">
        <v>480</v>
      </c>
      <c r="B3717" s="168" t="s">
        <v>3776</v>
      </c>
      <c r="C3717" s="169" t="s">
        <v>3777</v>
      </c>
      <c r="D3717" s="170" t="s">
        <v>2663</v>
      </c>
      <c r="E3717" s="171">
        <v>1</v>
      </c>
      <c r="F3717" s="172"/>
      <c r="G3717" s="173">
        <f t="shared" si="49"/>
        <v>0</v>
      </c>
      <c r="H3717" s="172"/>
      <c r="I3717" s="173">
        <f t="shared" si="50"/>
        <v>0</v>
      </c>
      <c r="J3717" s="172"/>
      <c r="K3717" s="173">
        <f t="shared" si="51"/>
        <v>0</v>
      </c>
      <c r="L3717" s="173">
        <v>21</v>
      </c>
      <c r="M3717" s="173">
        <f t="shared" si="52"/>
        <v>0</v>
      </c>
      <c r="N3717" s="173">
        <v>5.5E-2</v>
      </c>
      <c r="O3717" s="173">
        <f t="shared" si="53"/>
        <v>0.06</v>
      </c>
      <c r="P3717" s="173">
        <v>0</v>
      </c>
      <c r="Q3717" s="173">
        <f t="shared" si="54"/>
        <v>0</v>
      </c>
      <c r="R3717" s="173"/>
      <c r="S3717" s="173" t="s">
        <v>354</v>
      </c>
      <c r="T3717" s="174" t="s">
        <v>296</v>
      </c>
      <c r="U3717" s="162">
        <v>0</v>
      </c>
      <c r="V3717" s="162">
        <f t="shared" si="55"/>
        <v>0</v>
      </c>
      <c r="W3717" s="162"/>
      <c r="X3717" s="162" t="s">
        <v>375</v>
      </c>
      <c r="Y3717" s="163"/>
      <c r="Z3717" s="163"/>
      <c r="AA3717" s="163"/>
      <c r="AB3717" s="163"/>
      <c r="AC3717" s="163"/>
      <c r="AD3717" s="163"/>
      <c r="AE3717" s="163"/>
      <c r="AF3717" s="163"/>
      <c r="AG3717" s="163" t="s">
        <v>376</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67">
        <v>481</v>
      </c>
      <c r="B3718" s="168" t="s">
        <v>3778</v>
      </c>
      <c r="C3718" s="169" t="s">
        <v>3779</v>
      </c>
      <c r="D3718" s="170" t="s">
        <v>2663</v>
      </c>
      <c r="E3718" s="171">
        <v>1</v>
      </c>
      <c r="F3718" s="172"/>
      <c r="G3718" s="173">
        <f t="shared" si="49"/>
        <v>0</v>
      </c>
      <c r="H3718" s="172"/>
      <c r="I3718" s="173">
        <f t="shared" si="50"/>
        <v>0</v>
      </c>
      <c r="J3718" s="172"/>
      <c r="K3718" s="173">
        <f t="shared" si="51"/>
        <v>0</v>
      </c>
      <c r="L3718" s="173">
        <v>21</v>
      </c>
      <c r="M3718" s="173">
        <f t="shared" si="52"/>
        <v>0</v>
      </c>
      <c r="N3718" s="173">
        <v>5.5E-2</v>
      </c>
      <c r="O3718" s="173">
        <f t="shared" si="53"/>
        <v>0.06</v>
      </c>
      <c r="P3718" s="173">
        <v>0</v>
      </c>
      <c r="Q3718" s="173">
        <f t="shared" si="54"/>
        <v>0</v>
      </c>
      <c r="R3718" s="173"/>
      <c r="S3718" s="173" t="s">
        <v>354</v>
      </c>
      <c r="T3718" s="174" t="s">
        <v>296</v>
      </c>
      <c r="U3718" s="162">
        <v>0</v>
      </c>
      <c r="V3718" s="162">
        <f t="shared" si="55"/>
        <v>0</v>
      </c>
      <c r="W3718" s="162"/>
      <c r="X3718" s="162" t="s">
        <v>375</v>
      </c>
      <c r="Y3718" s="163"/>
      <c r="Z3718" s="163"/>
      <c r="AA3718" s="163"/>
      <c r="AB3718" s="163"/>
      <c r="AC3718" s="163"/>
      <c r="AD3718" s="163"/>
      <c r="AE3718" s="163"/>
      <c r="AF3718" s="163"/>
      <c r="AG3718" s="163" t="s">
        <v>376</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7">
        <v>482</v>
      </c>
      <c r="B3719" s="168" t="s">
        <v>3780</v>
      </c>
      <c r="C3719" s="169" t="s">
        <v>3781</v>
      </c>
      <c r="D3719" s="170" t="s">
        <v>2663</v>
      </c>
      <c r="E3719" s="171">
        <v>1</v>
      </c>
      <c r="F3719" s="172"/>
      <c r="G3719" s="173">
        <f t="shared" si="49"/>
        <v>0</v>
      </c>
      <c r="H3719" s="172"/>
      <c r="I3719" s="173">
        <f t="shared" si="50"/>
        <v>0</v>
      </c>
      <c r="J3719" s="172"/>
      <c r="K3719" s="173">
        <f t="shared" si="51"/>
        <v>0</v>
      </c>
      <c r="L3719" s="173">
        <v>21</v>
      </c>
      <c r="M3719" s="173">
        <f t="shared" si="52"/>
        <v>0</v>
      </c>
      <c r="N3719" s="173">
        <v>5.5E-2</v>
      </c>
      <c r="O3719" s="173">
        <f t="shared" si="53"/>
        <v>0.06</v>
      </c>
      <c r="P3719" s="173">
        <v>0</v>
      </c>
      <c r="Q3719" s="173">
        <f t="shared" si="54"/>
        <v>0</v>
      </c>
      <c r="R3719" s="173"/>
      <c r="S3719" s="173" t="s">
        <v>354</v>
      </c>
      <c r="T3719" s="174" t="s">
        <v>296</v>
      </c>
      <c r="U3719" s="162">
        <v>0</v>
      </c>
      <c r="V3719" s="162">
        <f t="shared" si="55"/>
        <v>0</v>
      </c>
      <c r="W3719" s="162"/>
      <c r="X3719" s="162" t="s">
        <v>375</v>
      </c>
      <c r="Y3719" s="163"/>
      <c r="Z3719" s="163"/>
      <c r="AA3719" s="163"/>
      <c r="AB3719" s="163"/>
      <c r="AC3719" s="163"/>
      <c r="AD3719" s="163"/>
      <c r="AE3719" s="163"/>
      <c r="AF3719" s="163"/>
      <c r="AG3719" s="163" t="s">
        <v>376</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7">
        <v>483</v>
      </c>
      <c r="B3720" s="168" t="s">
        <v>3782</v>
      </c>
      <c r="C3720" s="169" t="s">
        <v>3783</v>
      </c>
      <c r="D3720" s="170" t="s">
        <v>2663</v>
      </c>
      <c r="E3720" s="171">
        <v>1</v>
      </c>
      <c r="F3720" s="172"/>
      <c r="G3720" s="173">
        <f t="shared" si="49"/>
        <v>0</v>
      </c>
      <c r="H3720" s="172"/>
      <c r="I3720" s="173">
        <f t="shared" si="50"/>
        <v>0</v>
      </c>
      <c r="J3720" s="172"/>
      <c r="K3720" s="173">
        <f t="shared" si="51"/>
        <v>0</v>
      </c>
      <c r="L3720" s="173">
        <v>21</v>
      </c>
      <c r="M3720" s="173">
        <f t="shared" si="52"/>
        <v>0</v>
      </c>
      <c r="N3720" s="173">
        <v>5.5E-2</v>
      </c>
      <c r="O3720" s="173">
        <f t="shared" si="53"/>
        <v>0.06</v>
      </c>
      <c r="P3720" s="173">
        <v>0</v>
      </c>
      <c r="Q3720" s="173">
        <f t="shared" si="54"/>
        <v>0</v>
      </c>
      <c r="R3720" s="173"/>
      <c r="S3720" s="173" t="s">
        <v>354</v>
      </c>
      <c r="T3720" s="174" t="s">
        <v>296</v>
      </c>
      <c r="U3720" s="162">
        <v>0</v>
      </c>
      <c r="V3720" s="162">
        <f t="shared" si="55"/>
        <v>0</v>
      </c>
      <c r="W3720" s="162"/>
      <c r="X3720" s="162" t="s">
        <v>375</v>
      </c>
      <c r="Y3720" s="163"/>
      <c r="Z3720" s="163"/>
      <c r="AA3720" s="163"/>
      <c r="AB3720" s="163"/>
      <c r="AC3720" s="163"/>
      <c r="AD3720" s="163"/>
      <c r="AE3720" s="163"/>
      <c r="AF3720" s="163"/>
      <c r="AG3720" s="163" t="s">
        <v>376</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7">
        <v>484</v>
      </c>
      <c r="B3721" s="168" t="s">
        <v>3784</v>
      </c>
      <c r="C3721" s="169" t="s">
        <v>3785</v>
      </c>
      <c r="D3721" s="170" t="s">
        <v>2663</v>
      </c>
      <c r="E3721" s="171">
        <v>1</v>
      </c>
      <c r="F3721" s="172"/>
      <c r="G3721" s="173">
        <f t="shared" si="49"/>
        <v>0</v>
      </c>
      <c r="H3721" s="172"/>
      <c r="I3721" s="173">
        <f t="shared" si="50"/>
        <v>0</v>
      </c>
      <c r="J3721" s="172"/>
      <c r="K3721" s="173">
        <f t="shared" si="51"/>
        <v>0</v>
      </c>
      <c r="L3721" s="173">
        <v>21</v>
      </c>
      <c r="M3721" s="173">
        <f t="shared" si="52"/>
        <v>0</v>
      </c>
      <c r="N3721" s="173">
        <v>6.5000000000000002E-2</v>
      </c>
      <c r="O3721" s="173">
        <f t="shared" si="53"/>
        <v>7.0000000000000007E-2</v>
      </c>
      <c r="P3721" s="173">
        <v>0</v>
      </c>
      <c r="Q3721" s="173">
        <f t="shared" si="54"/>
        <v>0</v>
      </c>
      <c r="R3721" s="173"/>
      <c r="S3721" s="173" t="s">
        <v>354</v>
      </c>
      <c r="T3721" s="174" t="s">
        <v>296</v>
      </c>
      <c r="U3721" s="162">
        <v>0</v>
      </c>
      <c r="V3721" s="162">
        <f t="shared" si="55"/>
        <v>0</v>
      </c>
      <c r="W3721" s="162"/>
      <c r="X3721" s="162" t="s">
        <v>375</v>
      </c>
      <c r="Y3721" s="163"/>
      <c r="Z3721" s="163"/>
      <c r="AA3721" s="163"/>
      <c r="AB3721" s="163"/>
      <c r="AC3721" s="163"/>
      <c r="AD3721" s="163"/>
      <c r="AE3721" s="163"/>
      <c r="AF3721" s="163"/>
      <c r="AG3721" s="163" t="s">
        <v>376</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485</v>
      </c>
      <c r="B3722" s="168" t="s">
        <v>3786</v>
      </c>
      <c r="C3722" s="169" t="s">
        <v>3787</v>
      </c>
      <c r="D3722" s="170" t="s">
        <v>2663</v>
      </c>
      <c r="E3722" s="171">
        <v>1</v>
      </c>
      <c r="F3722" s="172"/>
      <c r="G3722" s="173">
        <f t="shared" si="49"/>
        <v>0</v>
      </c>
      <c r="H3722" s="172"/>
      <c r="I3722" s="173">
        <f t="shared" si="50"/>
        <v>0</v>
      </c>
      <c r="J3722" s="172"/>
      <c r="K3722" s="173">
        <f t="shared" si="51"/>
        <v>0</v>
      </c>
      <c r="L3722" s="173">
        <v>21</v>
      </c>
      <c r="M3722" s="173">
        <f t="shared" si="52"/>
        <v>0</v>
      </c>
      <c r="N3722" s="173">
        <v>8.5000000000000006E-2</v>
      </c>
      <c r="O3722" s="173">
        <f t="shared" si="53"/>
        <v>0.09</v>
      </c>
      <c r="P3722" s="173">
        <v>0</v>
      </c>
      <c r="Q3722" s="173">
        <f t="shared" si="54"/>
        <v>0</v>
      </c>
      <c r="R3722" s="173"/>
      <c r="S3722" s="173" t="s">
        <v>354</v>
      </c>
      <c r="T3722" s="174" t="s">
        <v>296</v>
      </c>
      <c r="U3722" s="162">
        <v>0</v>
      </c>
      <c r="V3722" s="162">
        <f t="shared" si="55"/>
        <v>0</v>
      </c>
      <c r="W3722" s="162"/>
      <c r="X3722" s="162" t="s">
        <v>375</v>
      </c>
      <c r="Y3722" s="163"/>
      <c r="Z3722" s="163"/>
      <c r="AA3722" s="163"/>
      <c r="AB3722" s="163"/>
      <c r="AC3722" s="163"/>
      <c r="AD3722" s="163"/>
      <c r="AE3722" s="163"/>
      <c r="AF3722" s="163"/>
      <c r="AG3722" s="163" t="s">
        <v>376</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486</v>
      </c>
      <c r="B3723" s="168" t="s">
        <v>3788</v>
      </c>
      <c r="C3723" s="169" t="s">
        <v>3789</v>
      </c>
      <c r="D3723" s="170" t="s">
        <v>2663</v>
      </c>
      <c r="E3723" s="171">
        <v>1</v>
      </c>
      <c r="F3723" s="172"/>
      <c r="G3723" s="173">
        <f t="shared" si="49"/>
        <v>0</v>
      </c>
      <c r="H3723" s="172"/>
      <c r="I3723" s="173">
        <f t="shared" si="50"/>
        <v>0</v>
      </c>
      <c r="J3723" s="172"/>
      <c r="K3723" s="173">
        <f t="shared" si="51"/>
        <v>0</v>
      </c>
      <c r="L3723" s="173">
        <v>21</v>
      </c>
      <c r="M3723" s="173">
        <f t="shared" si="52"/>
        <v>0</v>
      </c>
      <c r="N3723" s="173">
        <v>8.5000000000000006E-2</v>
      </c>
      <c r="O3723" s="173">
        <f t="shared" si="53"/>
        <v>0.09</v>
      </c>
      <c r="P3723" s="173">
        <v>0</v>
      </c>
      <c r="Q3723" s="173">
        <f t="shared" si="54"/>
        <v>0</v>
      </c>
      <c r="R3723" s="173"/>
      <c r="S3723" s="173" t="s">
        <v>354</v>
      </c>
      <c r="T3723" s="174" t="s">
        <v>296</v>
      </c>
      <c r="U3723" s="162">
        <v>0</v>
      </c>
      <c r="V3723" s="162">
        <f t="shared" si="55"/>
        <v>0</v>
      </c>
      <c r="W3723" s="162"/>
      <c r="X3723" s="162" t="s">
        <v>375</v>
      </c>
      <c r="Y3723" s="163"/>
      <c r="Z3723" s="163"/>
      <c r="AA3723" s="163"/>
      <c r="AB3723" s="163"/>
      <c r="AC3723" s="163"/>
      <c r="AD3723" s="163"/>
      <c r="AE3723" s="163"/>
      <c r="AF3723" s="163"/>
      <c r="AG3723" s="163" t="s">
        <v>376</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487</v>
      </c>
      <c r="B3724" s="168" t="s">
        <v>3790</v>
      </c>
      <c r="C3724" s="169" t="s">
        <v>3791</v>
      </c>
      <c r="D3724" s="170" t="s">
        <v>2663</v>
      </c>
      <c r="E3724" s="171">
        <v>1</v>
      </c>
      <c r="F3724" s="172"/>
      <c r="G3724" s="173">
        <f t="shared" si="49"/>
        <v>0</v>
      </c>
      <c r="H3724" s="172"/>
      <c r="I3724" s="173">
        <f t="shared" si="50"/>
        <v>0</v>
      </c>
      <c r="J3724" s="172"/>
      <c r="K3724" s="173">
        <f t="shared" si="51"/>
        <v>0</v>
      </c>
      <c r="L3724" s="173">
        <v>21</v>
      </c>
      <c r="M3724" s="173">
        <f t="shared" si="52"/>
        <v>0</v>
      </c>
      <c r="N3724" s="173">
        <v>9.5000000000000001E-2</v>
      </c>
      <c r="O3724" s="173">
        <f t="shared" si="53"/>
        <v>0.1</v>
      </c>
      <c r="P3724" s="173">
        <v>0</v>
      </c>
      <c r="Q3724" s="173">
        <f t="shared" si="54"/>
        <v>0</v>
      </c>
      <c r="R3724" s="173"/>
      <c r="S3724" s="173" t="s">
        <v>354</v>
      </c>
      <c r="T3724" s="174" t="s">
        <v>296</v>
      </c>
      <c r="U3724" s="162">
        <v>0</v>
      </c>
      <c r="V3724" s="162">
        <f t="shared" si="55"/>
        <v>0</v>
      </c>
      <c r="W3724" s="162"/>
      <c r="X3724" s="162" t="s">
        <v>375</v>
      </c>
      <c r="Y3724" s="163"/>
      <c r="Z3724" s="163"/>
      <c r="AA3724" s="163"/>
      <c r="AB3724" s="163"/>
      <c r="AC3724" s="163"/>
      <c r="AD3724" s="163"/>
      <c r="AE3724" s="163"/>
      <c r="AF3724" s="163"/>
      <c r="AG3724" s="163" t="s">
        <v>376</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488</v>
      </c>
      <c r="B3725" s="168" t="s">
        <v>3792</v>
      </c>
      <c r="C3725" s="169" t="s">
        <v>3793</v>
      </c>
      <c r="D3725" s="170" t="s">
        <v>2663</v>
      </c>
      <c r="E3725" s="171">
        <v>1</v>
      </c>
      <c r="F3725" s="172"/>
      <c r="G3725" s="173">
        <f t="shared" si="49"/>
        <v>0</v>
      </c>
      <c r="H3725" s="172"/>
      <c r="I3725" s="173">
        <f t="shared" si="50"/>
        <v>0</v>
      </c>
      <c r="J3725" s="172"/>
      <c r="K3725" s="173">
        <f t="shared" si="51"/>
        <v>0</v>
      </c>
      <c r="L3725" s="173">
        <v>21</v>
      </c>
      <c r="M3725" s="173">
        <f t="shared" si="52"/>
        <v>0</v>
      </c>
      <c r="N3725" s="173">
        <v>8.5000000000000006E-2</v>
      </c>
      <c r="O3725" s="173">
        <f t="shared" si="53"/>
        <v>0.09</v>
      </c>
      <c r="P3725" s="173">
        <v>0</v>
      </c>
      <c r="Q3725" s="173">
        <f t="shared" si="54"/>
        <v>0</v>
      </c>
      <c r="R3725" s="173"/>
      <c r="S3725" s="173" t="s">
        <v>354</v>
      </c>
      <c r="T3725" s="174" t="s">
        <v>296</v>
      </c>
      <c r="U3725" s="162">
        <v>0</v>
      </c>
      <c r="V3725" s="162">
        <f t="shared" si="55"/>
        <v>0</v>
      </c>
      <c r="W3725" s="162"/>
      <c r="X3725" s="162" t="s">
        <v>375</v>
      </c>
      <c r="Y3725" s="163"/>
      <c r="Z3725" s="163"/>
      <c r="AA3725" s="163"/>
      <c r="AB3725" s="163"/>
      <c r="AC3725" s="163"/>
      <c r="AD3725" s="163"/>
      <c r="AE3725" s="163"/>
      <c r="AF3725" s="163"/>
      <c r="AG3725" s="163" t="s">
        <v>376</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489</v>
      </c>
      <c r="B3726" s="168" t="s">
        <v>3794</v>
      </c>
      <c r="C3726" s="169" t="s">
        <v>3795</v>
      </c>
      <c r="D3726" s="170" t="s">
        <v>2663</v>
      </c>
      <c r="E3726" s="171">
        <v>1</v>
      </c>
      <c r="F3726" s="172"/>
      <c r="G3726" s="173">
        <f t="shared" si="49"/>
        <v>0</v>
      </c>
      <c r="H3726" s="172"/>
      <c r="I3726" s="173">
        <f t="shared" si="50"/>
        <v>0</v>
      </c>
      <c r="J3726" s="172"/>
      <c r="K3726" s="173">
        <f t="shared" si="51"/>
        <v>0</v>
      </c>
      <c r="L3726" s="173">
        <v>21</v>
      </c>
      <c r="M3726" s="173">
        <f t="shared" si="52"/>
        <v>0</v>
      </c>
      <c r="N3726" s="173">
        <v>9.9000000000000005E-2</v>
      </c>
      <c r="O3726" s="173">
        <f t="shared" si="53"/>
        <v>0.1</v>
      </c>
      <c r="P3726" s="173">
        <v>0</v>
      </c>
      <c r="Q3726" s="173">
        <f t="shared" si="54"/>
        <v>0</v>
      </c>
      <c r="R3726" s="173"/>
      <c r="S3726" s="173" t="s">
        <v>354</v>
      </c>
      <c r="T3726" s="174" t="s">
        <v>296</v>
      </c>
      <c r="U3726" s="162">
        <v>0</v>
      </c>
      <c r="V3726" s="162">
        <f t="shared" si="55"/>
        <v>0</v>
      </c>
      <c r="W3726" s="162"/>
      <c r="X3726" s="162" t="s">
        <v>375</v>
      </c>
      <c r="Y3726" s="163"/>
      <c r="Z3726" s="163"/>
      <c r="AA3726" s="163"/>
      <c r="AB3726" s="163"/>
      <c r="AC3726" s="163"/>
      <c r="AD3726" s="163"/>
      <c r="AE3726" s="163"/>
      <c r="AF3726" s="163"/>
      <c r="AG3726" s="163" t="s">
        <v>376</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490</v>
      </c>
      <c r="B3727" s="168" t="s">
        <v>3796</v>
      </c>
      <c r="C3727" s="169" t="s">
        <v>3797</v>
      </c>
      <c r="D3727" s="170" t="s">
        <v>2663</v>
      </c>
      <c r="E3727" s="171">
        <v>1</v>
      </c>
      <c r="F3727" s="172"/>
      <c r="G3727" s="173">
        <f t="shared" si="49"/>
        <v>0</v>
      </c>
      <c r="H3727" s="172"/>
      <c r="I3727" s="173">
        <f t="shared" si="50"/>
        <v>0</v>
      </c>
      <c r="J3727" s="172"/>
      <c r="K3727" s="173">
        <f t="shared" si="51"/>
        <v>0</v>
      </c>
      <c r="L3727" s="173">
        <v>21</v>
      </c>
      <c r="M3727" s="173">
        <f t="shared" si="52"/>
        <v>0</v>
      </c>
      <c r="N3727" s="173">
        <v>8.5000000000000006E-2</v>
      </c>
      <c r="O3727" s="173">
        <f t="shared" si="53"/>
        <v>0.09</v>
      </c>
      <c r="P3727" s="173">
        <v>0</v>
      </c>
      <c r="Q3727" s="173">
        <f t="shared" si="54"/>
        <v>0</v>
      </c>
      <c r="R3727" s="173"/>
      <c r="S3727" s="173" t="s">
        <v>354</v>
      </c>
      <c r="T3727" s="174" t="s">
        <v>296</v>
      </c>
      <c r="U3727" s="162">
        <v>0</v>
      </c>
      <c r="V3727" s="162">
        <f t="shared" si="55"/>
        <v>0</v>
      </c>
      <c r="W3727" s="162"/>
      <c r="X3727" s="162" t="s">
        <v>375</v>
      </c>
      <c r="Y3727" s="163"/>
      <c r="Z3727" s="163"/>
      <c r="AA3727" s="163"/>
      <c r="AB3727" s="163"/>
      <c r="AC3727" s="163"/>
      <c r="AD3727" s="163"/>
      <c r="AE3727" s="163"/>
      <c r="AF3727" s="163"/>
      <c r="AG3727" s="163" t="s">
        <v>376</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491</v>
      </c>
      <c r="B3728" s="168" t="s">
        <v>3796</v>
      </c>
      <c r="C3728" s="169" t="s">
        <v>3797</v>
      </c>
      <c r="D3728" s="170" t="s">
        <v>2663</v>
      </c>
      <c r="E3728" s="171">
        <v>1</v>
      </c>
      <c r="F3728" s="172"/>
      <c r="G3728" s="173">
        <f t="shared" si="49"/>
        <v>0</v>
      </c>
      <c r="H3728" s="172"/>
      <c r="I3728" s="173">
        <f t="shared" si="50"/>
        <v>0</v>
      </c>
      <c r="J3728" s="172"/>
      <c r="K3728" s="173">
        <f t="shared" si="51"/>
        <v>0</v>
      </c>
      <c r="L3728" s="173">
        <v>21</v>
      </c>
      <c r="M3728" s="173">
        <f t="shared" si="52"/>
        <v>0</v>
      </c>
      <c r="N3728" s="173">
        <v>8.5000000000000006E-2</v>
      </c>
      <c r="O3728" s="173">
        <f t="shared" si="53"/>
        <v>0.09</v>
      </c>
      <c r="P3728" s="173">
        <v>0</v>
      </c>
      <c r="Q3728" s="173">
        <f t="shared" si="54"/>
        <v>0</v>
      </c>
      <c r="R3728" s="173"/>
      <c r="S3728" s="173" t="s">
        <v>354</v>
      </c>
      <c r="T3728" s="174" t="s">
        <v>296</v>
      </c>
      <c r="U3728" s="162">
        <v>0</v>
      </c>
      <c r="V3728" s="162">
        <f t="shared" si="55"/>
        <v>0</v>
      </c>
      <c r="W3728" s="162"/>
      <c r="X3728" s="162" t="s">
        <v>375</v>
      </c>
      <c r="Y3728" s="163"/>
      <c r="Z3728" s="163"/>
      <c r="AA3728" s="163"/>
      <c r="AB3728" s="163"/>
      <c r="AC3728" s="163"/>
      <c r="AD3728" s="163"/>
      <c r="AE3728" s="163"/>
      <c r="AF3728" s="163"/>
      <c r="AG3728" s="163" t="s">
        <v>376</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492</v>
      </c>
      <c r="B3729" s="168" t="s">
        <v>3798</v>
      </c>
      <c r="C3729" s="169" t="s">
        <v>3799</v>
      </c>
      <c r="D3729" s="170" t="s">
        <v>2663</v>
      </c>
      <c r="E3729" s="171">
        <v>1</v>
      </c>
      <c r="F3729" s="172"/>
      <c r="G3729" s="173">
        <f t="shared" si="49"/>
        <v>0</v>
      </c>
      <c r="H3729" s="172"/>
      <c r="I3729" s="173">
        <f t="shared" si="50"/>
        <v>0</v>
      </c>
      <c r="J3729" s="172"/>
      <c r="K3729" s="173">
        <f t="shared" si="51"/>
        <v>0</v>
      </c>
      <c r="L3729" s="173">
        <v>21</v>
      </c>
      <c r="M3729" s="173">
        <f t="shared" si="52"/>
        <v>0</v>
      </c>
      <c r="N3729" s="173">
        <v>0.85</v>
      </c>
      <c r="O3729" s="173">
        <f t="shared" si="53"/>
        <v>0.85</v>
      </c>
      <c r="P3729" s="173">
        <v>0</v>
      </c>
      <c r="Q3729" s="173">
        <f t="shared" si="54"/>
        <v>0</v>
      </c>
      <c r="R3729" s="173"/>
      <c r="S3729" s="173" t="s">
        <v>354</v>
      </c>
      <c r="T3729" s="174" t="s">
        <v>296</v>
      </c>
      <c r="U3729" s="162">
        <v>0</v>
      </c>
      <c r="V3729" s="162">
        <f t="shared" si="55"/>
        <v>0</v>
      </c>
      <c r="W3729" s="162"/>
      <c r="X3729" s="162" t="s">
        <v>375</v>
      </c>
      <c r="Y3729" s="163"/>
      <c r="Z3729" s="163"/>
      <c r="AA3729" s="163"/>
      <c r="AB3729" s="163"/>
      <c r="AC3729" s="163"/>
      <c r="AD3729" s="163"/>
      <c r="AE3729" s="163"/>
      <c r="AF3729" s="163"/>
      <c r="AG3729" s="163" t="s">
        <v>376</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493</v>
      </c>
      <c r="B3730" s="168" t="s">
        <v>3800</v>
      </c>
      <c r="C3730" s="169" t="s">
        <v>3801</v>
      </c>
      <c r="D3730" s="170" t="s">
        <v>2663</v>
      </c>
      <c r="E3730" s="171">
        <v>1</v>
      </c>
      <c r="F3730" s="172"/>
      <c r="G3730" s="173">
        <f t="shared" si="49"/>
        <v>0</v>
      </c>
      <c r="H3730" s="172"/>
      <c r="I3730" s="173">
        <f t="shared" si="50"/>
        <v>0</v>
      </c>
      <c r="J3730" s="172"/>
      <c r="K3730" s="173">
        <f t="shared" si="51"/>
        <v>0</v>
      </c>
      <c r="L3730" s="173">
        <v>21</v>
      </c>
      <c r="M3730" s="173">
        <f t="shared" si="52"/>
        <v>0</v>
      </c>
      <c r="N3730" s="173">
        <v>0.85</v>
      </c>
      <c r="O3730" s="173">
        <f t="shared" si="53"/>
        <v>0.85</v>
      </c>
      <c r="P3730" s="173">
        <v>0</v>
      </c>
      <c r="Q3730" s="173">
        <f t="shared" si="54"/>
        <v>0</v>
      </c>
      <c r="R3730" s="173"/>
      <c r="S3730" s="173" t="s">
        <v>354</v>
      </c>
      <c r="T3730" s="174" t="s">
        <v>296</v>
      </c>
      <c r="U3730" s="162">
        <v>0</v>
      </c>
      <c r="V3730" s="162">
        <f t="shared" si="55"/>
        <v>0</v>
      </c>
      <c r="W3730" s="162"/>
      <c r="X3730" s="162" t="s">
        <v>375</v>
      </c>
      <c r="Y3730" s="163"/>
      <c r="Z3730" s="163"/>
      <c r="AA3730" s="163"/>
      <c r="AB3730" s="163"/>
      <c r="AC3730" s="163"/>
      <c r="AD3730" s="163"/>
      <c r="AE3730" s="163"/>
      <c r="AF3730" s="163"/>
      <c r="AG3730" s="163" t="s">
        <v>376</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494</v>
      </c>
      <c r="B3731" s="168" t="s">
        <v>3802</v>
      </c>
      <c r="C3731" s="169" t="s">
        <v>3803</v>
      </c>
      <c r="D3731" s="170" t="s">
        <v>2663</v>
      </c>
      <c r="E3731" s="171">
        <v>1</v>
      </c>
      <c r="F3731" s="172"/>
      <c r="G3731" s="173">
        <f t="shared" si="49"/>
        <v>0</v>
      </c>
      <c r="H3731" s="172"/>
      <c r="I3731" s="173">
        <f t="shared" si="50"/>
        <v>0</v>
      </c>
      <c r="J3731" s="172"/>
      <c r="K3731" s="173">
        <f t="shared" si="51"/>
        <v>0</v>
      </c>
      <c r="L3731" s="173">
        <v>21</v>
      </c>
      <c r="M3731" s="173">
        <f t="shared" si="52"/>
        <v>0</v>
      </c>
      <c r="N3731" s="173">
        <v>8.5000000000000006E-2</v>
      </c>
      <c r="O3731" s="173">
        <f t="shared" si="53"/>
        <v>0.09</v>
      </c>
      <c r="P3731" s="173">
        <v>0</v>
      </c>
      <c r="Q3731" s="173">
        <f t="shared" si="54"/>
        <v>0</v>
      </c>
      <c r="R3731" s="173"/>
      <c r="S3731" s="173" t="s">
        <v>354</v>
      </c>
      <c r="T3731" s="174" t="s">
        <v>296</v>
      </c>
      <c r="U3731" s="162">
        <v>0</v>
      </c>
      <c r="V3731" s="162">
        <f t="shared" si="55"/>
        <v>0</v>
      </c>
      <c r="W3731" s="162"/>
      <c r="X3731" s="162" t="s">
        <v>375</v>
      </c>
      <c r="Y3731" s="163"/>
      <c r="Z3731" s="163"/>
      <c r="AA3731" s="163"/>
      <c r="AB3731" s="163"/>
      <c r="AC3731" s="163"/>
      <c r="AD3731" s="163"/>
      <c r="AE3731" s="163"/>
      <c r="AF3731" s="163"/>
      <c r="AG3731" s="163" t="s">
        <v>376</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495</v>
      </c>
      <c r="B3732" s="168" t="s">
        <v>3804</v>
      </c>
      <c r="C3732" s="169" t="s">
        <v>3805</v>
      </c>
      <c r="D3732" s="170" t="s">
        <v>2663</v>
      </c>
      <c r="E3732" s="171">
        <v>1</v>
      </c>
      <c r="F3732" s="172"/>
      <c r="G3732" s="173">
        <f t="shared" si="49"/>
        <v>0</v>
      </c>
      <c r="H3732" s="172"/>
      <c r="I3732" s="173">
        <f t="shared" si="50"/>
        <v>0</v>
      </c>
      <c r="J3732" s="172"/>
      <c r="K3732" s="173">
        <f t="shared" si="51"/>
        <v>0</v>
      </c>
      <c r="L3732" s="173">
        <v>21</v>
      </c>
      <c r="M3732" s="173">
        <f t="shared" si="52"/>
        <v>0</v>
      </c>
      <c r="N3732" s="173">
        <v>0.99</v>
      </c>
      <c r="O3732" s="173">
        <f t="shared" si="53"/>
        <v>0.99</v>
      </c>
      <c r="P3732" s="173">
        <v>0</v>
      </c>
      <c r="Q3732" s="173">
        <f t="shared" si="54"/>
        <v>0</v>
      </c>
      <c r="R3732" s="173"/>
      <c r="S3732" s="173" t="s">
        <v>354</v>
      </c>
      <c r="T3732" s="174" t="s">
        <v>296</v>
      </c>
      <c r="U3732" s="162">
        <v>0</v>
      </c>
      <c r="V3732" s="162">
        <f t="shared" si="55"/>
        <v>0</v>
      </c>
      <c r="W3732" s="162"/>
      <c r="X3732" s="162" t="s">
        <v>375</v>
      </c>
      <c r="Y3732" s="163"/>
      <c r="Z3732" s="163"/>
      <c r="AA3732" s="163"/>
      <c r="AB3732" s="163"/>
      <c r="AC3732" s="163"/>
      <c r="AD3732" s="163"/>
      <c r="AE3732" s="163"/>
      <c r="AF3732" s="163"/>
      <c r="AG3732" s="163" t="s">
        <v>376</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496</v>
      </c>
      <c r="B3733" s="168" t="s">
        <v>3806</v>
      </c>
      <c r="C3733" s="169" t="s">
        <v>3807</v>
      </c>
      <c r="D3733" s="170" t="s">
        <v>2663</v>
      </c>
      <c r="E3733" s="171">
        <v>1</v>
      </c>
      <c r="F3733" s="172"/>
      <c r="G3733" s="173">
        <f t="shared" si="49"/>
        <v>0</v>
      </c>
      <c r="H3733" s="172"/>
      <c r="I3733" s="173">
        <f t="shared" si="50"/>
        <v>0</v>
      </c>
      <c r="J3733" s="172"/>
      <c r="K3733" s="173">
        <f t="shared" si="51"/>
        <v>0</v>
      </c>
      <c r="L3733" s="173">
        <v>21</v>
      </c>
      <c r="M3733" s="173">
        <f t="shared" si="52"/>
        <v>0</v>
      </c>
      <c r="N3733" s="173">
        <v>8.5000000000000006E-2</v>
      </c>
      <c r="O3733" s="173">
        <f t="shared" si="53"/>
        <v>0.09</v>
      </c>
      <c r="P3733" s="173">
        <v>0</v>
      </c>
      <c r="Q3733" s="173">
        <f t="shared" si="54"/>
        <v>0</v>
      </c>
      <c r="R3733" s="173"/>
      <c r="S3733" s="173" t="s">
        <v>354</v>
      </c>
      <c r="T3733" s="174" t="s">
        <v>296</v>
      </c>
      <c r="U3733" s="162">
        <v>0</v>
      </c>
      <c r="V3733" s="162">
        <f t="shared" si="55"/>
        <v>0</v>
      </c>
      <c r="W3733" s="162"/>
      <c r="X3733" s="162" t="s">
        <v>375</v>
      </c>
      <c r="Y3733" s="163"/>
      <c r="Z3733" s="163"/>
      <c r="AA3733" s="163"/>
      <c r="AB3733" s="163"/>
      <c r="AC3733" s="163"/>
      <c r="AD3733" s="163"/>
      <c r="AE3733" s="163"/>
      <c r="AF3733" s="163"/>
      <c r="AG3733" s="163" t="s">
        <v>376</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497</v>
      </c>
      <c r="B3734" s="168" t="s">
        <v>3808</v>
      </c>
      <c r="C3734" s="169" t="s">
        <v>3809</v>
      </c>
      <c r="D3734" s="170" t="s">
        <v>2663</v>
      </c>
      <c r="E3734" s="171">
        <v>1</v>
      </c>
      <c r="F3734" s="172"/>
      <c r="G3734" s="173">
        <f t="shared" si="49"/>
        <v>0</v>
      </c>
      <c r="H3734" s="172"/>
      <c r="I3734" s="173">
        <f t="shared" si="50"/>
        <v>0</v>
      </c>
      <c r="J3734" s="172"/>
      <c r="K3734" s="173">
        <f t="shared" si="51"/>
        <v>0</v>
      </c>
      <c r="L3734" s="173">
        <v>21</v>
      </c>
      <c r="M3734" s="173">
        <f t="shared" si="52"/>
        <v>0</v>
      </c>
      <c r="N3734" s="173">
        <v>8.5000000000000006E-2</v>
      </c>
      <c r="O3734" s="173">
        <f t="shared" si="53"/>
        <v>0.09</v>
      </c>
      <c r="P3734" s="173">
        <v>0</v>
      </c>
      <c r="Q3734" s="173">
        <f t="shared" si="54"/>
        <v>0</v>
      </c>
      <c r="R3734" s="173"/>
      <c r="S3734" s="173" t="s">
        <v>354</v>
      </c>
      <c r="T3734" s="174" t="s">
        <v>296</v>
      </c>
      <c r="U3734" s="162">
        <v>0</v>
      </c>
      <c r="V3734" s="162">
        <f t="shared" si="55"/>
        <v>0</v>
      </c>
      <c r="W3734" s="162"/>
      <c r="X3734" s="162" t="s">
        <v>375</v>
      </c>
      <c r="Y3734" s="163"/>
      <c r="Z3734" s="163"/>
      <c r="AA3734" s="163"/>
      <c r="AB3734" s="163"/>
      <c r="AC3734" s="163"/>
      <c r="AD3734" s="163"/>
      <c r="AE3734" s="163"/>
      <c r="AF3734" s="163"/>
      <c r="AG3734" s="163" t="s">
        <v>376</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498</v>
      </c>
      <c r="B3735" s="168" t="s">
        <v>3810</v>
      </c>
      <c r="C3735" s="169" t="s">
        <v>3811</v>
      </c>
      <c r="D3735" s="170" t="s">
        <v>2663</v>
      </c>
      <c r="E3735" s="171">
        <v>1</v>
      </c>
      <c r="F3735" s="172"/>
      <c r="G3735" s="173">
        <f t="shared" si="49"/>
        <v>0</v>
      </c>
      <c r="H3735" s="172"/>
      <c r="I3735" s="173">
        <f t="shared" si="50"/>
        <v>0</v>
      </c>
      <c r="J3735" s="172"/>
      <c r="K3735" s="173">
        <f t="shared" si="51"/>
        <v>0</v>
      </c>
      <c r="L3735" s="173">
        <v>21</v>
      </c>
      <c r="M3735" s="173">
        <f t="shared" si="52"/>
        <v>0</v>
      </c>
      <c r="N3735" s="173">
        <v>8.5000000000000006E-2</v>
      </c>
      <c r="O3735" s="173">
        <f t="shared" si="53"/>
        <v>0.09</v>
      </c>
      <c r="P3735" s="173">
        <v>0</v>
      </c>
      <c r="Q3735" s="173">
        <f t="shared" si="54"/>
        <v>0</v>
      </c>
      <c r="R3735" s="173"/>
      <c r="S3735" s="173" t="s">
        <v>354</v>
      </c>
      <c r="T3735" s="174" t="s">
        <v>296</v>
      </c>
      <c r="U3735" s="162">
        <v>0</v>
      </c>
      <c r="V3735" s="162">
        <f t="shared" si="55"/>
        <v>0</v>
      </c>
      <c r="W3735" s="162"/>
      <c r="X3735" s="162" t="s">
        <v>375</v>
      </c>
      <c r="Y3735" s="163"/>
      <c r="Z3735" s="163"/>
      <c r="AA3735" s="163"/>
      <c r="AB3735" s="163"/>
      <c r="AC3735" s="163"/>
      <c r="AD3735" s="163"/>
      <c r="AE3735" s="163"/>
      <c r="AF3735" s="163"/>
      <c r="AG3735" s="163" t="s">
        <v>376</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499</v>
      </c>
      <c r="B3736" s="168" t="s">
        <v>3812</v>
      </c>
      <c r="C3736" s="169" t="s">
        <v>3813</v>
      </c>
      <c r="D3736" s="170" t="s">
        <v>2663</v>
      </c>
      <c r="E3736" s="171">
        <v>1</v>
      </c>
      <c r="F3736" s="172"/>
      <c r="G3736" s="173">
        <f t="shared" si="49"/>
        <v>0</v>
      </c>
      <c r="H3736" s="172"/>
      <c r="I3736" s="173">
        <f t="shared" si="50"/>
        <v>0</v>
      </c>
      <c r="J3736" s="172"/>
      <c r="K3736" s="173">
        <f t="shared" si="51"/>
        <v>0</v>
      </c>
      <c r="L3736" s="173">
        <v>21</v>
      </c>
      <c r="M3736" s="173">
        <f t="shared" si="52"/>
        <v>0</v>
      </c>
      <c r="N3736" s="173">
        <v>8.5000000000000006E-2</v>
      </c>
      <c r="O3736" s="173">
        <f t="shared" si="53"/>
        <v>0.09</v>
      </c>
      <c r="P3736" s="173">
        <v>0</v>
      </c>
      <c r="Q3736" s="173">
        <f t="shared" si="54"/>
        <v>0</v>
      </c>
      <c r="R3736" s="173"/>
      <c r="S3736" s="173" t="s">
        <v>354</v>
      </c>
      <c r="T3736" s="174" t="s">
        <v>296</v>
      </c>
      <c r="U3736" s="162">
        <v>0</v>
      </c>
      <c r="V3736" s="162">
        <f t="shared" si="55"/>
        <v>0</v>
      </c>
      <c r="W3736" s="162"/>
      <c r="X3736" s="162" t="s">
        <v>375</v>
      </c>
      <c r="Y3736" s="163"/>
      <c r="Z3736" s="163"/>
      <c r="AA3736" s="163"/>
      <c r="AB3736" s="163"/>
      <c r="AC3736" s="163"/>
      <c r="AD3736" s="163"/>
      <c r="AE3736" s="163"/>
      <c r="AF3736" s="163"/>
      <c r="AG3736" s="163" t="s">
        <v>376</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500</v>
      </c>
      <c r="B3737" s="168" t="s">
        <v>3814</v>
      </c>
      <c r="C3737" s="169" t="s">
        <v>3815</v>
      </c>
      <c r="D3737" s="170" t="s">
        <v>2663</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375</v>
      </c>
      <c r="Y3737" s="163"/>
      <c r="Z3737" s="163"/>
      <c r="AA3737" s="163"/>
      <c r="AB3737" s="163"/>
      <c r="AC3737" s="163"/>
      <c r="AD3737" s="163"/>
      <c r="AE3737" s="163"/>
      <c r="AF3737" s="163"/>
      <c r="AG3737" s="163" t="s">
        <v>376</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501</v>
      </c>
      <c r="B3738" s="168" t="s">
        <v>3816</v>
      </c>
      <c r="C3738" s="169" t="s">
        <v>3817</v>
      </c>
      <c r="D3738" s="170" t="s">
        <v>2663</v>
      </c>
      <c r="E3738" s="171">
        <v>1</v>
      </c>
      <c r="F3738" s="172"/>
      <c r="G3738" s="173">
        <f t="shared" si="49"/>
        <v>0</v>
      </c>
      <c r="H3738" s="172"/>
      <c r="I3738" s="173">
        <f t="shared" si="50"/>
        <v>0</v>
      </c>
      <c r="J3738" s="172"/>
      <c r="K3738" s="173">
        <f t="shared" si="51"/>
        <v>0</v>
      </c>
      <c r="L3738" s="173">
        <v>21</v>
      </c>
      <c r="M3738" s="173">
        <f t="shared" si="52"/>
        <v>0</v>
      </c>
      <c r="N3738" s="173">
        <v>0.08</v>
      </c>
      <c r="O3738" s="173">
        <f t="shared" si="53"/>
        <v>0.08</v>
      </c>
      <c r="P3738" s="173">
        <v>0</v>
      </c>
      <c r="Q3738" s="173">
        <f t="shared" si="54"/>
        <v>0</v>
      </c>
      <c r="R3738" s="173"/>
      <c r="S3738" s="173" t="s">
        <v>354</v>
      </c>
      <c r="T3738" s="174" t="s">
        <v>296</v>
      </c>
      <c r="U3738" s="162">
        <v>0</v>
      </c>
      <c r="V3738" s="162">
        <f t="shared" si="55"/>
        <v>0</v>
      </c>
      <c r="W3738" s="162"/>
      <c r="X3738" s="162" t="s">
        <v>375</v>
      </c>
      <c r="Y3738" s="163"/>
      <c r="Z3738" s="163"/>
      <c r="AA3738" s="163"/>
      <c r="AB3738" s="163"/>
      <c r="AC3738" s="163"/>
      <c r="AD3738" s="163"/>
      <c r="AE3738" s="163"/>
      <c r="AF3738" s="163"/>
      <c r="AG3738" s="163" t="s">
        <v>376</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502</v>
      </c>
      <c r="B3739" s="168" t="s">
        <v>3818</v>
      </c>
      <c r="C3739" s="169" t="s">
        <v>3819</v>
      </c>
      <c r="D3739" s="170" t="s">
        <v>2663</v>
      </c>
      <c r="E3739" s="171">
        <v>1</v>
      </c>
      <c r="F3739" s="172"/>
      <c r="G3739" s="173">
        <f t="shared" si="49"/>
        <v>0</v>
      </c>
      <c r="H3739" s="172"/>
      <c r="I3739" s="173">
        <f t="shared" si="50"/>
        <v>0</v>
      </c>
      <c r="J3739" s="172"/>
      <c r="K3739" s="173">
        <f t="shared" si="51"/>
        <v>0</v>
      </c>
      <c r="L3739" s="173">
        <v>21</v>
      </c>
      <c r="M3739" s="173">
        <f t="shared" si="52"/>
        <v>0</v>
      </c>
      <c r="N3739" s="173">
        <v>8.5000000000000006E-2</v>
      </c>
      <c r="O3739" s="173">
        <f t="shared" si="53"/>
        <v>0.09</v>
      </c>
      <c r="P3739" s="173">
        <v>0</v>
      </c>
      <c r="Q3739" s="173">
        <f t="shared" si="54"/>
        <v>0</v>
      </c>
      <c r="R3739" s="173"/>
      <c r="S3739" s="173" t="s">
        <v>354</v>
      </c>
      <c r="T3739" s="174" t="s">
        <v>296</v>
      </c>
      <c r="U3739" s="162">
        <v>0</v>
      </c>
      <c r="V3739" s="162">
        <f t="shared" si="55"/>
        <v>0</v>
      </c>
      <c r="W3739" s="162"/>
      <c r="X3739" s="162" t="s">
        <v>375</v>
      </c>
      <c r="Y3739" s="163"/>
      <c r="Z3739" s="163"/>
      <c r="AA3739" s="163"/>
      <c r="AB3739" s="163"/>
      <c r="AC3739" s="163"/>
      <c r="AD3739" s="163"/>
      <c r="AE3739" s="163"/>
      <c r="AF3739" s="163"/>
      <c r="AG3739" s="163" t="s">
        <v>376</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503</v>
      </c>
      <c r="B3740" s="168" t="s">
        <v>3820</v>
      </c>
      <c r="C3740" s="169" t="s">
        <v>3821</v>
      </c>
      <c r="D3740" s="170" t="s">
        <v>2663</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375</v>
      </c>
      <c r="Y3740" s="163"/>
      <c r="Z3740" s="163"/>
      <c r="AA3740" s="163"/>
      <c r="AB3740" s="163"/>
      <c r="AC3740" s="163"/>
      <c r="AD3740" s="163"/>
      <c r="AE3740" s="163"/>
      <c r="AF3740" s="163"/>
      <c r="AG3740" s="163" t="s">
        <v>376</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504</v>
      </c>
      <c r="B3741" s="168" t="s">
        <v>3822</v>
      </c>
      <c r="C3741" s="169" t="s">
        <v>3823</v>
      </c>
      <c r="D3741" s="170" t="s">
        <v>2663</v>
      </c>
      <c r="E3741" s="171">
        <v>1</v>
      </c>
      <c r="F3741" s="172"/>
      <c r="G3741" s="173">
        <f t="shared" si="49"/>
        <v>0</v>
      </c>
      <c r="H3741" s="172"/>
      <c r="I3741" s="173">
        <f t="shared" si="50"/>
        <v>0</v>
      </c>
      <c r="J3741" s="172"/>
      <c r="K3741" s="173">
        <f t="shared" si="51"/>
        <v>0</v>
      </c>
      <c r="L3741" s="173">
        <v>21</v>
      </c>
      <c r="M3741" s="173">
        <f t="shared" si="52"/>
        <v>0</v>
      </c>
      <c r="N3741" s="173">
        <v>8.5000000000000006E-2</v>
      </c>
      <c r="O3741" s="173">
        <f t="shared" si="53"/>
        <v>0.09</v>
      </c>
      <c r="P3741" s="173">
        <v>0</v>
      </c>
      <c r="Q3741" s="173">
        <f t="shared" si="54"/>
        <v>0</v>
      </c>
      <c r="R3741" s="173"/>
      <c r="S3741" s="173" t="s">
        <v>354</v>
      </c>
      <c r="T3741" s="174" t="s">
        <v>296</v>
      </c>
      <c r="U3741" s="162">
        <v>0</v>
      </c>
      <c r="V3741" s="162">
        <f t="shared" si="55"/>
        <v>0</v>
      </c>
      <c r="W3741" s="162"/>
      <c r="X3741" s="162" t="s">
        <v>375</v>
      </c>
      <c r="Y3741" s="163"/>
      <c r="Z3741" s="163"/>
      <c r="AA3741" s="163"/>
      <c r="AB3741" s="163"/>
      <c r="AC3741" s="163"/>
      <c r="AD3741" s="163"/>
      <c r="AE3741" s="163"/>
      <c r="AF3741" s="163"/>
      <c r="AG3741" s="163" t="s">
        <v>376</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505</v>
      </c>
      <c r="B3742" s="168" t="s">
        <v>3824</v>
      </c>
      <c r="C3742" s="169" t="s">
        <v>3825</v>
      </c>
      <c r="D3742" s="170" t="s">
        <v>2663</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375</v>
      </c>
      <c r="Y3742" s="163"/>
      <c r="Z3742" s="163"/>
      <c r="AA3742" s="163"/>
      <c r="AB3742" s="163"/>
      <c r="AC3742" s="163"/>
      <c r="AD3742" s="163"/>
      <c r="AE3742" s="163"/>
      <c r="AF3742" s="163"/>
      <c r="AG3742" s="163" t="s">
        <v>376</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506</v>
      </c>
      <c r="B3743" s="168" t="s">
        <v>3826</v>
      </c>
      <c r="C3743" s="169" t="s">
        <v>3827</v>
      </c>
      <c r="D3743" s="170" t="s">
        <v>2663</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375</v>
      </c>
      <c r="Y3743" s="163"/>
      <c r="Z3743" s="163"/>
      <c r="AA3743" s="163"/>
      <c r="AB3743" s="163"/>
      <c r="AC3743" s="163"/>
      <c r="AD3743" s="163"/>
      <c r="AE3743" s="163"/>
      <c r="AF3743" s="163"/>
      <c r="AG3743" s="163" t="s">
        <v>376</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507</v>
      </c>
      <c r="B3744" s="168" t="s">
        <v>3828</v>
      </c>
      <c r="C3744" s="169" t="s">
        <v>3829</v>
      </c>
      <c r="D3744" s="170" t="s">
        <v>2663</v>
      </c>
      <c r="E3744" s="171">
        <v>1</v>
      </c>
      <c r="F3744" s="172"/>
      <c r="G3744" s="173">
        <f t="shared" si="49"/>
        <v>0</v>
      </c>
      <c r="H3744" s="172"/>
      <c r="I3744" s="173">
        <f t="shared" si="50"/>
        <v>0</v>
      </c>
      <c r="J3744" s="172"/>
      <c r="K3744" s="173">
        <f t="shared" si="51"/>
        <v>0</v>
      </c>
      <c r="L3744" s="173">
        <v>21</v>
      </c>
      <c r="M3744" s="173">
        <f t="shared" si="52"/>
        <v>0</v>
      </c>
      <c r="N3744" s="173">
        <v>8.5000000000000006E-2</v>
      </c>
      <c r="O3744" s="173">
        <f t="shared" si="53"/>
        <v>0.09</v>
      </c>
      <c r="P3744" s="173">
        <v>0</v>
      </c>
      <c r="Q3744" s="173">
        <f t="shared" si="54"/>
        <v>0</v>
      </c>
      <c r="R3744" s="173"/>
      <c r="S3744" s="173" t="s">
        <v>354</v>
      </c>
      <c r="T3744" s="174" t="s">
        <v>296</v>
      </c>
      <c r="U3744" s="162">
        <v>0</v>
      </c>
      <c r="V3744" s="162">
        <f t="shared" si="55"/>
        <v>0</v>
      </c>
      <c r="W3744" s="162"/>
      <c r="X3744" s="162" t="s">
        <v>375</v>
      </c>
      <c r="Y3744" s="163"/>
      <c r="Z3744" s="163"/>
      <c r="AA3744" s="163"/>
      <c r="AB3744" s="163"/>
      <c r="AC3744" s="163"/>
      <c r="AD3744" s="163"/>
      <c r="AE3744" s="163"/>
      <c r="AF3744" s="163"/>
      <c r="AG3744" s="163" t="s">
        <v>376</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508</v>
      </c>
      <c r="B3745" s="168" t="s">
        <v>3830</v>
      </c>
      <c r="C3745" s="169" t="s">
        <v>3831</v>
      </c>
      <c r="D3745" s="170" t="s">
        <v>2663</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375</v>
      </c>
      <c r="Y3745" s="163"/>
      <c r="Z3745" s="163"/>
      <c r="AA3745" s="163"/>
      <c r="AB3745" s="163"/>
      <c r="AC3745" s="163"/>
      <c r="AD3745" s="163"/>
      <c r="AE3745" s="163"/>
      <c r="AF3745" s="163"/>
      <c r="AG3745" s="163" t="s">
        <v>376</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509</v>
      </c>
      <c r="B3746" s="168" t="s">
        <v>3832</v>
      </c>
      <c r="C3746" s="169" t="s">
        <v>3833</v>
      </c>
      <c r="D3746" s="170" t="s">
        <v>2663</v>
      </c>
      <c r="E3746" s="171">
        <v>1</v>
      </c>
      <c r="F3746" s="172"/>
      <c r="G3746" s="173">
        <f t="shared" si="49"/>
        <v>0</v>
      </c>
      <c r="H3746" s="172"/>
      <c r="I3746" s="173">
        <f t="shared" si="50"/>
        <v>0</v>
      </c>
      <c r="J3746" s="172"/>
      <c r="K3746" s="173">
        <f t="shared" si="51"/>
        <v>0</v>
      </c>
      <c r="L3746" s="173">
        <v>21</v>
      </c>
      <c r="M3746" s="173">
        <f t="shared" si="52"/>
        <v>0</v>
      </c>
      <c r="N3746" s="173">
        <v>9.5000000000000001E-2</v>
      </c>
      <c r="O3746" s="173">
        <f t="shared" si="53"/>
        <v>0.1</v>
      </c>
      <c r="P3746" s="173">
        <v>0</v>
      </c>
      <c r="Q3746" s="173">
        <f t="shared" si="54"/>
        <v>0</v>
      </c>
      <c r="R3746" s="173"/>
      <c r="S3746" s="173" t="s">
        <v>354</v>
      </c>
      <c r="T3746" s="174" t="s">
        <v>296</v>
      </c>
      <c r="U3746" s="162">
        <v>0</v>
      </c>
      <c r="V3746" s="162">
        <f t="shared" si="55"/>
        <v>0</v>
      </c>
      <c r="W3746" s="162"/>
      <c r="X3746" s="162" t="s">
        <v>375</v>
      </c>
      <c r="Y3746" s="163"/>
      <c r="Z3746" s="163"/>
      <c r="AA3746" s="163"/>
      <c r="AB3746" s="163"/>
      <c r="AC3746" s="163"/>
      <c r="AD3746" s="163"/>
      <c r="AE3746" s="163"/>
      <c r="AF3746" s="163"/>
      <c r="AG3746" s="163" t="s">
        <v>376</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510</v>
      </c>
      <c r="B3747" s="168" t="s">
        <v>3834</v>
      </c>
      <c r="C3747" s="169" t="s">
        <v>3835</v>
      </c>
      <c r="D3747" s="170" t="s">
        <v>2663</v>
      </c>
      <c r="E3747" s="171">
        <v>1</v>
      </c>
      <c r="F3747" s="172"/>
      <c r="G3747" s="173">
        <f t="shared" si="49"/>
        <v>0</v>
      </c>
      <c r="H3747" s="172"/>
      <c r="I3747" s="173">
        <f t="shared" si="50"/>
        <v>0</v>
      </c>
      <c r="J3747" s="172"/>
      <c r="K3747" s="173">
        <f t="shared" si="51"/>
        <v>0</v>
      </c>
      <c r="L3747" s="173">
        <v>21</v>
      </c>
      <c r="M3747" s="173">
        <f t="shared" si="52"/>
        <v>0</v>
      </c>
      <c r="N3747" s="173">
        <v>0.105</v>
      </c>
      <c r="O3747" s="173">
        <f t="shared" si="53"/>
        <v>0.11</v>
      </c>
      <c r="P3747" s="173">
        <v>0</v>
      </c>
      <c r="Q3747" s="173">
        <f t="shared" si="54"/>
        <v>0</v>
      </c>
      <c r="R3747" s="173"/>
      <c r="S3747" s="173" t="s">
        <v>354</v>
      </c>
      <c r="T3747" s="174" t="s">
        <v>296</v>
      </c>
      <c r="U3747" s="162">
        <v>0</v>
      </c>
      <c r="V3747" s="162">
        <f t="shared" si="55"/>
        <v>0</v>
      </c>
      <c r="W3747" s="162"/>
      <c r="X3747" s="162" t="s">
        <v>375</v>
      </c>
      <c r="Y3747" s="163"/>
      <c r="Z3747" s="163"/>
      <c r="AA3747" s="163"/>
      <c r="AB3747" s="163"/>
      <c r="AC3747" s="163"/>
      <c r="AD3747" s="163"/>
      <c r="AE3747" s="163"/>
      <c r="AF3747" s="163"/>
      <c r="AG3747" s="163" t="s">
        <v>376</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511</v>
      </c>
      <c r="B3748" s="168" t="s">
        <v>3836</v>
      </c>
      <c r="C3748" s="169" t="s">
        <v>3837</v>
      </c>
      <c r="D3748" s="170" t="s">
        <v>2663</v>
      </c>
      <c r="E3748" s="171">
        <v>1</v>
      </c>
      <c r="F3748" s="172"/>
      <c r="G3748" s="173">
        <f t="shared" si="49"/>
        <v>0</v>
      </c>
      <c r="H3748" s="172"/>
      <c r="I3748" s="173">
        <f t="shared" si="50"/>
        <v>0</v>
      </c>
      <c r="J3748" s="172"/>
      <c r="K3748" s="173">
        <f t="shared" si="51"/>
        <v>0</v>
      </c>
      <c r="L3748" s="173">
        <v>21</v>
      </c>
      <c r="M3748" s="173">
        <f t="shared" si="52"/>
        <v>0</v>
      </c>
      <c r="N3748" s="173">
        <v>0.105</v>
      </c>
      <c r="O3748" s="173">
        <f t="shared" si="53"/>
        <v>0.11</v>
      </c>
      <c r="P3748" s="173">
        <v>0</v>
      </c>
      <c r="Q3748" s="173">
        <f t="shared" si="54"/>
        <v>0</v>
      </c>
      <c r="R3748" s="173"/>
      <c r="S3748" s="173" t="s">
        <v>354</v>
      </c>
      <c r="T3748" s="174" t="s">
        <v>296</v>
      </c>
      <c r="U3748" s="162">
        <v>0</v>
      </c>
      <c r="V3748" s="162">
        <f t="shared" si="55"/>
        <v>0</v>
      </c>
      <c r="W3748" s="162"/>
      <c r="X3748" s="162" t="s">
        <v>375</v>
      </c>
      <c r="Y3748" s="163"/>
      <c r="Z3748" s="163"/>
      <c r="AA3748" s="163"/>
      <c r="AB3748" s="163"/>
      <c r="AC3748" s="163"/>
      <c r="AD3748" s="163"/>
      <c r="AE3748" s="163"/>
      <c r="AF3748" s="163"/>
      <c r="AG3748" s="163" t="s">
        <v>376</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512</v>
      </c>
      <c r="B3749" s="168" t="s">
        <v>3838</v>
      </c>
      <c r="C3749" s="169" t="s">
        <v>3839</v>
      </c>
      <c r="D3749" s="170" t="s">
        <v>2663</v>
      </c>
      <c r="E3749" s="171">
        <v>1</v>
      </c>
      <c r="F3749" s="172"/>
      <c r="G3749" s="173">
        <f t="shared" si="49"/>
        <v>0</v>
      </c>
      <c r="H3749" s="172"/>
      <c r="I3749" s="173">
        <f t="shared" si="50"/>
        <v>0</v>
      </c>
      <c r="J3749" s="172"/>
      <c r="K3749" s="173">
        <f t="shared" si="51"/>
        <v>0</v>
      </c>
      <c r="L3749" s="173">
        <v>21</v>
      </c>
      <c r="M3749" s="173">
        <f t="shared" si="52"/>
        <v>0</v>
      </c>
      <c r="N3749" s="173">
        <v>0.105</v>
      </c>
      <c r="O3749" s="173">
        <f t="shared" si="53"/>
        <v>0.11</v>
      </c>
      <c r="P3749" s="173">
        <v>0</v>
      </c>
      <c r="Q3749" s="173">
        <f t="shared" si="54"/>
        <v>0</v>
      </c>
      <c r="R3749" s="173"/>
      <c r="S3749" s="173" t="s">
        <v>354</v>
      </c>
      <c r="T3749" s="174" t="s">
        <v>296</v>
      </c>
      <c r="U3749" s="162">
        <v>0</v>
      </c>
      <c r="V3749" s="162">
        <f t="shared" si="55"/>
        <v>0</v>
      </c>
      <c r="W3749" s="162"/>
      <c r="X3749" s="162" t="s">
        <v>375</v>
      </c>
      <c r="Y3749" s="163"/>
      <c r="Z3749" s="163"/>
      <c r="AA3749" s="163"/>
      <c r="AB3749" s="163"/>
      <c r="AC3749" s="163"/>
      <c r="AD3749" s="163"/>
      <c r="AE3749" s="163"/>
      <c r="AF3749" s="163"/>
      <c r="AG3749" s="163" t="s">
        <v>376</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513</v>
      </c>
      <c r="B3750" s="168" t="s">
        <v>3840</v>
      </c>
      <c r="C3750" s="169" t="s">
        <v>3841</v>
      </c>
      <c r="D3750" s="170" t="s">
        <v>2663</v>
      </c>
      <c r="E3750" s="171">
        <v>1</v>
      </c>
      <c r="F3750" s="172"/>
      <c r="G3750" s="173">
        <f t="shared" si="49"/>
        <v>0</v>
      </c>
      <c r="H3750" s="172"/>
      <c r="I3750" s="173">
        <f t="shared" si="50"/>
        <v>0</v>
      </c>
      <c r="J3750" s="172"/>
      <c r="K3750" s="173">
        <f t="shared" si="51"/>
        <v>0</v>
      </c>
      <c r="L3750" s="173">
        <v>21</v>
      </c>
      <c r="M3750" s="173">
        <f t="shared" si="52"/>
        <v>0</v>
      </c>
      <c r="N3750" s="173">
        <v>9.8000000000000004E-2</v>
      </c>
      <c r="O3750" s="173">
        <f t="shared" si="53"/>
        <v>0.1</v>
      </c>
      <c r="P3750" s="173">
        <v>0</v>
      </c>
      <c r="Q3750" s="173">
        <f t="shared" si="54"/>
        <v>0</v>
      </c>
      <c r="R3750" s="173"/>
      <c r="S3750" s="173" t="s">
        <v>354</v>
      </c>
      <c r="T3750" s="174" t="s">
        <v>296</v>
      </c>
      <c r="U3750" s="162">
        <v>0</v>
      </c>
      <c r="V3750" s="162">
        <f t="shared" si="55"/>
        <v>0</v>
      </c>
      <c r="W3750" s="162"/>
      <c r="X3750" s="162" t="s">
        <v>375</v>
      </c>
      <c r="Y3750" s="163"/>
      <c r="Z3750" s="163"/>
      <c r="AA3750" s="163"/>
      <c r="AB3750" s="163"/>
      <c r="AC3750" s="163"/>
      <c r="AD3750" s="163"/>
      <c r="AE3750" s="163"/>
      <c r="AF3750" s="163"/>
      <c r="AG3750" s="163" t="s">
        <v>376</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514</v>
      </c>
      <c r="B3751" s="168" t="s">
        <v>3842</v>
      </c>
      <c r="C3751" s="169" t="s">
        <v>3843</v>
      </c>
      <c r="D3751" s="170" t="s">
        <v>2663</v>
      </c>
      <c r="E3751" s="171">
        <v>1</v>
      </c>
      <c r="F3751" s="172"/>
      <c r="G3751" s="173">
        <f t="shared" si="49"/>
        <v>0</v>
      </c>
      <c r="H3751" s="172"/>
      <c r="I3751" s="173">
        <f t="shared" si="50"/>
        <v>0</v>
      </c>
      <c r="J3751" s="172"/>
      <c r="K3751" s="173">
        <f t="shared" si="51"/>
        <v>0</v>
      </c>
      <c r="L3751" s="173">
        <v>21</v>
      </c>
      <c r="M3751" s="173">
        <f t="shared" si="52"/>
        <v>0</v>
      </c>
      <c r="N3751" s="173">
        <v>8.8999999999999996E-2</v>
      </c>
      <c r="O3751" s="173">
        <f t="shared" si="53"/>
        <v>0.09</v>
      </c>
      <c r="P3751" s="173">
        <v>0</v>
      </c>
      <c r="Q3751" s="173">
        <f t="shared" si="54"/>
        <v>0</v>
      </c>
      <c r="R3751" s="173"/>
      <c r="S3751" s="173" t="s">
        <v>354</v>
      </c>
      <c r="T3751" s="174" t="s">
        <v>296</v>
      </c>
      <c r="U3751" s="162">
        <v>0</v>
      </c>
      <c r="V3751" s="162">
        <f t="shared" si="55"/>
        <v>0</v>
      </c>
      <c r="W3751" s="162"/>
      <c r="X3751" s="162" t="s">
        <v>375</v>
      </c>
      <c r="Y3751" s="163"/>
      <c r="Z3751" s="163"/>
      <c r="AA3751" s="163"/>
      <c r="AB3751" s="163"/>
      <c r="AC3751" s="163"/>
      <c r="AD3751" s="163"/>
      <c r="AE3751" s="163"/>
      <c r="AF3751" s="163"/>
      <c r="AG3751" s="163" t="s">
        <v>376</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515</v>
      </c>
      <c r="B3752" s="168" t="s">
        <v>3844</v>
      </c>
      <c r="C3752" s="169" t="s">
        <v>3845</v>
      </c>
      <c r="D3752" s="170" t="s">
        <v>2663</v>
      </c>
      <c r="E3752" s="171">
        <v>1</v>
      </c>
      <c r="F3752" s="172"/>
      <c r="G3752" s="173">
        <f t="shared" si="49"/>
        <v>0</v>
      </c>
      <c r="H3752" s="172"/>
      <c r="I3752" s="173">
        <f t="shared" si="50"/>
        <v>0</v>
      </c>
      <c r="J3752" s="172"/>
      <c r="K3752" s="173">
        <f t="shared" si="51"/>
        <v>0</v>
      </c>
      <c r="L3752" s="173">
        <v>21</v>
      </c>
      <c r="M3752" s="173">
        <f t="shared" si="52"/>
        <v>0</v>
      </c>
      <c r="N3752" s="173">
        <v>9.8000000000000004E-2</v>
      </c>
      <c r="O3752" s="173">
        <f t="shared" si="53"/>
        <v>0.1</v>
      </c>
      <c r="P3752" s="173">
        <v>0</v>
      </c>
      <c r="Q3752" s="173">
        <f t="shared" si="54"/>
        <v>0</v>
      </c>
      <c r="R3752" s="173"/>
      <c r="S3752" s="173" t="s">
        <v>354</v>
      </c>
      <c r="T3752" s="174" t="s">
        <v>296</v>
      </c>
      <c r="U3752" s="162">
        <v>0</v>
      </c>
      <c r="V3752" s="162">
        <f t="shared" si="55"/>
        <v>0</v>
      </c>
      <c r="W3752" s="162"/>
      <c r="X3752" s="162" t="s">
        <v>375</v>
      </c>
      <c r="Y3752" s="163"/>
      <c r="Z3752" s="163"/>
      <c r="AA3752" s="163"/>
      <c r="AB3752" s="163"/>
      <c r="AC3752" s="163"/>
      <c r="AD3752" s="163"/>
      <c r="AE3752" s="163"/>
      <c r="AF3752" s="163"/>
      <c r="AG3752" s="163" t="s">
        <v>376</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516</v>
      </c>
      <c r="B3753" s="168" t="s">
        <v>3846</v>
      </c>
      <c r="C3753" s="169" t="s">
        <v>3847</v>
      </c>
      <c r="D3753" s="170" t="s">
        <v>2663</v>
      </c>
      <c r="E3753" s="171">
        <v>1</v>
      </c>
      <c r="F3753" s="172"/>
      <c r="G3753" s="173">
        <f t="shared" si="49"/>
        <v>0</v>
      </c>
      <c r="H3753" s="172"/>
      <c r="I3753" s="173">
        <f t="shared" si="50"/>
        <v>0</v>
      </c>
      <c r="J3753" s="172"/>
      <c r="K3753" s="173">
        <f t="shared" si="51"/>
        <v>0</v>
      </c>
      <c r="L3753" s="173">
        <v>21</v>
      </c>
      <c r="M3753" s="173">
        <f t="shared" si="52"/>
        <v>0</v>
      </c>
      <c r="N3753" s="173">
        <v>9.8000000000000004E-2</v>
      </c>
      <c r="O3753" s="173">
        <f t="shared" si="53"/>
        <v>0.1</v>
      </c>
      <c r="P3753" s="173">
        <v>0</v>
      </c>
      <c r="Q3753" s="173">
        <f t="shared" si="54"/>
        <v>0</v>
      </c>
      <c r="R3753" s="173"/>
      <c r="S3753" s="173" t="s">
        <v>354</v>
      </c>
      <c r="T3753" s="174" t="s">
        <v>296</v>
      </c>
      <c r="U3753" s="162">
        <v>0</v>
      </c>
      <c r="V3753" s="162">
        <f t="shared" si="55"/>
        <v>0</v>
      </c>
      <c r="W3753" s="162"/>
      <c r="X3753" s="162" t="s">
        <v>375</v>
      </c>
      <c r="Y3753" s="163"/>
      <c r="Z3753" s="163"/>
      <c r="AA3753" s="163"/>
      <c r="AB3753" s="163"/>
      <c r="AC3753" s="163"/>
      <c r="AD3753" s="163"/>
      <c r="AE3753" s="163"/>
      <c r="AF3753" s="163"/>
      <c r="AG3753" s="163" t="s">
        <v>376</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517</v>
      </c>
      <c r="B3754" s="168" t="s">
        <v>3848</v>
      </c>
      <c r="C3754" s="169" t="s">
        <v>3849</v>
      </c>
      <c r="D3754" s="170" t="s">
        <v>2663</v>
      </c>
      <c r="E3754" s="171">
        <v>1</v>
      </c>
      <c r="F3754" s="172"/>
      <c r="G3754" s="173">
        <f t="shared" si="49"/>
        <v>0</v>
      </c>
      <c r="H3754" s="172"/>
      <c r="I3754" s="173">
        <f t="shared" si="50"/>
        <v>0</v>
      </c>
      <c r="J3754" s="172"/>
      <c r="K3754" s="173">
        <f t="shared" si="51"/>
        <v>0</v>
      </c>
      <c r="L3754" s="173">
        <v>21</v>
      </c>
      <c r="M3754" s="173">
        <f t="shared" si="52"/>
        <v>0</v>
      </c>
      <c r="N3754" s="173">
        <v>9.8000000000000004E-2</v>
      </c>
      <c r="O3754" s="173">
        <f t="shared" si="53"/>
        <v>0.1</v>
      </c>
      <c r="P3754" s="173">
        <v>0</v>
      </c>
      <c r="Q3754" s="173">
        <f t="shared" si="54"/>
        <v>0</v>
      </c>
      <c r="R3754" s="173"/>
      <c r="S3754" s="173" t="s">
        <v>354</v>
      </c>
      <c r="T3754" s="174" t="s">
        <v>296</v>
      </c>
      <c r="U3754" s="162">
        <v>0</v>
      </c>
      <c r="V3754" s="162">
        <f t="shared" si="55"/>
        <v>0</v>
      </c>
      <c r="W3754" s="162"/>
      <c r="X3754" s="162" t="s">
        <v>375</v>
      </c>
      <c r="Y3754" s="163"/>
      <c r="Z3754" s="163"/>
      <c r="AA3754" s="163"/>
      <c r="AB3754" s="163"/>
      <c r="AC3754" s="163"/>
      <c r="AD3754" s="163"/>
      <c r="AE3754" s="163"/>
      <c r="AF3754" s="163"/>
      <c r="AG3754" s="163" t="s">
        <v>376</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518</v>
      </c>
      <c r="B3755" s="168" t="s">
        <v>3850</v>
      </c>
      <c r="C3755" s="169" t="s">
        <v>3851</v>
      </c>
      <c r="D3755" s="170" t="s">
        <v>2663</v>
      </c>
      <c r="E3755" s="171">
        <v>1</v>
      </c>
      <c r="F3755" s="172"/>
      <c r="G3755" s="173">
        <f t="shared" si="49"/>
        <v>0</v>
      </c>
      <c r="H3755" s="172"/>
      <c r="I3755" s="173">
        <f t="shared" si="50"/>
        <v>0</v>
      </c>
      <c r="J3755" s="172"/>
      <c r="K3755" s="173">
        <f t="shared" si="51"/>
        <v>0</v>
      </c>
      <c r="L3755" s="173">
        <v>21</v>
      </c>
      <c r="M3755" s="173">
        <f t="shared" si="52"/>
        <v>0</v>
      </c>
      <c r="N3755" s="173">
        <v>0.11</v>
      </c>
      <c r="O3755" s="173">
        <f t="shared" si="53"/>
        <v>0.11</v>
      </c>
      <c r="P3755" s="173">
        <v>0</v>
      </c>
      <c r="Q3755" s="173">
        <f t="shared" si="54"/>
        <v>0</v>
      </c>
      <c r="R3755" s="173"/>
      <c r="S3755" s="173" t="s">
        <v>354</v>
      </c>
      <c r="T3755" s="174" t="s">
        <v>296</v>
      </c>
      <c r="U3755" s="162">
        <v>0</v>
      </c>
      <c r="V3755" s="162">
        <f t="shared" si="55"/>
        <v>0</v>
      </c>
      <c r="W3755" s="162"/>
      <c r="X3755" s="162" t="s">
        <v>375</v>
      </c>
      <c r="Y3755" s="163"/>
      <c r="Z3755" s="163"/>
      <c r="AA3755" s="163"/>
      <c r="AB3755" s="163"/>
      <c r="AC3755" s="163"/>
      <c r="AD3755" s="163"/>
      <c r="AE3755" s="163"/>
      <c r="AF3755" s="163"/>
      <c r="AG3755" s="163" t="s">
        <v>376</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519</v>
      </c>
      <c r="B3756" s="168" t="s">
        <v>3852</v>
      </c>
      <c r="C3756" s="169" t="s">
        <v>3853</v>
      </c>
      <c r="D3756" s="170" t="s">
        <v>2663</v>
      </c>
      <c r="E3756" s="171">
        <v>1</v>
      </c>
      <c r="F3756" s="172"/>
      <c r="G3756" s="173">
        <f t="shared" si="49"/>
        <v>0</v>
      </c>
      <c r="H3756" s="172"/>
      <c r="I3756" s="173">
        <f t="shared" si="50"/>
        <v>0</v>
      </c>
      <c r="J3756" s="172"/>
      <c r="K3756" s="173">
        <f t="shared" si="51"/>
        <v>0</v>
      </c>
      <c r="L3756" s="173">
        <v>21</v>
      </c>
      <c r="M3756" s="173">
        <f t="shared" si="52"/>
        <v>0</v>
      </c>
      <c r="N3756" s="173">
        <v>0.11</v>
      </c>
      <c r="O3756" s="173">
        <f t="shared" si="53"/>
        <v>0.11</v>
      </c>
      <c r="P3756" s="173">
        <v>0</v>
      </c>
      <c r="Q3756" s="173">
        <f t="shared" si="54"/>
        <v>0</v>
      </c>
      <c r="R3756" s="173"/>
      <c r="S3756" s="173" t="s">
        <v>354</v>
      </c>
      <c r="T3756" s="174" t="s">
        <v>296</v>
      </c>
      <c r="U3756" s="162">
        <v>0</v>
      </c>
      <c r="V3756" s="162">
        <f t="shared" si="55"/>
        <v>0</v>
      </c>
      <c r="W3756" s="162"/>
      <c r="X3756" s="162" t="s">
        <v>375</v>
      </c>
      <c r="Y3756" s="163"/>
      <c r="Z3756" s="163"/>
      <c r="AA3756" s="163"/>
      <c r="AB3756" s="163"/>
      <c r="AC3756" s="163"/>
      <c r="AD3756" s="163"/>
      <c r="AE3756" s="163"/>
      <c r="AF3756" s="163"/>
      <c r="AG3756" s="163" t="s">
        <v>376</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520</v>
      </c>
      <c r="B3757" s="168" t="s">
        <v>3854</v>
      </c>
      <c r="C3757" s="169" t="s">
        <v>3855</v>
      </c>
      <c r="D3757" s="170" t="s">
        <v>2663</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375</v>
      </c>
      <c r="Y3757" s="163"/>
      <c r="Z3757" s="163"/>
      <c r="AA3757" s="163"/>
      <c r="AB3757" s="163"/>
      <c r="AC3757" s="163"/>
      <c r="AD3757" s="163"/>
      <c r="AE3757" s="163"/>
      <c r="AF3757" s="163"/>
      <c r="AG3757" s="163" t="s">
        <v>376</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521</v>
      </c>
      <c r="B3758" s="168" t="s">
        <v>3856</v>
      </c>
      <c r="C3758" s="169" t="s">
        <v>3857</v>
      </c>
      <c r="D3758" s="170" t="s">
        <v>2663</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375</v>
      </c>
      <c r="Y3758" s="163"/>
      <c r="Z3758" s="163"/>
      <c r="AA3758" s="163"/>
      <c r="AB3758" s="163"/>
      <c r="AC3758" s="163"/>
      <c r="AD3758" s="163"/>
      <c r="AE3758" s="163"/>
      <c r="AF3758" s="163"/>
      <c r="AG3758" s="163" t="s">
        <v>376</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522</v>
      </c>
      <c r="B3759" s="168" t="s">
        <v>3858</v>
      </c>
      <c r="C3759" s="169" t="s">
        <v>3859</v>
      </c>
      <c r="D3759" s="170" t="s">
        <v>2663</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375</v>
      </c>
      <c r="Y3759" s="163"/>
      <c r="Z3759" s="163"/>
      <c r="AA3759" s="163"/>
      <c r="AB3759" s="163"/>
      <c r="AC3759" s="163"/>
      <c r="AD3759" s="163"/>
      <c r="AE3759" s="163"/>
      <c r="AF3759" s="163"/>
      <c r="AG3759" s="163" t="s">
        <v>376</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523</v>
      </c>
      <c r="B3760" s="168" t="s">
        <v>3860</v>
      </c>
      <c r="C3760" s="169" t="s">
        <v>3861</v>
      </c>
      <c r="D3760" s="170" t="s">
        <v>2663</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375</v>
      </c>
      <c r="Y3760" s="163"/>
      <c r="Z3760" s="163"/>
      <c r="AA3760" s="163"/>
      <c r="AB3760" s="163"/>
      <c r="AC3760" s="163"/>
      <c r="AD3760" s="163"/>
      <c r="AE3760" s="163"/>
      <c r="AF3760" s="163"/>
      <c r="AG3760" s="163" t="s">
        <v>376</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524</v>
      </c>
      <c r="B3761" s="168" t="s">
        <v>3862</v>
      </c>
      <c r="C3761" s="169" t="s">
        <v>3863</v>
      </c>
      <c r="D3761" s="170" t="s">
        <v>2663</v>
      </c>
      <c r="E3761" s="171">
        <v>1</v>
      </c>
      <c r="F3761" s="172"/>
      <c r="G3761" s="173">
        <f t="shared" si="49"/>
        <v>0</v>
      </c>
      <c r="H3761" s="172"/>
      <c r="I3761" s="173">
        <f t="shared" si="50"/>
        <v>0</v>
      </c>
      <c r="J3761" s="172"/>
      <c r="K3761" s="173">
        <f t="shared" si="51"/>
        <v>0</v>
      </c>
      <c r="L3761" s="173">
        <v>21</v>
      </c>
      <c r="M3761" s="173">
        <f t="shared" si="52"/>
        <v>0</v>
      </c>
      <c r="N3761" s="173">
        <v>8.5000000000000006E-2</v>
      </c>
      <c r="O3761" s="173">
        <f t="shared" si="53"/>
        <v>0.09</v>
      </c>
      <c r="P3761" s="173">
        <v>0</v>
      </c>
      <c r="Q3761" s="173">
        <f t="shared" si="54"/>
        <v>0</v>
      </c>
      <c r="R3761" s="173"/>
      <c r="S3761" s="173" t="s">
        <v>354</v>
      </c>
      <c r="T3761" s="174" t="s">
        <v>296</v>
      </c>
      <c r="U3761" s="162">
        <v>0</v>
      </c>
      <c r="V3761" s="162">
        <f t="shared" si="55"/>
        <v>0</v>
      </c>
      <c r="W3761" s="162"/>
      <c r="X3761" s="162" t="s">
        <v>375</v>
      </c>
      <c r="Y3761" s="163"/>
      <c r="Z3761" s="163"/>
      <c r="AA3761" s="163"/>
      <c r="AB3761" s="163"/>
      <c r="AC3761" s="163"/>
      <c r="AD3761" s="163"/>
      <c r="AE3761" s="163"/>
      <c r="AF3761" s="163"/>
      <c r="AG3761" s="163" t="s">
        <v>376</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525</v>
      </c>
      <c r="B3762" s="168" t="s">
        <v>3864</v>
      </c>
      <c r="C3762" s="169" t="s">
        <v>3865</v>
      </c>
      <c r="D3762" s="170" t="s">
        <v>2663</v>
      </c>
      <c r="E3762" s="171">
        <v>1</v>
      </c>
      <c r="F3762" s="172"/>
      <c r="G3762" s="173">
        <f t="shared" si="49"/>
        <v>0</v>
      </c>
      <c r="H3762" s="172"/>
      <c r="I3762" s="173">
        <f t="shared" si="50"/>
        <v>0</v>
      </c>
      <c r="J3762" s="172"/>
      <c r="K3762" s="173">
        <f t="shared" si="51"/>
        <v>0</v>
      </c>
      <c r="L3762" s="173">
        <v>21</v>
      </c>
      <c r="M3762" s="173">
        <f t="shared" si="52"/>
        <v>0</v>
      </c>
      <c r="N3762" s="173">
        <v>0.09</v>
      </c>
      <c r="O3762" s="173">
        <f t="shared" si="53"/>
        <v>0.09</v>
      </c>
      <c r="P3762" s="173">
        <v>0</v>
      </c>
      <c r="Q3762" s="173">
        <f t="shared" si="54"/>
        <v>0</v>
      </c>
      <c r="R3762" s="173"/>
      <c r="S3762" s="173" t="s">
        <v>354</v>
      </c>
      <c r="T3762" s="174" t="s">
        <v>296</v>
      </c>
      <c r="U3762" s="162">
        <v>0</v>
      </c>
      <c r="V3762" s="162">
        <f t="shared" si="55"/>
        <v>0</v>
      </c>
      <c r="W3762" s="162"/>
      <c r="X3762" s="162" t="s">
        <v>375</v>
      </c>
      <c r="Y3762" s="163"/>
      <c r="Z3762" s="163"/>
      <c r="AA3762" s="163"/>
      <c r="AB3762" s="163"/>
      <c r="AC3762" s="163"/>
      <c r="AD3762" s="163"/>
      <c r="AE3762" s="163"/>
      <c r="AF3762" s="163"/>
      <c r="AG3762" s="163" t="s">
        <v>376</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526</v>
      </c>
      <c r="B3763" s="168" t="s">
        <v>3866</v>
      </c>
      <c r="C3763" s="169" t="s">
        <v>3867</v>
      </c>
      <c r="D3763" s="170" t="s">
        <v>2663</v>
      </c>
      <c r="E3763" s="171">
        <v>1</v>
      </c>
      <c r="F3763" s="172"/>
      <c r="G3763" s="173">
        <f t="shared" si="49"/>
        <v>0</v>
      </c>
      <c r="H3763" s="172"/>
      <c r="I3763" s="173">
        <f t="shared" si="50"/>
        <v>0</v>
      </c>
      <c r="J3763" s="172"/>
      <c r="K3763" s="173">
        <f t="shared" si="51"/>
        <v>0</v>
      </c>
      <c r="L3763" s="173">
        <v>21</v>
      </c>
      <c r="M3763" s="173">
        <f t="shared" si="52"/>
        <v>0</v>
      </c>
      <c r="N3763" s="173">
        <v>8.5000000000000006E-2</v>
      </c>
      <c r="O3763" s="173">
        <f t="shared" si="53"/>
        <v>0.09</v>
      </c>
      <c r="P3763" s="173">
        <v>0</v>
      </c>
      <c r="Q3763" s="173">
        <f t="shared" si="54"/>
        <v>0</v>
      </c>
      <c r="R3763" s="173"/>
      <c r="S3763" s="173" t="s">
        <v>354</v>
      </c>
      <c r="T3763" s="174" t="s">
        <v>296</v>
      </c>
      <c r="U3763" s="162">
        <v>0</v>
      </c>
      <c r="V3763" s="162">
        <f t="shared" si="55"/>
        <v>0</v>
      </c>
      <c r="W3763" s="162"/>
      <c r="X3763" s="162" t="s">
        <v>375</v>
      </c>
      <c r="Y3763" s="163"/>
      <c r="Z3763" s="163"/>
      <c r="AA3763" s="163"/>
      <c r="AB3763" s="163"/>
      <c r="AC3763" s="163"/>
      <c r="AD3763" s="163"/>
      <c r="AE3763" s="163"/>
      <c r="AF3763" s="163"/>
      <c r="AG3763" s="163" t="s">
        <v>376</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527</v>
      </c>
      <c r="B3764" s="168" t="s">
        <v>3868</v>
      </c>
      <c r="C3764" s="169" t="s">
        <v>3869</v>
      </c>
      <c r="D3764" s="170" t="s">
        <v>2663</v>
      </c>
      <c r="E3764" s="171">
        <v>1</v>
      </c>
      <c r="F3764" s="172"/>
      <c r="G3764" s="173">
        <f t="shared" si="49"/>
        <v>0</v>
      </c>
      <c r="H3764" s="172"/>
      <c r="I3764" s="173">
        <f t="shared" si="50"/>
        <v>0</v>
      </c>
      <c r="J3764" s="172"/>
      <c r="K3764" s="173">
        <f t="shared" si="51"/>
        <v>0</v>
      </c>
      <c r="L3764" s="173">
        <v>21</v>
      </c>
      <c r="M3764" s="173">
        <f t="shared" si="52"/>
        <v>0</v>
      </c>
      <c r="N3764" s="173">
        <v>0.11</v>
      </c>
      <c r="O3764" s="173">
        <f t="shared" si="53"/>
        <v>0.11</v>
      </c>
      <c r="P3764" s="173">
        <v>0</v>
      </c>
      <c r="Q3764" s="173">
        <f t="shared" si="54"/>
        <v>0</v>
      </c>
      <c r="R3764" s="173"/>
      <c r="S3764" s="173" t="s">
        <v>354</v>
      </c>
      <c r="T3764" s="174" t="s">
        <v>296</v>
      </c>
      <c r="U3764" s="162">
        <v>0</v>
      </c>
      <c r="V3764" s="162">
        <f t="shared" si="55"/>
        <v>0</v>
      </c>
      <c r="W3764" s="162"/>
      <c r="X3764" s="162" t="s">
        <v>375</v>
      </c>
      <c r="Y3764" s="163"/>
      <c r="Z3764" s="163"/>
      <c r="AA3764" s="163"/>
      <c r="AB3764" s="163"/>
      <c r="AC3764" s="163"/>
      <c r="AD3764" s="163"/>
      <c r="AE3764" s="163"/>
      <c r="AF3764" s="163"/>
      <c r="AG3764" s="163" t="s">
        <v>376</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528</v>
      </c>
      <c r="B3765" s="168" t="s">
        <v>3870</v>
      </c>
      <c r="C3765" s="169" t="s">
        <v>3871</v>
      </c>
      <c r="D3765" s="170" t="s">
        <v>2663</v>
      </c>
      <c r="E3765" s="171">
        <v>1</v>
      </c>
      <c r="F3765" s="172"/>
      <c r="G3765" s="173">
        <f t="shared" si="49"/>
        <v>0</v>
      </c>
      <c r="H3765" s="172"/>
      <c r="I3765" s="173">
        <f t="shared" si="50"/>
        <v>0</v>
      </c>
      <c r="J3765" s="172"/>
      <c r="K3765" s="173">
        <f t="shared" si="51"/>
        <v>0</v>
      </c>
      <c r="L3765" s="173">
        <v>21</v>
      </c>
      <c r="M3765" s="173">
        <f t="shared" si="52"/>
        <v>0</v>
      </c>
      <c r="N3765" s="173">
        <v>0.11</v>
      </c>
      <c r="O3765" s="173">
        <f t="shared" si="53"/>
        <v>0.11</v>
      </c>
      <c r="P3765" s="173">
        <v>0</v>
      </c>
      <c r="Q3765" s="173">
        <f t="shared" si="54"/>
        <v>0</v>
      </c>
      <c r="R3765" s="173"/>
      <c r="S3765" s="173" t="s">
        <v>354</v>
      </c>
      <c r="T3765" s="174" t="s">
        <v>296</v>
      </c>
      <c r="U3765" s="162">
        <v>0</v>
      </c>
      <c r="V3765" s="162">
        <f t="shared" si="55"/>
        <v>0</v>
      </c>
      <c r="W3765" s="162"/>
      <c r="X3765" s="162" t="s">
        <v>375</v>
      </c>
      <c r="Y3765" s="163"/>
      <c r="Z3765" s="163"/>
      <c r="AA3765" s="163"/>
      <c r="AB3765" s="163"/>
      <c r="AC3765" s="163"/>
      <c r="AD3765" s="163"/>
      <c r="AE3765" s="163"/>
      <c r="AF3765" s="163"/>
      <c r="AG3765" s="163" t="s">
        <v>376</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529</v>
      </c>
      <c r="B3766" s="168" t="s">
        <v>3872</v>
      </c>
      <c r="C3766" s="169" t="s">
        <v>3873</v>
      </c>
      <c r="D3766" s="170" t="s">
        <v>2663</v>
      </c>
      <c r="E3766" s="171">
        <v>1</v>
      </c>
      <c r="F3766" s="172"/>
      <c r="G3766" s="173">
        <f t="shared" si="49"/>
        <v>0</v>
      </c>
      <c r="H3766" s="172"/>
      <c r="I3766" s="173">
        <f t="shared" si="50"/>
        <v>0</v>
      </c>
      <c r="J3766" s="172"/>
      <c r="K3766" s="173">
        <f t="shared" si="51"/>
        <v>0</v>
      </c>
      <c r="L3766" s="173">
        <v>21</v>
      </c>
      <c r="M3766" s="173">
        <f t="shared" si="52"/>
        <v>0</v>
      </c>
      <c r="N3766" s="173">
        <v>8.5000000000000006E-2</v>
      </c>
      <c r="O3766" s="173">
        <f t="shared" si="53"/>
        <v>0.09</v>
      </c>
      <c r="P3766" s="173">
        <v>0</v>
      </c>
      <c r="Q3766" s="173">
        <f t="shared" si="54"/>
        <v>0</v>
      </c>
      <c r="R3766" s="173"/>
      <c r="S3766" s="173" t="s">
        <v>354</v>
      </c>
      <c r="T3766" s="174" t="s">
        <v>296</v>
      </c>
      <c r="U3766" s="162">
        <v>0</v>
      </c>
      <c r="V3766" s="162">
        <f t="shared" si="55"/>
        <v>0</v>
      </c>
      <c r="W3766" s="162"/>
      <c r="X3766" s="162" t="s">
        <v>375</v>
      </c>
      <c r="Y3766" s="163"/>
      <c r="Z3766" s="163"/>
      <c r="AA3766" s="163"/>
      <c r="AB3766" s="163"/>
      <c r="AC3766" s="163"/>
      <c r="AD3766" s="163"/>
      <c r="AE3766" s="163"/>
      <c r="AF3766" s="163"/>
      <c r="AG3766" s="163" t="s">
        <v>376</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530</v>
      </c>
      <c r="B3767" s="168" t="s">
        <v>3874</v>
      </c>
      <c r="C3767" s="169" t="s">
        <v>3875</v>
      </c>
      <c r="D3767" s="170" t="s">
        <v>2663</v>
      </c>
      <c r="E3767" s="171">
        <v>1</v>
      </c>
      <c r="F3767" s="172"/>
      <c r="G3767" s="173">
        <f t="shared" si="49"/>
        <v>0</v>
      </c>
      <c r="H3767" s="172"/>
      <c r="I3767" s="173">
        <f t="shared" si="50"/>
        <v>0</v>
      </c>
      <c r="J3767" s="172"/>
      <c r="K3767" s="173">
        <f t="shared" si="51"/>
        <v>0</v>
      </c>
      <c r="L3767" s="173">
        <v>21</v>
      </c>
      <c r="M3767" s="173">
        <f t="shared" si="52"/>
        <v>0</v>
      </c>
      <c r="N3767" s="173">
        <v>8.5000000000000006E-2</v>
      </c>
      <c r="O3767" s="173">
        <f t="shared" si="53"/>
        <v>0.09</v>
      </c>
      <c r="P3767" s="173">
        <v>0</v>
      </c>
      <c r="Q3767" s="173">
        <f t="shared" si="54"/>
        <v>0</v>
      </c>
      <c r="R3767" s="173"/>
      <c r="S3767" s="173" t="s">
        <v>354</v>
      </c>
      <c r="T3767" s="174" t="s">
        <v>296</v>
      </c>
      <c r="U3767" s="162">
        <v>0</v>
      </c>
      <c r="V3767" s="162">
        <f t="shared" si="55"/>
        <v>0</v>
      </c>
      <c r="W3767" s="162"/>
      <c r="X3767" s="162" t="s">
        <v>375</v>
      </c>
      <c r="Y3767" s="163"/>
      <c r="Z3767" s="163"/>
      <c r="AA3767" s="163"/>
      <c r="AB3767" s="163"/>
      <c r="AC3767" s="163"/>
      <c r="AD3767" s="163"/>
      <c r="AE3767" s="163"/>
      <c r="AF3767" s="163"/>
      <c r="AG3767" s="163" t="s">
        <v>376</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531</v>
      </c>
      <c r="B3768" s="168" t="s">
        <v>3876</v>
      </c>
      <c r="C3768" s="169" t="s">
        <v>3877</v>
      </c>
      <c r="D3768" s="170" t="s">
        <v>2663</v>
      </c>
      <c r="E3768" s="171">
        <v>1</v>
      </c>
      <c r="F3768" s="172"/>
      <c r="G3768" s="173">
        <f t="shared" si="49"/>
        <v>0</v>
      </c>
      <c r="H3768" s="172"/>
      <c r="I3768" s="173">
        <f t="shared" si="50"/>
        <v>0</v>
      </c>
      <c r="J3768" s="172"/>
      <c r="K3768" s="173">
        <f t="shared" si="51"/>
        <v>0</v>
      </c>
      <c r="L3768" s="173">
        <v>21</v>
      </c>
      <c r="M3768" s="173">
        <f t="shared" si="52"/>
        <v>0</v>
      </c>
      <c r="N3768" s="173">
        <v>8.5000000000000006E-2</v>
      </c>
      <c r="O3768" s="173">
        <f t="shared" si="53"/>
        <v>0.09</v>
      </c>
      <c r="P3768" s="173">
        <v>0</v>
      </c>
      <c r="Q3768" s="173">
        <f t="shared" si="54"/>
        <v>0</v>
      </c>
      <c r="R3768" s="173"/>
      <c r="S3768" s="173" t="s">
        <v>354</v>
      </c>
      <c r="T3768" s="174" t="s">
        <v>296</v>
      </c>
      <c r="U3768" s="162">
        <v>0</v>
      </c>
      <c r="V3768" s="162">
        <f t="shared" si="55"/>
        <v>0</v>
      </c>
      <c r="W3768" s="162"/>
      <c r="X3768" s="162" t="s">
        <v>375</v>
      </c>
      <c r="Y3768" s="163"/>
      <c r="Z3768" s="163"/>
      <c r="AA3768" s="163"/>
      <c r="AB3768" s="163"/>
      <c r="AC3768" s="163"/>
      <c r="AD3768" s="163"/>
      <c r="AE3768" s="163"/>
      <c r="AF3768" s="163"/>
      <c r="AG3768" s="163" t="s">
        <v>376</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532</v>
      </c>
      <c r="B3769" s="168" t="s">
        <v>3878</v>
      </c>
      <c r="C3769" s="169" t="s">
        <v>3879</v>
      </c>
      <c r="D3769" s="170" t="s">
        <v>2663</v>
      </c>
      <c r="E3769" s="171">
        <v>1</v>
      </c>
      <c r="F3769" s="172"/>
      <c r="G3769" s="173">
        <f t="shared" si="49"/>
        <v>0</v>
      </c>
      <c r="H3769" s="172"/>
      <c r="I3769" s="173">
        <f t="shared" si="50"/>
        <v>0</v>
      </c>
      <c r="J3769" s="172"/>
      <c r="K3769" s="173">
        <f t="shared" si="51"/>
        <v>0</v>
      </c>
      <c r="L3769" s="173">
        <v>21</v>
      </c>
      <c r="M3769" s="173">
        <f t="shared" si="52"/>
        <v>0</v>
      </c>
      <c r="N3769" s="173">
        <v>8.5000000000000006E-2</v>
      </c>
      <c r="O3769" s="173">
        <f t="shared" si="53"/>
        <v>0.09</v>
      </c>
      <c r="P3769" s="173">
        <v>0</v>
      </c>
      <c r="Q3769" s="173">
        <f t="shared" si="54"/>
        <v>0</v>
      </c>
      <c r="R3769" s="173"/>
      <c r="S3769" s="173" t="s">
        <v>354</v>
      </c>
      <c r="T3769" s="174" t="s">
        <v>296</v>
      </c>
      <c r="U3769" s="162">
        <v>0</v>
      </c>
      <c r="V3769" s="162">
        <f t="shared" si="55"/>
        <v>0</v>
      </c>
      <c r="W3769" s="162"/>
      <c r="X3769" s="162" t="s">
        <v>375</v>
      </c>
      <c r="Y3769" s="163"/>
      <c r="Z3769" s="163"/>
      <c r="AA3769" s="163"/>
      <c r="AB3769" s="163"/>
      <c r="AC3769" s="163"/>
      <c r="AD3769" s="163"/>
      <c r="AE3769" s="163"/>
      <c r="AF3769" s="163"/>
      <c r="AG3769" s="163" t="s">
        <v>376</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533</v>
      </c>
      <c r="B3770" s="168" t="s">
        <v>3880</v>
      </c>
      <c r="C3770" s="169" t="s">
        <v>3881</v>
      </c>
      <c r="D3770" s="170" t="s">
        <v>2663</v>
      </c>
      <c r="E3770" s="171">
        <v>1</v>
      </c>
      <c r="F3770" s="172"/>
      <c r="G3770" s="173">
        <f t="shared" si="49"/>
        <v>0</v>
      </c>
      <c r="H3770" s="172"/>
      <c r="I3770" s="173">
        <f t="shared" si="50"/>
        <v>0</v>
      </c>
      <c r="J3770" s="172"/>
      <c r="K3770" s="173">
        <f t="shared" si="51"/>
        <v>0</v>
      </c>
      <c r="L3770" s="173">
        <v>21</v>
      </c>
      <c r="M3770" s="173">
        <f t="shared" si="52"/>
        <v>0</v>
      </c>
      <c r="N3770" s="173">
        <v>8.5000000000000006E-2</v>
      </c>
      <c r="O3770" s="173">
        <f t="shared" si="53"/>
        <v>0.09</v>
      </c>
      <c r="P3770" s="173">
        <v>0</v>
      </c>
      <c r="Q3770" s="173">
        <f t="shared" si="54"/>
        <v>0</v>
      </c>
      <c r="R3770" s="173"/>
      <c r="S3770" s="173" t="s">
        <v>354</v>
      </c>
      <c r="T3770" s="174" t="s">
        <v>296</v>
      </c>
      <c r="U3770" s="162">
        <v>0</v>
      </c>
      <c r="V3770" s="162">
        <f t="shared" si="55"/>
        <v>0</v>
      </c>
      <c r="W3770" s="162"/>
      <c r="X3770" s="162" t="s">
        <v>375</v>
      </c>
      <c r="Y3770" s="163"/>
      <c r="Z3770" s="163"/>
      <c r="AA3770" s="163"/>
      <c r="AB3770" s="163"/>
      <c r="AC3770" s="163"/>
      <c r="AD3770" s="163"/>
      <c r="AE3770" s="163"/>
      <c r="AF3770" s="163"/>
      <c r="AG3770" s="163" t="s">
        <v>376</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534</v>
      </c>
      <c r="B3771" s="168" t="s">
        <v>3882</v>
      </c>
      <c r="C3771" s="169" t="s">
        <v>3883</v>
      </c>
      <c r="D3771" s="170" t="s">
        <v>2663</v>
      </c>
      <c r="E3771" s="171">
        <v>1</v>
      </c>
      <c r="F3771" s="172"/>
      <c r="G3771" s="173">
        <f t="shared" si="49"/>
        <v>0</v>
      </c>
      <c r="H3771" s="172"/>
      <c r="I3771" s="173">
        <f t="shared" si="50"/>
        <v>0</v>
      </c>
      <c r="J3771" s="172"/>
      <c r="K3771" s="173">
        <f t="shared" si="51"/>
        <v>0</v>
      </c>
      <c r="L3771" s="173">
        <v>21</v>
      </c>
      <c r="M3771" s="173">
        <f t="shared" si="52"/>
        <v>0</v>
      </c>
      <c r="N3771" s="173">
        <v>0.09</v>
      </c>
      <c r="O3771" s="173">
        <f t="shared" si="53"/>
        <v>0.09</v>
      </c>
      <c r="P3771" s="173">
        <v>0</v>
      </c>
      <c r="Q3771" s="173">
        <f t="shared" si="54"/>
        <v>0</v>
      </c>
      <c r="R3771" s="173"/>
      <c r="S3771" s="173" t="s">
        <v>354</v>
      </c>
      <c r="T3771" s="174" t="s">
        <v>296</v>
      </c>
      <c r="U3771" s="162">
        <v>0</v>
      </c>
      <c r="V3771" s="162">
        <f t="shared" si="55"/>
        <v>0</v>
      </c>
      <c r="W3771" s="162"/>
      <c r="X3771" s="162" t="s">
        <v>375</v>
      </c>
      <c r="Y3771" s="163"/>
      <c r="Z3771" s="163"/>
      <c r="AA3771" s="163"/>
      <c r="AB3771" s="163"/>
      <c r="AC3771" s="163"/>
      <c r="AD3771" s="163"/>
      <c r="AE3771" s="163"/>
      <c r="AF3771" s="163"/>
      <c r="AG3771" s="163" t="s">
        <v>376</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535</v>
      </c>
      <c r="B3772" s="168" t="s">
        <v>3884</v>
      </c>
      <c r="C3772" s="169" t="s">
        <v>3885</v>
      </c>
      <c r="D3772" s="170" t="s">
        <v>2663</v>
      </c>
      <c r="E3772" s="171">
        <v>1</v>
      </c>
      <c r="F3772" s="172"/>
      <c r="G3772" s="173">
        <f t="shared" si="49"/>
        <v>0</v>
      </c>
      <c r="H3772" s="172"/>
      <c r="I3772" s="173">
        <f t="shared" si="50"/>
        <v>0</v>
      </c>
      <c r="J3772" s="172"/>
      <c r="K3772" s="173">
        <f t="shared" si="51"/>
        <v>0</v>
      </c>
      <c r="L3772" s="173">
        <v>21</v>
      </c>
      <c r="M3772" s="173">
        <f t="shared" si="52"/>
        <v>0</v>
      </c>
      <c r="N3772" s="173">
        <v>0.09</v>
      </c>
      <c r="O3772" s="173">
        <f t="shared" si="53"/>
        <v>0.09</v>
      </c>
      <c r="P3772" s="173">
        <v>0</v>
      </c>
      <c r="Q3772" s="173">
        <f t="shared" si="54"/>
        <v>0</v>
      </c>
      <c r="R3772" s="173"/>
      <c r="S3772" s="173" t="s">
        <v>354</v>
      </c>
      <c r="T3772" s="174" t="s">
        <v>296</v>
      </c>
      <c r="U3772" s="162">
        <v>0</v>
      </c>
      <c r="V3772" s="162">
        <f t="shared" si="55"/>
        <v>0</v>
      </c>
      <c r="W3772" s="162"/>
      <c r="X3772" s="162" t="s">
        <v>375</v>
      </c>
      <c r="Y3772" s="163"/>
      <c r="Z3772" s="163"/>
      <c r="AA3772" s="163"/>
      <c r="AB3772" s="163"/>
      <c r="AC3772" s="163"/>
      <c r="AD3772" s="163"/>
      <c r="AE3772" s="163"/>
      <c r="AF3772" s="163"/>
      <c r="AG3772" s="163" t="s">
        <v>376</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536</v>
      </c>
      <c r="B3773" s="168" t="s">
        <v>3886</v>
      </c>
      <c r="C3773" s="169" t="s">
        <v>3887</v>
      </c>
      <c r="D3773" s="170" t="s">
        <v>2663</v>
      </c>
      <c r="E3773" s="171">
        <v>1</v>
      </c>
      <c r="F3773" s="172"/>
      <c r="G3773" s="173">
        <f t="shared" si="49"/>
        <v>0</v>
      </c>
      <c r="H3773" s="172"/>
      <c r="I3773" s="173">
        <f t="shared" si="50"/>
        <v>0</v>
      </c>
      <c r="J3773" s="172"/>
      <c r="K3773" s="173">
        <f t="shared" si="51"/>
        <v>0</v>
      </c>
      <c r="L3773" s="173">
        <v>21</v>
      </c>
      <c r="M3773" s="173">
        <f t="shared" si="52"/>
        <v>0</v>
      </c>
      <c r="N3773" s="173">
        <v>0.11</v>
      </c>
      <c r="O3773" s="173">
        <f t="shared" si="53"/>
        <v>0.11</v>
      </c>
      <c r="P3773" s="173">
        <v>0</v>
      </c>
      <c r="Q3773" s="173">
        <f t="shared" si="54"/>
        <v>0</v>
      </c>
      <c r="R3773" s="173"/>
      <c r="S3773" s="173" t="s">
        <v>354</v>
      </c>
      <c r="T3773" s="174" t="s">
        <v>296</v>
      </c>
      <c r="U3773" s="162">
        <v>0</v>
      </c>
      <c r="V3773" s="162">
        <f t="shared" si="55"/>
        <v>0</v>
      </c>
      <c r="W3773" s="162"/>
      <c r="X3773" s="162" t="s">
        <v>375</v>
      </c>
      <c r="Y3773" s="163"/>
      <c r="Z3773" s="163"/>
      <c r="AA3773" s="163"/>
      <c r="AB3773" s="163"/>
      <c r="AC3773" s="163"/>
      <c r="AD3773" s="163"/>
      <c r="AE3773" s="163"/>
      <c r="AF3773" s="163"/>
      <c r="AG3773" s="163" t="s">
        <v>376</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537</v>
      </c>
      <c r="B3774" s="168" t="s">
        <v>3888</v>
      </c>
      <c r="C3774" s="169" t="s">
        <v>3889</v>
      </c>
      <c r="D3774" s="170" t="s">
        <v>2663</v>
      </c>
      <c r="E3774" s="171">
        <v>1</v>
      </c>
      <c r="F3774" s="172"/>
      <c r="G3774" s="173">
        <f t="shared" si="49"/>
        <v>0</v>
      </c>
      <c r="H3774" s="172"/>
      <c r="I3774" s="173">
        <f t="shared" si="50"/>
        <v>0</v>
      </c>
      <c r="J3774" s="172"/>
      <c r="K3774" s="173">
        <f t="shared" si="51"/>
        <v>0</v>
      </c>
      <c r="L3774" s="173">
        <v>21</v>
      </c>
      <c r="M3774" s="173">
        <f t="shared" si="52"/>
        <v>0</v>
      </c>
      <c r="N3774" s="173">
        <v>0.11</v>
      </c>
      <c r="O3774" s="173">
        <f t="shared" si="53"/>
        <v>0.11</v>
      </c>
      <c r="P3774" s="173">
        <v>0</v>
      </c>
      <c r="Q3774" s="173">
        <f t="shared" si="54"/>
        <v>0</v>
      </c>
      <c r="R3774" s="173"/>
      <c r="S3774" s="173" t="s">
        <v>354</v>
      </c>
      <c r="T3774" s="174" t="s">
        <v>296</v>
      </c>
      <c r="U3774" s="162">
        <v>0</v>
      </c>
      <c r="V3774" s="162">
        <f t="shared" si="55"/>
        <v>0</v>
      </c>
      <c r="W3774" s="162"/>
      <c r="X3774" s="162" t="s">
        <v>375</v>
      </c>
      <c r="Y3774" s="163"/>
      <c r="Z3774" s="163"/>
      <c r="AA3774" s="163"/>
      <c r="AB3774" s="163"/>
      <c r="AC3774" s="163"/>
      <c r="AD3774" s="163"/>
      <c r="AE3774" s="163"/>
      <c r="AF3774" s="163"/>
      <c r="AG3774" s="163" t="s">
        <v>376</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538</v>
      </c>
      <c r="B3775" s="168" t="s">
        <v>3890</v>
      </c>
      <c r="C3775" s="169" t="s">
        <v>3891</v>
      </c>
      <c r="D3775" s="170" t="s">
        <v>2663</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375</v>
      </c>
      <c r="Y3775" s="163"/>
      <c r="Z3775" s="163"/>
      <c r="AA3775" s="163"/>
      <c r="AB3775" s="163"/>
      <c r="AC3775" s="163"/>
      <c r="AD3775" s="163"/>
      <c r="AE3775" s="163"/>
      <c r="AF3775" s="163"/>
      <c r="AG3775" s="163" t="s">
        <v>376</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539</v>
      </c>
      <c r="B3776" s="168" t="s">
        <v>3892</v>
      </c>
      <c r="C3776" s="169" t="s">
        <v>3893</v>
      </c>
      <c r="D3776" s="170" t="s">
        <v>2663</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375</v>
      </c>
      <c r="Y3776" s="163"/>
      <c r="Z3776" s="163"/>
      <c r="AA3776" s="163"/>
      <c r="AB3776" s="163"/>
      <c r="AC3776" s="163"/>
      <c r="AD3776" s="163"/>
      <c r="AE3776" s="163"/>
      <c r="AF3776" s="163"/>
      <c r="AG3776" s="163" t="s">
        <v>376</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540</v>
      </c>
      <c r="B3777" s="168" t="s">
        <v>3894</v>
      </c>
      <c r="C3777" s="169" t="s">
        <v>3895</v>
      </c>
      <c r="D3777" s="170" t="s">
        <v>2663</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375</v>
      </c>
      <c r="Y3777" s="163"/>
      <c r="Z3777" s="163"/>
      <c r="AA3777" s="163"/>
      <c r="AB3777" s="163"/>
      <c r="AC3777" s="163"/>
      <c r="AD3777" s="163"/>
      <c r="AE3777" s="163"/>
      <c r="AF3777" s="163"/>
      <c r="AG3777" s="163" t="s">
        <v>376</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541</v>
      </c>
      <c r="B3778" s="168" t="s">
        <v>3896</v>
      </c>
      <c r="C3778" s="169" t="s">
        <v>3897</v>
      </c>
      <c r="D3778" s="170" t="s">
        <v>2663</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375</v>
      </c>
      <c r="Y3778" s="163"/>
      <c r="Z3778" s="163"/>
      <c r="AA3778" s="163"/>
      <c r="AB3778" s="163"/>
      <c r="AC3778" s="163"/>
      <c r="AD3778" s="163"/>
      <c r="AE3778" s="163"/>
      <c r="AF3778" s="163"/>
      <c r="AG3778" s="163" t="s">
        <v>376</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542</v>
      </c>
      <c r="B3779" s="168" t="s">
        <v>3898</v>
      </c>
      <c r="C3779" s="169" t="s">
        <v>3899</v>
      </c>
      <c r="D3779" s="170" t="s">
        <v>2663</v>
      </c>
      <c r="E3779" s="171">
        <v>1</v>
      </c>
      <c r="F3779" s="172"/>
      <c r="G3779" s="173">
        <f t="shared" si="49"/>
        <v>0</v>
      </c>
      <c r="H3779" s="172"/>
      <c r="I3779" s="173">
        <f t="shared" si="50"/>
        <v>0</v>
      </c>
      <c r="J3779" s="172"/>
      <c r="K3779" s="173">
        <f t="shared" si="51"/>
        <v>0</v>
      </c>
      <c r="L3779" s="173">
        <v>21</v>
      </c>
      <c r="M3779" s="173">
        <f t="shared" si="52"/>
        <v>0</v>
      </c>
      <c r="N3779" s="173">
        <v>8.5000000000000006E-2</v>
      </c>
      <c r="O3779" s="173">
        <f t="shared" si="53"/>
        <v>0.09</v>
      </c>
      <c r="P3779" s="173">
        <v>0</v>
      </c>
      <c r="Q3779" s="173">
        <f t="shared" si="54"/>
        <v>0</v>
      </c>
      <c r="R3779" s="173"/>
      <c r="S3779" s="173" t="s">
        <v>354</v>
      </c>
      <c r="T3779" s="174" t="s">
        <v>296</v>
      </c>
      <c r="U3779" s="162">
        <v>0</v>
      </c>
      <c r="V3779" s="162">
        <f t="shared" si="55"/>
        <v>0</v>
      </c>
      <c r="W3779" s="162"/>
      <c r="X3779" s="162" t="s">
        <v>375</v>
      </c>
      <c r="Y3779" s="163"/>
      <c r="Z3779" s="163"/>
      <c r="AA3779" s="163"/>
      <c r="AB3779" s="163"/>
      <c r="AC3779" s="163"/>
      <c r="AD3779" s="163"/>
      <c r="AE3779" s="163"/>
      <c r="AF3779" s="163"/>
      <c r="AG3779" s="163" t="s">
        <v>376</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543</v>
      </c>
      <c r="B3780" s="168" t="s">
        <v>3900</v>
      </c>
      <c r="C3780" s="169" t="s">
        <v>3901</v>
      </c>
      <c r="D3780" s="170" t="s">
        <v>2663</v>
      </c>
      <c r="E3780" s="171">
        <v>1</v>
      </c>
      <c r="F3780" s="172"/>
      <c r="G3780" s="173">
        <f t="shared" si="49"/>
        <v>0</v>
      </c>
      <c r="H3780" s="172"/>
      <c r="I3780" s="173">
        <f t="shared" si="50"/>
        <v>0</v>
      </c>
      <c r="J3780" s="172"/>
      <c r="K3780" s="173">
        <f t="shared" si="51"/>
        <v>0</v>
      </c>
      <c r="L3780" s="173">
        <v>21</v>
      </c>
      <c r="M3780" s="173">
        <f t="shared" si="52"/>
        <v>0</v>
      </c>
      <c r="N3780" s="173">
        <v>0.09</v>
      </c>
      <c r="O3780" s="173">
        <f t="shared" si="53"/>
        <v>0.09</v>
      </c>
      <c r="P3780" s="173">
        <v>0</v>
      </c>
      <c r="Q3780" s="173">
        <f t="shared" si="54"/>
        <v>0</v>
      </c>
      <c r="R3780" s="173"/>
      <c r="S3780" s="173" t="s">
        <v>354</v>
      </c>
      <c r="T3780" s="174" t="s">
        <v>296</v>
      </c>
      <c r="U3780" s="162">
        <v>0</v>
      </c>
      <c r="V3780" s="162">
        <f t="shared" si="55"/>
        <v>0</v>
      </c>
      <c r="W3780" s="162"/>
      <c r="X3780" s="162" t="s">
        <v>375</v>
      </c>
      <c r="Y3780" s="163"/>
      <c r="Z3780" s="163"/>
      <c r="AA3780" s="163"/>
      <c r="AB3780" s="163"/>
      <c r="AC3780" s="163"/>
      <c r="AD3780" s="163"/>
      <c r="AE3780" s="163"/>
      <c r="AF3780" s="163"/>
      <c r="AG3780" s="163" t="s">
        <v>376</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544</v>
      </c>
      <c r="B3781" s="168" t="s">
        <v>3902</v>
      </c>
      <c r="C3781" s="169" t="s">
        <v>3903</v>
      </c>
      <c r="D3781" s="170" t="s">
        <v>2663</v>
      </c>
      <c r="E3781" s="171">
        <v>1</v>
      </c>
      <c r="F3781" s="172"/>
      <c r="G3781" s="173">
        <f t="shared" si="49"/>
        <v>0</v>
      </c>
      <c r="H3781" s="172"/>
      <c r="I3781" s="173">
        <f t="shared" si="50"/>
        <v>0</v>
      </c>
      <c r="J3781" s="172"/>
      <c r="K3781" s="173">
        <f t="shared" si="51"/>
        <v>0</v>
      </c>
      <c r="L3781" s="173">
        <v>21</v>
      </c>
      <c r="M3781" s="173">
        <f t="shared" si="52"/>
        <v>0</v>
      </c>
      <c r="N3781" s="173">
        <v>0.09</v>
      </c>
      <c r="O3781" s="173">
        <f t="shared" si="53"/>
        <v>0.09</v>
      </c>
      <c r="P3781" s="173">
        <v>0</v>
      </c>
      <c r="Q3781" s="173">
        <f t="shared" si="54"/>
        <v>0</v>
      </c>
      <c r="R3781" s="173"/>
      <c r="S3781" s="173" t="s">
        <v>354</v>
      </c>
      <c r="T3781" s="174" t="s">
        <v>296</v>
      </c>
      <c r="U3781" s="162">
        <v>0</v>
      </c>
      <c r="V3781" s="162">
        <f t="shared" si="55"/>
        <v>0</v>
      </c>
      <c r="W3781" s="162"/>
      <c r="X3781" s="162" t="s">
        <v>375</v>
      </c>
      <c r="Y3781" s="163"/>
      <c r="Z3781" s="163"/>
      <c r="AA3781" s="163"/>
      <c r="AB3781" s="163"/>
      <c r="AC3781" s="163"/>
      <c r="AD3781" s="163"/>
      <c r="AE3781" s="163"/>
      <c r="AF3781" s="163"/>
      <c r="AG3781" s="163" t="s">
        <v>376</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545</v>
      </c>
      <c r="B3782" s="168" t="s">
        <v>3904</v>
      </c>
      <c r="C3782" s="169" t="s">
        <v>3905</v>
      </c>
      <c r="D3782" s="170" t="s">
        <v>2663</v>
      </c>
      <c r="E3782" s="171">
        <v>1</v>
      </c>
      <c r="F3782" s="172"/>
      <c r="G3782" s="173">
        <f t="shared" si="49"/>
        <v>0</v>
      </c>
      <c r="H3782" s="172"/>
      <c r="I3782" s="173">
        <f t="shared" si="50"/>
        <v>0</v>
      </c>
      <c r="J3782" s="172"/>
      <c r="K3782" s="173">
        <f t="shared" si="51"/>
        <v>0</v>
      </c>
      <c r="L3782" s="173">
        <v>21</v>
      </c>
      <c r="M3782" s="173">
        <f t="shared" si="52"/>
        <v>0</v>
      </c>
      <c r="N3782" s="173">
        <v>0.11</v>
      </c>
      <c r="O3782" s="173">
        <f t="shared" si="53"/>
        <v>0.11</v>
      </c>
      <c r="P3782" s="173">
        <v>0</v>
      </c>
      <c r="Q3782" s="173">
        <f t="shared" si="54"/>
        <v>0</v>
      </c>
      <c r="R3782" s="173"/>
      <c r="S3782" s="173" t="s">
        <v>354</v>
      </c>
      <c r="T3782" s="174" t="s">
        <v>296</v>
      </c>
      <c r="U3782" s="162">
        <v>0</v>
      </c>
      <c r="V3782" s="162">
        <f t="shared" si="55"/>
        <v>0</v>
      </c>
      <c r="W3782" s="162"/>
      <c r="X3782" s="162" t="s">
        <v>375</v>
      </c>
      <c r="Y3782" s="163"/>
      <c r="Z3782" s="163"/>
      <c r="AA3782" s="163"/>
      <c r="AB3782" s="163"/>
      <c r="AC3782" s="163"/>
      <c r="AD3782" s="163"/>
      <c r="AE3782" s="163"/>
      <c r="AF3782" s="163"/>
      <c r="AG3782" s="163" t="s">
        <v>376</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546</v>
      </c>
      <c r="B3783" s="168" t="s">
        <v>3906</v>
      </c>
      <c r="C3783" s="169" t="s">
        <v>3907</v>
      </c>
      <c r="D3783" s="170" t="s">
        <v>2663</v>
      </c>
      <c r="E3783" s="171">
        <v>1</v>
      </c>
      <c r="F3783" s="172"/>
      <c r="G3783" s="173">
        <f t="shared" si="49"/>
        <v>0</v>
      </c>
      <c r="H3783" s="172"/>
      <c r="I3783" s="173">
        <f t="shared" si="50"/>
        <v>0</v>
      </c>
      <c r="J3783" s="172"/>
      <c r="K3783" s="173">
        <f t="shared" si="51"/>
        <v>0</v>
      </c>
      <c r="L3783" s="173">
        <v>21</v>
      </c>
      <c r="M3783" s="173">
        <f t="shared" si="52"/>
        <v>0</v>
      </c>
      <c r="N3783" s="173">
        <v>0.11</v>
      </c>
      <c r="O3783" s="173">
        <f t="shared" si="53"/>
        <v>0.11</v>
      </c>
      <c r="P3783" s="173">
        <v>0</v>
      </c>
      <c r="Q3783" s="173">
        <f t="shared" si="54"/>
        <v>0</v>
      </c>
      <c r="R3783" s="173"/>
      <c r="S3783" s="173" t="s">
        <v>354</v>
      </c>
      <c r="T3783" s="174" t="s">
        <v>296</v>
      </c>
      <c r="U3783" s="162">
        <v>0</v>
      </c>
      <c r="V3783" s="162">
        <f t="shared" si="55"/>
        <v>0</v>
      </c>
      <c r="W3783" s="162"/>
      <c r="X3783" s="162" t="s">
        <v>375</v>
      </c>
      <c r="Y3783" s="163"/>
      <c r="Z3783" s="163"/>
      <c r="AA3783" s="163"/>
      <c r="AB3783" s="163"/>
      <c r="AC3783" s="163"/>
      <c r="AD3783" s="163"/>
      <c r="AE3783" s="163"/>
      <c r="AF3783" s="163"/>
      <c r="AG3783" s="163" t="s">
        <v>376</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547</v>
      </c>
      <c r="B3784" s="168" t="s">
        <v>3908</v>
      </c>
      <c r="C3784" s="169" t="s">
        <v>3909</v>
      </c>
      <c r="D3784" s="170" t="s">
        <v>2663</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375</v>
      </c>
      <c r="Y3784" s="163"/>
      <c r="Z3784" s="163"/>
      <c r="AA3784" s="163"/>
      <c r="AB3784" s="163"/>
      <c r="AC3784" s="163"/>
      <c r="AD3784" s="163"/>
      <c r="AE3784" s="163"/>
      <c r="AF3784" s="163"/>
      <c r="AG3784" s="163" t="s">
        <v>376</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548</v>
      </c>
      <c r="B3785" s="168" t="s">
        <v>3910</v>
      </c>
      <c r="C3785" s="169" t="s">
        <v>3911</v>
      </c>
      <c r="D3785" s="170" t="s">
        <v>2663</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375</v>
      </c>
      <c r="Y3785" s="163"/>
      <c r="Z3785" s="163"/>
      <c r="AA3785" s="163"/>
      <c r="AB3785" s="163"/>
      <c r="AC3785" s="163"/>
      <c r="AD3785" s="163"/>
      <c r="AE3785" s="163"/>
      <c r="AF3785" s="163"/>
      <c r="AG3785" s="163" t="s">
        <v>376</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549</v>
      </c>
      <c r="B3786" s="168" t="s">
        <v>3912</v>
      </c>
      <c r="C3786" s="169" t="s">
        <v>3913</v>
      </c>
      <c r="D3786" s="170" t="s">
        <v>2663</v>
      </c>
      <c r="E3786" s="171">
        <v>1</v>
      </c>
      <c r="F3786" s="172"/>
      <c r="G3786" s="173">
        <f t="shared" si="49"/>
        <v>0</v>
      </c>
      <c r="H3786" s="172"/>
      <c r="I3786" s="173">
        <f t="shared" si="50"/>
        <v>0</v>
      </c>
      <c r="J3786" s="172"/>
      <c r="K3786" s="173">
        <f t="shared" si="51"/>
        <v>0</v>
      </c>
      <c r="L3786" s="173">
        <v>21</v>
      </c>
      <c r="M3786" s="173">
        <f t="shared" si="52"/>
        <v>0</v>
      </c>
      <c r="N3786" s="173">
        <v>8.5000000000000006E-2</v>
      </c>
      <c r="O3786" s="173">
        <f t="shared" si="53"/>
        <v>0.09</v>
      </c>
      <c r="P3786" s="173">
        <v>0</v>
      </c>
      <c r="Q3786" s="173">
        <f t="shared" si="54"/>
        <v>0</v>
      </c>
      <c r="R3786" s="173"/>
      <c r="S3786" s="173" t="s">
        <v>354</v>
      </c>
      <c r="T3786" s="174" t="s">
        <v>296</v>
      </c>
      <c r="U3786" s="162">
        <v>0</v>
      </c>
      <c r="V3786" s="162">
        <f t="shared" si="55"/>
        <v>0</v>
      </c>
      <c r="W3786" s="162"/>
      <c r="X3786" s="162" t="s">
        <v>375</v>
      </c>
      <c r="Y3786" s="163"/>
      <c r="Z3786" s="163"/>
      <c r="AA3786" s="163"/>
      <c r="AB3786" s="163"/>
      <c r="AC3786" s="163"/>
      <c r="AD3786" s="163"/>
      <c r="AE3786" s="163"/>
      <c r="AF3786" s="163"/>
      <c r="AG3786" s="163" t="s">
        <v>376</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550</v>
      </c>
      <c r="B3787" s="168" t="s">
        <v>3914</v>
      </c>
      <c r="C3787" s="169" t="s">
        <v>3915</v>
      </c>
      <c r="D3787" s="170" t="s">
        <v>2663</v>
      </c>
      <c r="E3787" s="171">
        <v>1</v>
      </c>
      <c r="F3787" s="172"/>
      <c r="G3787" s="173">
        <f t="shared" si="49"/>
        <v>0</v>
      </c>
      <c r="H3787" s="172"/>
      <c r="I3787" s="173">
        <f t="shared" si="50"/>
        <v>0</v>
      </c>
      <c r="J3787" s="172"/>
      <c r="K3787" s="173">
        <f t="shared" si="51"/>
        <v>0</v>
      </c>
      <c r="L3787" s="173">
        <v>21</v>
      </c>
      <c r="M3787" s="173">
        <f t="shared" si="52"/>
        <v>0</v>
      </c>
      <c r="N3787" s="173">
        <v>8.5000000000000006E-2</v>
      </c>
      <c r="O3787" s="173">
        <f t="shared" si="53"/>
        <v>0.09</v>
      </c>
      <c r="P3787" s="173">
        <v>0</v>
      </c>
      <c r="Q3787" s="173">
        <f t="shared" si="54"/>
        <v>0</v>
      </c>
      <c r="R3787" s="173"/>
      <c r="S3787" s="173" t="s">
        <v>354</v>
      </c>
      <c r="T3787" s="174" t="s">
        <v>296</v>
      </c>
      <c r="U3787" s="162">
        <v>0</v>
      </c>
      <c r="V3787" s="162">
        <f t="shared" si="55"/>
        <v>0</v>
      </c>
      <c r="W3787" s="162"/>
      <c r="X3787" s="162" t="s">
        <v>375</v>
      </c>
      <c r="Y3787" s="163"/>
      <c r="Z3787" s="163"/>
      <c r="AA3787" s="163"/>
      <c r="AB3787" s="163"/>
      <c r="AC3787" s="163"/>
      <c r="AD3787" s="163"/>
      <c r="AE3787" s="163"/>
      <c r="AF3787" s="163"/>
      <c r="AG3787" s="163" t="s">
        <v>376</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551</v>
      </c>
      <c r="B3788" s="168" t="s">
        <v>3916</v>
      </c>
      <c r="C3788" s="169" t="s">
        <v>3917</v>
      </c>
      <c r="D3788" s="170" t="s">
        <v>2663</v>
      </c>
      <c r="E3788" s="171">
        <v>1</v>
      </c>
      <c r="F3788" s="172"/>
      <c r="G3788" s="173">
        <f t="shared" si="49"/>
        <v>0</v>
      </c>
      <c r="H3788" s="172"/>
      <c r="I3788" s="173">
        <f t="shared" si="50"/>
        <v>0</v>
      </c>
      <c r="J3788" s="172"/>
      <c r="K3788" s="173">
        <f t="shared" si="51"/>
        <v>0</v>
      </c>
      <c r="L3788" s="173">
        <v>21</v>
      </c>
      <c r="M3788" s="173">
        <f t="shared" si="52"/>
        <v>0</v>
      </c>
      <c r="N3788" s="173">
        <v>9.5000000000000001E-2</v>
      </c>
      <c r="O3788" s="173">
        <f t="shared" si="53"/>
        <v>0.1</v>
      </c>
      <c r="P3788" s="173">
        <v>0</v>
      </c>
      <c r="Q3788" s="173">
        <f t="shared" si="54"/>
        <v>0</v>
      </c>
      <c r="R3788" s="173"/>
      <c r="S3788" s="173" t="s">
        <v>354</v>
      </c>
      <c r="T3788" s="174" t="s">
        <v>296</v>
      </c>
      <c r="U3788" s="162">
        <v>0</v>
      </c>
      <c r="V3788" s="162">
        <f t="shared" si="55"/>
        <v>0</v>
      </c>
      <c r="W3788" s="162"/>
      <c r="X3788" s="162" t="s">
        <v>375</v>
      </c>
      <c r="Y3788" s="163"/>
      <c r="Z3788" s="163"/>
      <c r="AA3788" s="163"/>
      <c r="AB3788" s="163"/>
      <c r="AC3788" s="163"/>
      <c r="AD3788" s="163"/>
      <c r="AE3788" s="163"/>
      <c r="AF3788" s="163"/>
      <c r="AG3788" s="163" t="s">
        <v>376</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552</v>
      </c>
      <c r="B3789" s="168" t="s">
        <v>3918</v>
      </c>
      <c r="C3789" s="169" t="s">
        <v>3919</v>
      </c>
      <c r="D3789" s="170" t="s">
        <v>2663</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375</v>
      </c>
      <c r="Y3789" s="163"/>
      <c r="Z3789" s="163"/>
      <c r="AA3789" s="163"/>
      <c r="AB3789" s="163"/>
      <c r="AC3789" s="163"/>
      <c r="AD3789" s="163"/>
      <c r="AE3789" s="163"/>
      <c r="AF3789" s="163"/>
      <c r="AG3789" s="163" t="s">
        <v>376</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553</v>
      </c>
      <c r="B3790" s="168" t="s">
        <v>3920</v>
      </c>
      <c r="C3790" s="169" t="s">
        <v>3921</v>
      </c>
      <c r="D3790" s="170" t="s">
        <v>2663</v>
      </c>
      <c r="E3790" s="171">
        <v>1</v>
      </c>
      <c r="F3790" s="172"/>
      <c r="G3790" s="173">
        <f t="shared" si="49"/>
        <v>0</v>
      </c>
      <c r="H3790" s="172"/>
      <c r="I3790" s="173">
        <f t="shared" si="50"/>
        <v>0</v>
      </c>
      <c r="J3790" s="172"/>
      <c r="K3790" s="173">
        <f t="shared" si="51"/>
        <v>0</v>
      </c>
      <c r="L3790" s="173">
        <v>21</v>
      </c>
      <c r="M3790" s="173">
        <f t="shared" si="52"/>
        <v>0</v>
      </c>
      <c r="N3790" s="173">
        <v>0.154</v>
      </c>
      <c r="O3790" s="173">
        <f t="shared" si="53"/>
        <v>0.15</v>
      </c>
      <c r="P3790" s="173">
        <v>0</v>
      </c>
      <c r="Q3790" s="173">
        <f t="shared" si="54"/>
        <v>0</v>
      </c>
      <c r="R3790" s="173"/>
      <c r="S3790" s="173" t="s">
        <v>354</v>
      </c>
      <c r="T3790" s="174" t="s">
        <v>296</v>
      </c>
      <c r="U3790" s="162">
        <v>0</v>
      </c>
      <c r="V3790" s="162">
        <f t="shared" si="55"/>
        <v>0</v>
      </c>
      <c r="W3790" s="162"/>
      <c r="X3790" s="162" t="s">
        <v>375</v>
      </c>
      <c r="Y3790" s="163"/>
      <c r="Z3790" s="163"/>
      <c r="AA3790" s="163"/>
      <c r="AB3790" s="163"/>
      <c r="AC3790" s="163"/>
      <c r="AD3790" s="163"/>
      <c r="AE3790" s="163"/>
      <c r="AF3790" s="163"/>
      <c r="AG3790" s="163" t="s">
        <v>376</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554</v>
      </c>
      <c r="B3791" s="168" t="s">
        <v>3922</v>
      </c>
      <c r="C3791" s="169" t="s">
        <v>3923</v>
      </c>
      <c r="D3791" s="170" t="s">
        <v>2663</v>
      </c>
      <c r="E3791" s="171">
        <v>1</v>
      </c>
      <c r="F3791" s="172"/>
      <c r="G3791" s="173">
        <f t="shared" si="49"/>
        <v>0</v>
      </c>
      <c r="H3791" s="172"/>
      <c r="I3791" s="173">
        <f t="shared" si="50"/>
        <v>0</v>
      </c>
      <c r="J3791" s="172"/>
      <c r="K3791" s="173">
        <f t="shared" si="51"/>
        <v>0</v>
      </c>
      <c r="L3791" s="173">
        <v>21</v>
      </c>
      <c r="M3791" s="173">
        <f t="shared" si="52"/>
        <v>0</v>
      </c>
      <c r="N3791" s="173">
        <v>0.154</v>
      </c>
      <c r="O3791" s="173">
        <f t="shared" si="53"/>
        <v>0.15</v>
      </c>
      <c r="P3791" s="173">
        <v>0</v>
      </c>
      <c r="Q3791" s="173">
        <f t="shared" si="54"/>
        <v>0</v>
      </c>
      <c r="R3791" s="173"/>
      <c r="S3791" s="173" t="s">
        <v>354</v>
      </c>
      <c r="T3791" s="174" t="s">
        <v>296</v>
      </c>
      <c r="U3791" s="162">
        <v>0</v>
      </c>
      <c r="V3791" s="162">
        <f t="shared" si="55"/>
        <v>0</v>
      </c>
      <c r="W3791" s="162"/>
      <c r="X3791" s="162" t="s">
        <v>375</v>
      </c>
      <c r="Y3791" s="163"/>
      <c r="Z3791" s="163"/>
      <c r="AA3791" s="163"/>
      <c r="AB3791" s="163"/>
      <c r="AC3791" s="163"/>
      <c r="AD3791" s="163"/>
      <c r="AE3791" s="163"/>
      <c r="AF3791" s="163"/>
      <c r="AG3791" s="163" t="s">
        <v>376</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555</v>
      </c>
      <c r="B3792" s="168" t="s">
        <v>3924</v>
      </c>
      <c r="C3792" s="169" t="s">
        <v>3925</v>
      </c>
      <c r="D3792" s="170" t="s">
        <v>2663</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375</v>
      </c>
      <c r="Y3792" s="163"/>
      <c r="Z3792" s="163"/>
      <c r="AA3792" s="163"/>
      <c r="AB3792" s="163"/>
      <c r="AC3792" s="163"/>
      <c r="AD3792" s="163"/>
      <c r="AE3792" s="163"/>
      <c r="AF3792" s="163"/>
      <c r="AG3792" s="163" t="s">
        <v>376</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556</v>
      </c>
      <c r="B3793" s="168" t="s">
        <v>3926</v>
      </c>
      <c r="C3793" s="169" t="s">
        <v>3927</v>
      </c>
      <c r="D3793" s="170" t="s">
        <v>2663</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375</v>
      </c>
      <c r="Y3793" s="163"/>
      <c r="Z3793" s="163"/>
      <c r="AA3793" s="163"/>
      <c r="AB3793" s="163"/>
      <c r="AC3793" s="163"/>
      <c r="AD3793" s="163"/>
      <c r="AE3793" s="163"/>
      <c r="AF3793" s="163"/>
      <c r="AG3793" s="163" t="s">
        <v>376</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557</v>
      </c>
      <c r="B3794" s="168" t="s">
        <v>3928</v>
      </c>
      <c r="C3794" s="169" t="s">
        <v>3929</v>
      </c>
      <c r="D3794" s="170" t="s">
        <v>2663</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375</v>
      </c>
      <c r="Y3794" s="163"/>
      <c r="Z3794" s="163"/>
      <c r="AA3794" s="163"/>
      <c r="AB3794" s="163"/>
      <c r="AC3794" s="163"/>
      <c r="AD3794" s="163"/>
      <c r="AE3794" s="163"/>
      <c r="AF3794" s="163"/>
      <c r="AG3794" s="163" t="s">
        <v>376</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558</v>
      </c>
      <c r="B3795" s="168" t="s">
        <v>3930</v>
      </c>
      <c r="C3795" s="169" t="s">
        <v>3931</v>
      </c>
      <c r="D3795" s="170" t="s">
        <v>2663</v>
      </c>
      <c r="E3795" s="171">
        <v>1</v>
      </c>
      <c r="F3795" s="172"/>
      <c r="G3795" s="173">
        <f t="shared" si="49"/>
        <v>0</v>
      </c>
      <c r="H3795" s="172"/>
      <c r="I3795" s="173">
        <f t="shared" si="50"/>
        <v>0</v>
      </c>
      <c r="J3795" s="172"/>
      <c r="K3795" s="173">
        <f t="shared" si="51"/>
        <v>0</v>
      </c>
      <c r="L3795" s="173">
        <v>21</v>
      </c>
      <c r="M3795" s="173">
        <f t="shared" si="52"/>
        <v>0</v>
      </c>
      <c r="N3795" s="173">
        <v>8.5000000000000006E-2</v>
      </c>
      <c r="O3795" s="173">
        <f t="shared" si="53"/>
        <v>0.09</v>
      </c>
      <c r="P3795" s="173">
        <v>0</v>
      </c>
      <c r="Q3795" s="173">
        <f t="shared" si="54"/>
        <v>0</v>
      </c>
      <c r="R3795" s="173"/>
      <c r="S3795" s="173" t="s">
        <v>354</v>
      </c>
      <c r="T3795" s="174" t="s">
        <v>296</v>
      </c>
      <c r="U3795" s="162">
        <v>0</v>
      </c>
      <c r="V3795" s="162">
        <f t="shared" si="55"/>
        <v>0</v>
      </c>
      <c r="W3795" s="162"/>
      <c r="X3795" s="162" t="s">
        <v>375</v>
      </c>
      <c r="Y3795" s="163"/>
      <c r="Z3795" s="163"/>
      <c r="AA3795" s="163"/>
      <c r="AB3795" s="163"/>
      <c r="AC3795" s="163"/>
      <c r="AD3795" s="163"/>
      <c r="AE3795" s="163"/>
      <c r="AF3795" s="163"/>
      <c r="AG3795" s="163" t="s">
        <v>376</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559</v>
      </c>
      <c r="B3796" s="168" t="s">
        <v>3932</v>
      </c>
      <c r="C3796" s="169" t="s">
        <v>3933</v>
      </c>
      <c r="D3796" s="170" t="s">
        <v>2663</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375</v>
      </c>
      <c r="Y3796" s="163"/>
      <c r="Z3796" s="163"/>
      <c r="AA3796" s="163"/>
      <c r="AB3796" s="163"/>
      <c r="AC3796" s="163"/>
      <c r="AD3796" s="163"/>
      <c r="AE3796" s="163"/>
      <c r="AF3796" s="163"/>
      <c r="AG3796" s="163" t="s">
        <v>376</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560</v>
      </c>
      <c r="B3797" s="168" t="s">
        <v>3934</v>
      </c>
      <c r="C3797" s="169" t="s">
        <v>3935</v>
      </c>
      <c r="D3797" s="170" t="s">
        <v>2663</v>
      </c>
      <c r="E3797" s="171">
        <v>1</v>
      </c>
      <c r="F3797" s="172"/>
      <c r="G3797" s="173">
        <f t="shared" si="49"/>
        <v>0</v>
      </c>
      <c r="H3797" s="172"/>
      <c r="I3797" s="173">
        <f t="shared" si="50"/>
        <v>0</v>
      </c>
      <c r="J3797" s="172"/>
      <c r="K3797" s="173">
        <f t="shared" si="51"/>
        <v>0</v>
      </c>
      <c r="L3797" s="173">
        <v>21</v>
      </c>
      <c r="M3797" s="173">
        <f t="shared" si="52"/>
        <v>0</v>
      </c>
      <c r="N3797" s="173">
        <v>8.5000000000000006E-2</v>
      </c>
      <c r="O3797" s="173">
        <f t="shared" si="53"/>
        <v>0.09</v>
      </c>
      <c r="P3797" s="173">
        <v>0</v>
      </c>
      <c r="Q3797" s="173">
        <f t="shared" si="54"/>
        <v>0</v>
      </c>
      <c r="R3797" s="173"/>
      <c r="S3797" s="173" t="s">
        <v>354</v>
      </c>
      <c r="T3797" s="174" t="s">
        <v>296</v>
      </c>
      <c r="U3797" s="162">
        <v>0</v>
      </c>
      <c r="V3797" s="162">
        <f t="shared" si="55"/>
        <v>0</v>
      </c>
      <c r="W3797" s="162"/>
      <c r="X3797" s="162" t="s">
        <v>375</v>
      </c>
      <c r="Y3797" s="163"/>
      <c r="Z3797" s="163"/>
      <c r="AA3797" s="163"/>
      <c r="AB3797" s="163"/>
      <c r="AC3797" s="163"/>
      <c r="AD3797" s="163"/>
      <c r="AE3797" s="163"/>
      <c r="AF3797" s="163"/>
      <c r="AG3797" s="163" t="s">
        <v>376</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561</v>
      </c>
      <c r="B3798" s="168" t="s">
        <v>3936</v>
      </c>
      <c r="C3798" s="169" t="s">
        <v>3937</v>
      </c>
      <c r="D3798" s="170" t="s">
        <v>2663</v>
      </c>
      <c r="E3798" s="171">
        <v>1</v>
      </c>
      <c r="F3798" s="172"/>
      <c r="G3798" s="173">
        <f t="shared" si="49"/>
        <v>0</v>
      </c>
      <c r="H3798" s="172"/>
      <c r="I3798" s="173">
        <f t="shared" si="50"/>
        <v>0</v>
      </c>
      <c r="J3798" s="172"/>
      <c r="K3798" s="173">
        <f t="shared" si="51"/>
        <v>0</v>
      </c>
      <c r="L3798" s="173">
        <v>21</v>
      </c>
      <c r="M3798" s="173">
        <f t="shared" si="52"/>
        <v>0</v>
      </c>
      <c r="N3798" s="173">
        <v>0.09</v>
      </c>
      <c r="O3798" s="173">
        <f t="shared" si="53"/>
        <v>0.09</v>
      </c>
      <c r="P3798" s="173">
        <v>0</v>
      </c>
      <c r="Q3798" s="173">
        <f t="shared" si="54"/>
        <v>0</v>
      </c>
      <c r="R3798" s="173"/>
      <c r="S3798" s="173" t="s">
        <v>354</v>
      </c>
      <c r="T3798" s="174" t="s">
        <v>296</v>
      </c>
      <c r="U3798" s="162">
        <v>0</v>
      </c>
      <c r="V3798" s="162">
        <f t="shared" si="55"/>
        <v>0</v>
      </c>
      <c r="W3798" s="162"/>
      <c r="X3798" s="162" t="s">
        <v>375</v>
      </c>
      <c r="Y3798" s="163"/>
      <c r="Z3798" s="163"/>
      <c r="AA3798" s="163"/>
      <c r="AB3798" s="163"/>
      <c r="AC3798" s="163"/>
      <c r="AD3798" s="163"/>
      <c r="AE3798" s="163"/>
      <c r="AF3798" s="163"/>
      <c r="AG3798" s="163" t="s">
        <v>376</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562</v>
      </c>
      <c r="B3799" s="168" t="s">
        <v>3938</v>
      </c>
      <c r="C3799" s="169" t="s">
        <v>3939</v>
      </c>
      <c r="D3799" s="170" t="s">
        <v>2663</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375</v>
      </c>
      <c r="Y3799" s="163"/>
      <c r="Z3799" s="163"/>
      <c r="AA3799" s="163"/>
      <c r="AB3799" s="163"/>
      <c r="AC3799" s="163"/>
      <c r="AD3799" s="163"/>
      <c r="AE3799" s="163"/>
      <c r="AF3799" s="163"/>
      <c r="AG3799" s="163" t="s">
        <v>376</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563</v>
      </c>
      <c r="B3800" s="168" t="s">
        <v>3940</v>
      </c>
      <c r="C3800" s="169" t="s">
        <v>3941</v>
      </c>
      <c r="D3800" s="170" t="s">
        <v>2663</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375</v>
      </c>
      <c r="Y3800" s="163"/>
      <c r="Z3800" s="163"/>
      <c r="AA3800" s="163"/>
      <c r="AB3800" s="163"/>
      <c r="AC3800" s="163"/>
      <c r="AD3800" s="163"/>
      <c r="AE3800" s="163"/>
      <c r="AF3800" s="163"/>
      <c r="AG3800" s="163" t="s">
        <v>376</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564</v>
      </c>
      <c r="B3801" s="168" t="s">
        <v>3942</v>
      </c>
      <c r="C3801" s="169" t="s">
        <v>3943</v>
      </c>
      <c r="D3801" s="170" t="s">
        <v>2663</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375</v>
      </c>
      <c r="Y3801" s="163"/>
      <c r="Z3801" s="163"/>
      <c r="AA3801" s="163"/>
      <c r="AB3801" s="163"/>
      <c r="AC3801" s="163"/>
      <c r="AD3801" s="163"/>
      <c r="AE3801" s="163"/>
      <c r="AF3801" s="163"/>
      <c r="AG3801" s="163" t="s">
        <v>376</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565</v>
      </c>
      <c r="B3802" s="168" t="s">
        <v>3944</v>
      </c>
      <c r="C3802" s="169" t="s">
        <v>3945</v>
      </c>
      <c r="D3802" s="170" t="s">
        <v>2663</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375</v>
      </c>
      <c r="Y3802" s="163"/>
      <c r="Z3802" s="163"/>
      <c r="AA3802" s="163"/>
      <c r="AB3802" s="163"/>
      <c r="AC3802" s="163"/>
      <c r="AD3802" s="163"/>
      <c r="AE3802" s="163"/>
      <c r="AF3802" s="163"/>
      <c r="AG3802" s="163" t="s">
        <v>376</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566</v>
      </c>
      <c r="B3803" s="168" t="s">
        <v>3946</v>
      </c>
      <c r="C3803" s="169" t="s">
        <v>3947</v>
      </c>
      <c r="D3803" s="170" t="s">
        <v>2663</v>
      </c>
      <c r="E3803" s="171">
        <v>1</v>
      </c>
      <c r="F3803" s="172"/>
      <c r="G3803" s="173">
        <f t="shared" si="49"/>
        <v>0</v>
      </c>
      <c r="H3803" s="172"/>
      <c r="I3803" s="173">
        <f t="shared" si="50"/>
        <v>0</v>
      </c>
      <c r="J3803" s="172"/>
      <c r="K3803" s="173">
        <f t="shared" si="51"/>
        <v>0</v>
      </c>
      <c r="L3803" s="173">
        <v>21</v>
      </c>
      <c r="M3803" s="173">
        <f t="shared" si="52"/>
        <v>0</v>
      </c>
      <c r="N3803" s="173">
        <v>8.5000000000000006E-2</v>
      </c>
      <c r="O3803" s="173">
        <f t="shared" si="53"/>
        <v>0.09</v>
      </c>
      <c r="P3803" s="173">
        <v>0</v>
      </c>
      <c r="Q3803" s="173">
        <f t="shared" si="54"/>
        <v>0</v>
      </c>
      <c r="R3803" s="173"/>
      <c r="S3803" s="173" t="s">
        <v>354</v>
      </c>
      <c r="T3803" s="174" t="s">
        <v>296</v>
      </c>
      <c r="U3803" s="162">
        <v>0</v>
      </c>
      <c r="V3803" s="162">
        <f t="shared" si="55"/>
        <v>0</v>
      </c>
      <c r="W3803" s="162"/>
      <c r="X3803" s="162" t="s">
        <v>375</v>
      </c>
      <c r="Y3803" s="163"/>
      <c r="Z3803" s="163"/>
      <c r="AA3803" s="163"/>
      <c r="AB3803" s="163"/>
      <c r="AC3803" s="163"/>
      <c r="AD3803" s="163"/>
      <c r="AE3803" s="163"/>
      <c r="AF3803" s="163"/>
      <c r="AG3803" s="163" t="s">
        <v>376</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567</v>
      </c>
      <c r="B3804" s="168" t="s">
        <v>3948</v>
      </c>
      <c r="C3804" s="169" t="s">
        <v>3949</v>
      </c>
      <c r="D3804" s="170" t="s">
        <v>2663</v>
      </c>
      <c r="E3804" s="171">
        <v>1</v>
      </c>
      <c r="F3804" s="172"/>
      <c r="G3804" s="173">
        <f t="shared" si="49"/>
        <v>0</v>
      </c>
      <c r="H3804" s="172"/>
      <c r="I3804" s="173">
        <f t="shared" si="50"/>
        <v>0</v>
      </c>
      <c r="J3804" s="172"/>
      <c r="K3804" s="173">
        <f t="shared" si="51"/>
        <v>0</v>
      </c>
      <c r="L3804" s="173">
        <v>21</v>
      </c>
      <c r="M3804" s="173">
        <f t="shared" si="52"/>
        <v>0</v>
      </c>
      <c r="N3804" s="173">
        <v>8.5000000000000006E-2</v>
      </c>
      <c r="O3804" s="173">
        <f t="shared" si="53"/>
        <v>0.09</v>
      </c>
      <c r="P3804" s="173">
        <v>0</v>
      </c>
      <c r="Q3804" s="173">
        <f t="shared" si="54"/>
        <v>0</v>
      </c>
      <c r="R3804" s="173"/>
      <c r="S3804" s="173" t="s">
        <v>354</v>
      </c>
      <c r="T3804" s="174" t="s">
        <v>296</v>
      </c>
      <c r="U3804" s="162">
        <v>0</v>
      </c>
      <c r="V3804" s="162">
        <f t="shared" si="55"/>
        <v>0</v>
      </c>
      <c r="W3804" s="162"/>
      <c r="X3804" s="162" t="s">
        <v>375</v>
      </c>
      <c r="Y3804" s="163"/>
      <c r="Z3804" s="163"/>
      <c r="AA3804" s="163"/>
      <c r="AB3804" s="163"/>
      <c r="AC3804" s="163"/>
      <c r="AD3804" s="163"/>
      <c r="AE3804" s="163"/>
      <c r="AF3804" s="163"/>
      <c r="AG3804" s="163" t="s">
        <v>376</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568</v>
      </c>
      <c r="B3805" s="168" t="s">
        <v>3950</v>
      </c>
      <c r="C3805" s="169" t="s">
        <v>3951</v>
      </c>
      <c r="D3805" s="170" t="s">
        <v>2663</v>
      </c>
      <c r="E3805" s="171">
        <v>1</v>
      </c>
      <c r="F3805" s="172"/>
      <c r="G3805" s="173">
        <f t="shared" si="49"/>
        <v>0</v>
      </c>
      <c r="H3805" s="172"/>
      <c r="I3805" s="173">
        <f t="shared" si="50"/>
        <v>0</v>
      </c>
      <c r="J3805" s="172"/>
      <c r="K3805" s="173">
        <f t="shared" si="51"/>
        <v>0</v>
      </c>
      <c r="L3805" s="173">
        <v>21</v>
      </c>
      <c r="M3805" s="173">
        <f t="shared" si="52"/>
        <v>0</v>
      </c>
      <c r="N3805" s="173">
        <v>0.08</v>
      </c>
      <c r="O3805" s="173">
        <f t="shared" si="53"/>
        <v>0.08</v>
      </c>
      <c r="P3805" s="173">
        <v>0</v>
      </c>
      <c r="Q3805" s="173">
        <f t="shared" si="54"/>
        <v>0</v>
      </c>
      <c r="R3805" s="173"/>
      <c r="S3805" s="173" t="s">
        <v>354</v>
      </c>
      <c r="T3805" s="174" t="s">
        <v>296</v>
      </c>
      <c r="U3805" s="162">
        <v>0</v>
      </c>
      <c r="V3805" s="162">
        <f t="shared" si="55"/>
        <v>0</v>
      </c>
      <c r="W3805" s="162"/>
      <c r="X3805" s="162" t="s">
        <v>375</v>
      </c>
      <c r="Y3805" s="163"/>
      <c r="Z3805" s="163"/>
      <c r="AA3805" s="163"/>
      <c r="AB3805" s="163"/>
      <c r="AC3805" s="163"/>
      <c r="AD3805" s="163"/>
      <c r="AE3805" s="163"/>
      <c r="AF3805" s="163"/>
      <c r="AG3805" s="163" t="s">
        <v>376</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569</v>
      </c>
      <c r="B3806" s="168" t="s">
        <v>3952</v>
      </c>
      <c r="C3806" s="169" t="s">
        <v>3953</v>
      </c>
      <c r="D3806" s="170" t="s">
        <v>2663</v>
      </c>
      <c r="E3806" s="171">
        <v>1</v>
      </c>
      <c r="F3806" s="172"/>
      <c r="G3806" s="173">
        <f t="shared" si="49"/>
        <v>0</v>
      </c>
      <c r="H3806" s="172"/>
      <c r="I3806" s="173">
        <f t="shared" si="50"/>
        <v>0</v>
      </c>
      <c r="J3806" s="172"/>
      <c r="K3806" s="173">
        <f t="shared" si="51"/>
        <v>0</v>
      </c>
      <c r="L3806" s="173">
        <v>21</v>
      </c>
      <c r="M3806" s="173">
        <f t="shared" si="52"/>
        <v>0</v>
      </c>
      <c r="N3806" s="173">
        <v>0.08</v>
      </c>
      <c r="O3806" s="173">
        <f t="shared" si="53"/>
        <v>0.08</v>
      </c>
      <c r="P3806" s="173">
        <v>0</v>
      </c>
      <c r="Q3806" s="173">
        <f t="shared" si="54"/>
        <v>0</v>
      </c>
      <c r="R3806" s="173"/>
      <c r="S3806" s="173" t="s">
        <v>354</v>
      </c>
      <c r="T3806" s="174" t="s">
        <v>296</v>
      </c>
      <c r="U3806" s="162">
        <v>0</v>
      </c>
      <c r="V3806" s="162">
        <f t="shared" si="55"/>
        <v>0</v>
      </c>
      <c r="W3806" s="162"/>
      <c r="X3806" s="162" t="s">
        <v>375</v>
      </c>
      <c r="Y3806" s="163"/>
      <c r="Z3806" s="163"/>
      <c r="AA3806" s="163"/>
      <c r="AB3806" s="163"/>
      <c r="AC3806" s="163"/>
      <c r="AD3806" s="163"/>
      <c r="AE3806" s="163"/>
      <c r="AF3806" s="163"/>
      <c r="AG3806" s="163" t="s">
        <v>376</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570</v>
      </c>
      <c r="B3807" s="168" t="s">
        <v>3954</v>
      </c>
      <c r="C3807" s="169" t="s">
        <v>3955</v>
      </c>
      <c r="D3807" s="170" t="s">
        <v>2663</v>
      </c>
      <c r="E3807" s="171">
        <v>3</v>
      </c>
      <c r="F3807" s="172"/>
      <c r="G3807" s="173">
        <f t="shared" si="49"/>
        <v>0</v>
      </c>
      <c r="H3807" s="172"/>
      <c r="I3807" s="173">
        <f t="shared" si="50"/>
        <v>0</v>
      </c>
      <c r="J3807" s="172"/>
      <c r="K3807" s="173">
        <f t="shared" si="51"/>
        <v>0</v>
      </c>
      <c r="L3807" s="173">
        <v>21</v>
      </c>
      <c r="M3807" s="173">
        <f t="shared" si="52"/>
        <v>0</v>
      </c>
      <c r="N3807" s="173">
        <v>0.215</v>
      </c>
      <c r="O3807" s="173">
        <f t="shared" si="53"/>
        <v>0.65</v>
      </c>
      <c r="P3807" s="173">
        <v>0</v>
      </c>
      <c r="Q3807" s="173">
        <f t="shared" si="54"/>
        <v>0</v>
      </c>
      <c r="R3807" s="173"/>
      <c r="S3807" s="173" t="s">
        <v>354</v>
      </c>
      <c r="T3807" s="174" t="s">
        <v>296</v>
      </c>
      <c r="U3807" s="162">
        <v>0</v>
      </c>
      <c r="V3807" s="162">
        <f t="shared" si="55"/>
        <v>0</v>
      </c>
      <c r="W3807" s="162"/>
      <c r="X3807" s="162" t="s">
        <v>375</v>
      </c>
      <c r="Y3807" s="163"/>
      <c r="Z3807" s="163"/>
      <c r="AA3807" s="163"/>
      <c r="AB3807" s="163"/>
      <c r="AC3807" s="163"/>
      <c r="AD3807" s="163"/>
      <c r="AE3807" s="163"/>
      <c r="AF3807" s="163"/>
      <c r="AG3807" s="163" t="s">
        <v>376</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571</v>
      </c>
      <c r="B3808" s="168" t="s">
        <v>3956</v>
      </c>
      <c r="C3808" s="169" t="s">
        <v>3957</v>
      </c>
      <c r="D3808" s="170" t="s">
        <v>2663</v>
      </c>
      <c r="E3808" s="171">
        <v>4</v>
      </c>
      <c r="F3808" s="172"/>
      <c r="G3808" s="173">
        <f t="shared" si="49"/>
        <v>0</v>
      </c>
      <c r="H3808" s="172"/>
      <c r="I3808" s="173">
        <f t="shared" si="50"/>
        <v>0</v>
      </c>
      <c r="J3808" s="172"/>
      <c r="K3808" s="173">
        <f t="shared" si="51"/>
        <v>0</v>
      </c>
      <c r="L3808" s="173">
        <v>21</v>
      </c>
      <c r="M3808" s="173">
        <f t="shared" si="52"/>
        <v>0</v>
      </c>
      <c r="N3808" s="173">
        <v>0.20499999999999999</v>
      </c>
      <c r="O3808" s="173">
        <f t="shared" si="53"/>
        <v>0.82</v>
      </c>
      <c r="P3808" s="173">
        <v>0</v>
      </c>
      <c r="Q3808" s="173">
        <f t="shared" si="54"/>
        <v>0</v>
      </c>
      <c r="R3808" s="173"/>
      <c r="S3808" s="173" t="s">
        <v>354</v>
      </c>
      <c r="T3808" s="174" t="s">
        <v>296</v>
      </c>
      <c r="U3808" s="162">
        <v>0</v>
      </c>
      <c r="V3808" s="162">
        <f t="shared" si="55"/>
        <v>0</v>
      </c>
      <c r="W3808" s="162"/>
      <c r="X3808" s="162" t="s">
        <v>375</v>
      </c>
      <c r="Y3808" s="163"/>
      <c r="Z3808" s="163"/>
      <c r="AA3808" s="163"/>
      <c r="AB3808" s="163"/>
      <c r="AC3808" s="163"/>
      <c r="AD3808" s="163"/>
      <c r="AE3808" s="163"/>
      <c r="AF3808" s="163"/>
      <c r="AG3808" s="163" t="s">
        <v>376</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572</v>
      </c>
      <c r="B3809" s="168" t="s">
        <v>3958</v>
      </c>
      <c r="C3809" s="169" t="s">
        <v>3959</v>
      </c>
      <c r="D3809" s="170" t="s">
        <v>2663</v>
      </c>
      <c r="E3809" s="171">
        <v>2</v>
      </c>
      <c r="F3809" s="172"/>
      <c r="G3809" s="173">
        <f t="shared" si="49"/>
        <v>0</v>
      </c>
      <c r="H3809" s="172"/>
      <c r="I3809" s="173">
        <f t="shared" si="50"/>
        <v>0</v>
      </c>
      <c r="J3809" s="172"/>
      <c r="K3809" s="173">
        <f t="shared" si="51"/>
        <v>0</v>
      </c>
      <c r="L3809" s="173">
        <v>21</v>
      </c>
      <c r="M3809" s="173">
        <f t="shared" si="52"/>
        <v>0</v>
      </c>
      <c r="N3809" s="173">
        <v>0.20499999999999999</v>
      </c>
      <c r="O3809" s="173">
        <f t="shared" si="53"/>
        <v>0.41</v>
      </c>
      <c r="P3809" s="173">
        <v>0</v>
      </c>
      <c r="Q3809" s="173">
        <f t="shared" si="54"/>
        <v>0</v>
      </c>
      <c r="R3809" s="173"/>
      <c r="S3809" s="173" t="s">
        <v>354</v>
      </c>
      <c r="T3809" s="174" t="s">
        <v>296</v>
      </c>
      <c r="U3809" s="162">
        <v>0</v>
      </c>
      <c r="V3809" s="162">
        <f t="shared" si="55"/>
        <v>0</v>
      </c>
      <c r="W3809" s="162"/>
      <c r="X3809" s="162" t="s">
        <v>375</v>
      </c>
      <c r="Y3809" s="163"/>
      <c r="Z3809" s="163"/>
      <c r="AA3809" s="163"/>
      <c r="AB3809" s="163"/>
      <c r="AC3809" s="163"/>
      <c r="AD3809" s="163"/>
      <c r="AE3809" s="163"/>
      <c r="AF3809" s="163"/>
      <c r="AG3809" s="163" t="s">
        <v>376</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573</v>
      </c>
      <c r="B3810" s="168" t="s">
        <v>3960</v>
      </c>
      <c r="C3810" s="169" t="s">
        <v>3961</v>
      </c>
      <c r="D3810" s="170" t="s">
        <v>2663</v>
      </c>
      <c r="E3810" s="171">
        <v>2</v>
      </c>
      <c r="F3810" s="172"/>
      <c r="G3810" s="173">
        <f t="shared" si="49"/>
        <v>0</v>
      </c>
      <c r="H3810" s="172"/>
      <c r="I3810" s="173">
        <f t="shared" si="50"/>
        <v>0</v>
      </c>
      <c r="J3810" s="172"/>
      <c r="K3810" s="173">
        <f t="shared" si="51"/>
        <v>0</v>
      </c>
      <c r="L3810" s="173">
        <v>21</v>
      </c>
      <c r="M3810" s="173">
        <f t="shared" si="52"/>
        <v>0</v>
      </c>
      <c r="N3810" s="173">
        <v>0.215</v>
      </c>
      <c r="O3810" s="173">
        <f t="shared" si="53"/>
        <v>0.43</v>
      </c>
      <c r="P3810" s="173">
        <v>0</v>
      </c>
      <c r="Q3810" s="173">
        <f t="shared" si="54"/>
        <v>0</v>
      </c>
      <c r="R3810" s="173"/>
      <c r="S3810" s="173" t="s">
        <v>354</v>
      </c>
      <c r="T3810" s="174" t="s">
        <v>296</v>
      </c>
      <c r="U3810" s="162">
        <v>0</v>
      </c>
      <c r="V3810" s="162">
        <f t="shared" si="55"/>
        <v>0</v>
      </c>
      <c r="W3810" s="162"/>
      <c r="X3810" s="162" t="s">
        <v>375</v>
      </c>
      <c r="Y3810" s="163"/>
      <c r="Z3810" s="163"/>
      <c r="AA3810" s="163"/>
      <c r="AB3810" s="163"/>
      <c r="AC3810" s="163"/>
      <c r="AD3810" s="163"/>
      <c r="AE3810" s="163"/>
      <c r="AF3810" s="163"/>
      <c r="AG3810" s="163" t="s">
        <v>376</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574</v>
      </c>
      <c r="B3811" s="168" t="s">
        <v>3962</v>
      </c>
      <c r="C3811" s="169" t="s">
        <v>3963</v>
      </c>
      <c r="D3811" s="170" t="s">
        <v>2663</v>
      </c>
      <c r="E3811" s="171">
        <v>1</v>
      </c>
      <c r="F3811" s="172"/>
      <c r="G3811" s="173">
        <f t="shared" si="49"/>
        <v>0</v>
      </c>
      <c r="H3811" s="172"/>
      <c r="I3811" s="173">
        <f t="shared" si="50"/>
        <v>0</v>
      </c>
      <c r="J3811" s="172"/>
      <c r="K3811" s="173">
        <f t="shared" si="51"/>
        <v>0</v>
      </c>
      <c r="L3811" s="173">
        <v>21</v>
      </c>
      <c r="M3811" s="173">
        <f t="shared" si="52"/>
        <v>0</v>
      </c>
      <c r="N3811" s="173">
        <v>0.115</v>
      </c>
      <c r="O3811" s="173">
        <f t="shared" si="53"/>
        <v>0.12</v>
      </c>
      <c r="P3811" s="173">
        <v>0</v>
      </c>
      <c r="Q3811" s="173">
        <f t="shared" si="54"/>
        <v>0</v>
      </c>
      <c r="R3811" s="173"/>
      <c r="S3811" s="173" t="s">
        <v>354</v>
      </c>
      <c r="T3811" s="174" t="s">
        <v>296</v>
      </c>
      <c r="U3811" s="162">
        <v>0</v>
      </c>
      <c r="V3811" s="162">
        <f t="shared" si="55"/>
        <v>0</v>
      </c>
      <c r="W3811" s="162"/>
      <c r="X3811" s="162" t="s">
        <v>375</v>
      </c>
      <c r="Y3811" s="163"/>
      <c r="Z3811" s="163"/>
      <c r="AA3811" s="163"/>
      <c r="AB3811" s="163"/>
      <c r="AC3811" s="163"/>
      <c r="AD3811" s="163"/>
      <c r="AE3811" s="163"/>
      <c r="AF3811" s="163"/>
      <c r="AG3811" s="163" t="s">
        <v>376</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575</v>
      </c>
      <c r="B3812" s="168" t="s">
        <v>3964</v>
      </c>
      <c r="C3812" s="169" t="s">
        <v>3965</v>
      </c>
      <c r="D3812" s="170" t="s">
        <v>2663</v>
      </c>
      <c r="E3812" s="171">
        <v>2</v>
      </c>
      <c r="F3812" s="172"/>
      <c r="G3812" s="173">
        <f t="shared" si="49"/>
        <v>0</v>
      </c>
      <c r="H3812" s="172"/>
      <c r="I3812" s="173">
        <f t="shared" si="50"/>
        <v>0</v>
      </c>
      <c r="J3812" s="172"/>
      <c r="K3812" s="173">
        <f t="shared" si="51"/>
        <v>0</v>
      </c>
      <c r="L3812" s="173">
        <v>21</v>
      </c>
      <c r="M3812" s="173">
        <f t="shared" si="52"/>
        <v>0</v>
      </c>
      <c r="N3812" s="173">
        <v>0.52</v>
      </c>
      <c r="O3812" s="173">
        <f t="shared" si="53"/>
        <v>1.04</v>
      </c>
      <c r="P3812" s="173">
        <v>0</v>
      </c>
      <c r="Q3812" s="173">
        <f t="shared" si="54"/>
        <v>0</v>
      </c>
      <c r="R3812" s="173"/>
      <c r="S3812" s="173" t="s">
        <v>354</v>
      </c>
      <c r="T3812" s="174" t="s">
        <v>296</v>
      </c>
      <c r="U3812" s="162">
        <v>0</v>
      </c>
      <c r="V3812" s="162">
        <f t="shared" si="55"/>
        <v>0</v>
      </c>
      <c r="W3812" s="162"/>
      <c r="X3812" s="162" t="s">
        <v>375</v>
      </c>
      <c r="Y3812" s="163"/>
      <c r="Z3812" s="163"/>
      <c r="AA3812" s="163"/>
      <c r="AB3812" s="163"/>
      <c r="AC3812" s="163"/>
      <c r="AD3812" s="163"/>
      <c r="AE3812" s="163"/>
      <c r="AF3812" s="163"/>
      <c r="AG3812" s="163" t="s">
        <v>376</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576</v>
      </c>
      <c r="B3813" s="168" t="s">
        <v>3966</v>
      </c>
      <c r="C3813" s="169" t="s">
        <v>3967</v>
      </c>
      <c r="D3813" s="170" t="s">
        <v>2663</v>
      </c>
      <c r="E3813" s="171">
        <v>33</v>
      </c>
      <c r="F3813" s="172"/>
      <c r="G3813" s="173">
        <f t="shared" si="49"/>
        <v>0</v>
      </c>
      <c r="H3813" s="172"/>
      <c r="I3813" s="173">
        <f t="shared" si="50"/>
        <v>0</v>
      </c>
      <c r="J3813" s="172"/>
      <c r="K3813" s="173">
        <f t="shared" si="51"/>
        <v>0</v>
      </c>
      <c r="L3813" s="173">
        <v>21</v>
      </c>
      <c r="M3813" s="173">
        <f t="shared" si="52"/>
        <v>0</v>
      </c>
      <c r="N3813" s="173">
        <v>6.5000000000000002E-2</v>
      </c>
      <c r="O3813" s="173">
        <f t="shared" si="53"/>
        <v>2.15</v>
      </c>
      <c r="P3813" s="173">
        <v>0</v>
      </c>
      <c r="Q3813" s="173">
        <f t="shared" si="54"/>
        <v>0</v>
      </c>
      <c r="R3813" s="173"/>
      <c r="S3813" s="173" t="s">
        <v>354</v>
      </c>
      <c r="T3813" s="174" t="s">
        <v>296</v>
      </c>
      <c r="U3813" s="162">
        <v>0</v>
      </c>
      <c r="V3813" s="162">
        <f t="shared" si="55"/>
        <v>0</v>
      </c>
      <c r="W3813" s="162"/>
      <c r="X3813" s="162" t="s">
        <v>375</v>
      </c>
      <c r="Y3813" s="163"/>
      <c r="Z3813" s="163"/>
      <c r="AA3813" s="163"/>
      <c r="AB3813" s="163"/>
      <c r="AC3813" s="163"/>
      <c r="AD3813" s="163"/>
      <c r="AE3813" s="163"/>
      <c r="AF3813" s="163"/>
      <c r="AG3813" s="163" t="s">
        <v>376</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577</v>
      </c>
      <c r="B3814" s="168" t="s">
        <v>3968</v>
      </c>
      <c r="C3814" s="169" t="s">
        <v>3969</v>
      </c>
      <c r="D3814" s="170" t="s">
        <v>2663</v>
      </c>
      <c r="E3814" s="171">
        <v>4</v>
      </c>
      <c r="F3814" s="172"/>
      <c r="G3814" s="173">
        <f t="shared" si="49"/>
        <v>0</v>
      </c>
      <c r="H3814" s="172"/>
      <c r="I3814" s="173">
        <f t="shared" si="50"/>
        <v>0</v>
      </c>
      <c r="J3814" s="172"/>
      <c r="K3814" s="173">
        <f t="shared" si="51"/>
        <v>0</v>
      </c>
      <c r="L3814" s="173">
        <v>21</v>
      </c>
      <c r="M3814" s="173">
        <f t="shared" si="52"/>
        <v>0</v>
      </c>
      <c r="N3814" s="173">
        <v>6.8000000000000005E-2</v>
      </c>
      <c r="O3814" s="173">
        <f t="shared" si="53"/>
        <v>0.27</v>
      </c>
      <c r="P3814" s="173">
        <v>0</v>
      </c>
      <c r="Q3814" s="173">
        <f t="shared" si="54"/>
        <v>0</v>
      </c>
      <c r="R3814" s="173"/>
      <c r="S3814" s="173" t="s">
        <v>354</v>
      </c>
      <c r="T3814" s="174" t="s">
        <v>296</v>
      </c>
      <c r="U3814" s="162">
        <v>0</v>
      </c>
      <c r="V3814" s="162">
        <f t="shared" si="55"/>
        <v>0</v>
      </c>
      <c r="W3814" s="162"/>
      <c r="X3814" s="162" t="s">
        <v>375</v>
      </c>
      <c r="Y3814" s="163"/>
      <c r="Z3814" s="163"/>
      <c r="AA3814" s="163"/>
      <c r="AB3814" s="163"/>
      <c r="AC3814" s="163"/>
      <c r="AD3814" s="163"/>
      <c r="AE3814" s="163"/>
      <c r="AF3814" s="163"/>
      <c r="AG3814" s="163" t="s">
        <v>376</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578</v>
      </c>
      <c r="B3815" s="168" t="s">
        <v>3970</v>
      </c>
      <c r="C3815" s="169" t="s">
        <v>3971</v>
      </c>
      <c r="D3815" s="170" t="s">
        <v>2663</v>
      </c>
      <c r="E3815" s="171">
        <v>2</v>
      </c>
      <c r="F3815" s="172"/>
      <c r="G3815" s="173">
        <f t="shared" si="49"/>
        <v>0</v>
      </c>
      <c r="H3815" s="172"/>
      <c r="I3815" s="173">
        <f t="shared" si="50"/>
        <v>0</v>
      </c>
      <c r="J3815" s="172"/>
      <c r="K3815" s="173">
        <f t="shared" si="51"/>
        <v>0</v>
      </c>
      <c r="L3815" s="173">
        <v>21</v>
      </c>
      <c r="M3815" s="173">
        <f t="shared" si="52"/>
        <v>0</v>
      </c>
      <c r="N3815" s="173">
        <v>1.2E-2</v>
      </c>
      <c r="O3815" s="173">
        <f t="shared" si="53"/>
        <v>0.02</v>
      </c>
      <c r="P3815" s="173">
        <v>0</v>
      </c>
      <c r="Q3815" s="173">
        <f t="shared" si="54"/>
        <v>0</v>
      </c>
      <c r="R3815" s="173"/>
      <c r="S3815" s="173" t="s">
        <v>354</v>
      </c>
      <c r="T3815" s="174" t="s">
        <v>296</v>
      </c>
      <c r="U3815" s="162">
        <v>0</v>
      </c>
      <c r="V3815" s="162">
        <f t="shared" si="55"/>
        <v>0</v>
      </c>
      <c r="W3815" s="162"/>
      <c r="X3815" s="162" t="s">
        <v>375</v>
      </c>
      <c r="Y3815" s="163"/>
      <c r="Z3815" s="163"/>
      <c r="AA3815" s="163"/>
      <c r="AB3815" s="163"/>
      <c r="AC3815" s="163"/>
      <c r="AD3815" s="163"/>
      <c r="AE3815" s="163"/>
      <c r="AF3815" s="163"/>
      <c r="AG3815" s="163" t="s">
        <v>376</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579</v>
      </c>
      <c r="B3816" s="168" t="s">
        <v>3972</v>
      </c>
      <c r="C3816" s="169" t="s">
        <v>3973</v>
      </c>
      <c r="D3816" s="170" t="s">
        <v>2663</v>
      </c>
      <c r="E3816" s="171">
        <v>1</v>
      </c>
      <c r="F3816" s="172"/>
      <c r="G3816" s="173">
        <f t="shared" si="49"/>
        <v>0</v>
      </c>
      <c r="H3816" s="172"/>
      <c r="I3816" s="173">
        <f t="shared" si="50"/>
        <v>0</v>
      </c>
      <c r="J3816" s="172"/>
      <c r="K3816" s="173">
        <f t="shared" si="51"/>
        <v>0</v>
      </c>
      <c r="L3816" s="173">
        <v>21</v>
      </c>
      <c r="M3816" s="173">
        <f t="shared" si="52"/>
        <v>0</v>
      </c>
      <c r="N3816" s="173">
        <v>7.4999999999999997E-3</v>
      </c>
      <c r="O3816" s="173">
        <f t="shared" si="53"/>
        <v>0.01</v>
      </c>
      <c r="P3816" s="173">
        <v>0</v>
      </c>
      <c r="Q3816" s="173">
        <f t="shared" si="54"/>
        <v>0</v>
      </c>
      <c r="R3816" s="173"/>
      <c r="S3816" s="173" t="s">
        <v>354</v>
      </c>
      <c r="T3816" s="174" t="s">
        <v>296</v>
      </c>
      <c r="U3816" s="162">
        <v>0</v>
      </c>
      <c r="V3816" s="162">
        <f t="shared" si="55"/>
        <v>0</v>
      </c>
      <c r="W3816" s="162"/>
      <c r="X3816" s="162" t="s">
        <v>375</v>
      </c>
      <c r="Y3816" s="163"/>
      <c r="Z3816" s="163"/>
      <c r="AA3816" s="163"/>
      <c r="AB3816" s="163"/>
      <c r="AC3816" s="163"/>
      <c r="AD3816" s="163"/>
      <c r="AE3816" s="163"/>
      <c r="AF3816" s="163"/>
      <c r="AG3816" s="163" t="s">
        <v>376</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580</v>
      </c>
      <c r="B3817" s="168" t="s">
        <v>3974</v>
      </c>
      <c r="C3817" s="169" t="s">
        <v>3975</v>
      </c>
      <c r="D3817" s="170" t="s">
        <v>2663</v>
      </c>
      <c r="E3817" s="171">
        <v>1</v>
      </c>
      <c r="F3817" s="172"/>
      <c r="G3817" s="173">
        <f t="shared" si="49"/>
        <v>0</v>
      </c>
      <c r="H3817" s="172"/>
      <c r="I3817" s="173">
        <f t="shared" si="50"/>
        <v>0</v>
      </c>
      <c r="J3817" s="172"/>
      <c r="K3817" s="173">
        <f t="shared" si="51"/>
        <v>0</v>
      </c>
      <c r="L3817" s="173">
        <v>21</v>
      </c>
      <c r="M3817" s="173">
        <f t="shared" si="52"/>
        <v>0</v>
      </c>
      <c r="N3817" s="173">
        <v>8.3000000000000004E-2</v>
      </c>
      <c r="O3817" s="173">
        <f t="shared" si="53"/>
        <v>0.08</v>
      </c>
      <c r="P3817" s="173">
        <v>0</v>
      </c>
      <c r="Q3817" s="173">
        <f t="shared" si="54"/>
        <v>0</v>
      </c>
      <c r="R3817" s="173"/>
      <c r="S3817" s="173" t="s">
        <v>354</v>
      </c>
      <c r="T3817" s="174" t="s">
        <v>296</v>
      </c>
      <c r="U3817" s="162">
        <v>0</v>
      </c>
      <c r="V3817" s="162">
        <f t="shared" si="55"/>
        <v>0</v>
      </c>
      <c r="W3817" s="162"/>
      <c r="X3817" s="162" t="s">
        <v>375</v>
      </c>
      <c r="Y3817" s="163"/>
      <c r="Z3817" s="163"/>
      <c r="AA3817" s="163"/>
      <c r="AB3817" s="163"/>
      <c r="AC3817" s="163"/>
      <c r="AD3817" s="163"/>
      <c r="AE3817" s="163"/>
      <c r="AF3817" s="163"/>
      <c r="AG3817" s="163" t="s">
        <v>376</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581</v>
      </c>
      <c r="B3818" s="168" t="s">
        <v>3976</v>
      </c>
      <c r="C3818" s="169" t="s">
        <v>3977</v>
      </c>
      <c r="D3818" s="170" t="s">
        <v>2663</v>
      </c>
      <c r="E3818" s="171">
        <v>1</v>
      </c>
      <c r="F3818" s="172"/>
      <c r="G3818" s="173">
        <f t="shared" si="49"/>
        <v>0</v>
      </c>
      <c r="H3818" s="172"/>
      <c r="I3818" s="173">
        <f t="shared" si="50"/>
        <v>0</v>
      </c>
      <c r="J3818" s="172"/>
      <c r="K3818" s="173">
        <f t="shared" si="51"/>
        <v>0</v>
      </c>
      <c r="L3818" s="173">
        <v>21</v>
      </c>
      <c r="M3818" s="173">
        <f t="shared" si="52"/>
        <v>0</v>
      </c>
      <c r="N3818" s="173">
        <v>8.1100000000000005E-2</v>
      </c>
      <c r="O3818" s="173">
        <f t="shared" si="53"/>
        <v>0.08</v>
      </c>
      <c r="P3818" s="173">
        <v>0</v>
      </c>
      <c r="Q3818" s="173">
        <f t="shared" si="54"/>
        <v>0</v>
      </c>
      <c r="R3818" s="173"/>
      <c r="S3818" s="173" t="s">
        <v>354</v>
      </c>
      <c r="T3818" s="174" t="s">
        <v>296</v>
      </c>
      <c r="U3818" s="162">
        <v>0</v>
      </c>
      <c r="V3818" s="162">
        <f t="shared" si="55"/>
        <v>0</v>
      </c>
      <c r="W3818" s="162"/>
      <c r="X3818" s="162" t="s">
        <v>375</v>
      </c>
      <c r="Y3818" s="163"/>
      <c r="Z3818" s="163"/>
      <c r="AA3818" s="163"/>
      <c r="AB3818" s="163"/>
      <c r="AC3818" s="163"/>
      <c r="AD3818" s="163"/>
      <c r="AE3818" s="163"/>
      <c r="AF3818" s="163"/>
      <c r="AG3818" s="163" t="s">
        <v>376</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582</v>
      </c>
      <c r="B3819" s="168" t="s">
        <v>3978</v>
      </c>
      <c r="C3819" s="169" t="s">
        <v>3979</v>
      </c>
      <c r="D3819" s="170" t="s">
        <v>2663</v>
      </c>
      <c r="E3819" s="171">
        <v>1</v>
      </c>
      <c r="F3819" s="172"/>
      <c r="G3819" s="173">
        <f t="shared" si="49"/>
        <v>0</v>
      </c>
      <c r="H3819" s="172"/>
      <c r="I3819" s="173">
        <f t="shared" si="50"/>
        <v>0</v>
      </c>
      <c r="J3819" s="172"/>
      <c r="K3819" s="173">
        <f t="shared" si="51"/>
        <v>0</v>
      </c>
      <c r="L3819" s="173">
        <v>21</v>
      </c>
      <c r="M3819" s="173">
        <f t="shared" si="52"/>
        <v>0</v>
      </c>
      <c r="N3819" s="173">
        <v>8.6E-3</v>
      </c>
      <c r="O3819" s="173">
        <f t="shared" si="53"/>
        <v>0.01</v>
      </c>
      <c r="P3819" s="173">
        <v>0</v>
      </c>
      <c r="Q3819" s="173">
        <f t="shared" si="54"/>
        <v>0</v>
      </c>
      <c r="R3819" s="173"/>
      <c r="S3819" s="173" t="s">
        <v>354</v>
      </c>
      <c r="T3819" s="174" t="s">
        <v>296</v>
      </c>
      <c r="U3819" s="162">
        <v>0</v>
      </c>
      <c r="V3819" s="162">
        <f t="shared" si="55"/>
        <v>0</v>
      </c>
      <c r="W3819" s="162"/>
      <c r="X3819" s="162" t="s">
        <v>375</v>
      </c>
      <c r="Y3819" s="163"/>
      <c r="Z3819" s="163"/>
      <c r="AA3819" s="163"/>
      <c r="AB3819" s="163"/>
      <c r="AC3819" s="163"/>
      <c r="AD3819" s="163"/>
      <c r="AE3819" s="163"/>
      <c r="AF3819" s="163"/>
      <c r="AG3819" s="163" t="s">
        <v>376</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583</v>
      </c>
      <c r="B3820" s="168" t="s">
        <v>3980</v>
      </c>
      <c r="C3820" s="169" t="s">
        <v>3981</v>
      </c>
      <c r="D3820" s="170" t="s">
        <v>2663</v>
      </c>
      <c r="E3820" s="171">
        <v>1</v>
      </c>
      <c r="F3820" s="172"/>
      <c r="G3820" s="173">
        <f t="shared" si="49"/>
        <v>0</v>
      </c>
      <c r="H3820" s="172"/>
      <c r="I3820" s="173">
        <f t="shared" si="50"/>
        <v>0</v>
      </c>
      <c r="J3820" s="172"/>
      <c r="K3820" s="173">
        <f t="shared" si="51"/>
        <v>0</v>
      </c>
      <c r="L3820" s="173">
        <v>21</v>
      </c>
      <c r="M3820" s="173">
        <f t="shared" si="52"/>
        <v>0</v>
      </c>
      <c r="N3820" s="173">
        <v>1.2999999999999999E-2</v>
      </c>
      <c r="O3820" s="173">
        <f t="shared" si="53"/>
        <v>0.01</v>
      </c>
      <c r="P3820" s="173">
        <v>0</v>
      </c>
      <c r="Q3820" s="173">
        <f t="shared" si="54"/>
        <v>0</v>
      </c>
      <c r="R3820" s="173"/>
      <c r="S3820" s="173" t="s">
        <v>354</v>
      </c>
      <c r="T3820" s="174" t="s">
        <v>296</v>
      </c>
      <c r="U3820" s="162">
        <v>0</v>
      </c>
      <c r="V3820" s="162">
        <f t="shared" si="55"/>
        <v>0</v>
      </c>
      <c r="W3820" s="162"/>
      <c r="X3820" s="162" t="s">
        <v>375</v>
      </c>
      <c r="Y3820" s="163"/>
      <c r="Z3820" s="163"/>
      <c r="AA3820" s="163"/>
      <c r="AB3820" s="163"/>
      <c r="AC3820" s="163"/>
      <c r="AD3820" s="163"/>
      <c r="AE3820" s="163"/>
      <c r="AF3820" s="163"/>
      <c r="AG3820" s="163" t="s">
        <v>376</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584</v>
      </c>
      <c r="B3821" s="168" t="s">
        <v>3982</v>
      </c>
      <c r="C3821" s="169" t="s">
        <v>3983</v>
      </c>
      <c r="D3821" s="170" t="s">
        <v>2663</v>
      </c>
      <c r="E3821" s="171">
        <v>1</v>
      </c>
      <c r="F3821" s="172"/>
      <c r="G3821" s="173">
        <f t="shared" si="49"/>
        <v>0</v>
      </c>
      <c r="H3821" s="172"/>
      <c r="I3821" s="173">
        <f t="shared" si="50"/>
        <v>0</v>
      </c>
      <c r="J3821" s="172"/>
      <c r="K3821" s="173">
        <f t="shared" si="51"/>
        <v>0</v>
      </c>
      <c r="L3821" s="173">
        <v>21</v>
      </c>
      <c r="M3821" s="173">
        <f t="shared" si="52"/>
        <v>0</v>
      </c>
      <c r="N3821" s="173">
        <v>5.8999999999999997E-2</v>
      </c>
      <c r="O3821" s="173">
        <f t="shared" si="53"/>
        <v>0.06</v>
      </c>
      <c r="P3821" s="173">
        <v>0</v>
      </c>
      <c r="Q3821" s="173">
        <f t="shared" si="54"/>
        <v>0</v>
      </c>
      <c r="R3821" s="173"/>
      <c r="S3821" s="173" t="s">
        <v>354</v>
      </c>
      <c r="T3821" s="174" t="s">
        <v>296</v>
      </c>
      <c r="U3821" s="162">
        <v>0</v>
      </c>
      <c r="V3821" s="162">
        <f t="shared" si="55"/>
        <v>0</v>
      </c>
      <c r="W3821" s="162"/>
      <c r="X3821" s="162" t="s">
        <v>375</v>
      </c>
      <c r="Y3821" s="163"/>
      <c r="Z3821" s="163"/>
      <c r="AA3821" s="163"/>
      <c r="AB3821" s="163"/>
      <c r="AC3821" s="163"/>
      <c r="AD3821" s="163"/>
      <c r="AE3821" s="163"/>
      <c r="AF3821" s="163"/>
      <c r="AG3821" s="163" t="s">
        <v>376</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585</v>
      </c>
      <c r="B3822" s="168" t="s">
        <v>3984</v>
      </c>
      <c r="C3822" s="169" t="s">
        <v>3985</v>
      </c>
      <c r="D3822" s="170" t="s">
        <v>2663</v>
      </c>
      <c r="E3822" s="171">
        <v>1</v>
      </c>
      <c r="F3822" s="172"/>
      <c r="G3822" s="173">
        <f t="shared" si="49"/>
        <v>0</v>
      </c>
      <c r="H3822" s="172"/>
      <c r="I3822" s="173">
        <f t="shared" si="50"/>
        <v>0</v>
      </c>
      <c r="J3822" s="172"/>
      <c r="K3822" s="173">
        <f t="shared" si="51"/>
        <v>0</v>
      </c>
      <c r="L3822" s="173">
        <v>21</v>
      </c>
      <c r="M3822" s="173">
        <f t="shared" si="52"/>
        <v>0</v>
      </c>
      <c r="N3822" s="173">
        <v>5.1999999999999998E-2</v>
      </c>
      <c r="O3822" s="173">
        <f t="shared" si="53"/>
        <v>0.05</v>
      </c>
      <c r="P3822" s="173">
        <v>0</v>
      </c>
      <c r="Q3822" s="173">
        <f t="shared" si="54"/>
        <v>0</v>
      </c>
      <c r="R3822" s="173"/>
      <c r="S3822" s="173" t="s">
        <v>354</v>
      </c>
      <c r="T3822" s="174" t="s">
        <v>296</v>
      </c>
      <c r="U3822" s="162">
        <v>0</v>
      </c>
      <c r="V3822" s="162">
        <f t="shared" si="55"/>
        <v>0</v>
      </c>
      <c r="W3822" s="162"/>
      <c r="X3822" s="162" t="s">
        <v>375</v>
      </c>
      <c r="Y3822" s="163"/>
      <c r="Z3822" s="163"/>
      <c r="AA3822" s="163"/>
      <c r="AB3822" s="163"/>
      <c r="AC3822" s="163"/>
      <c r="AD3822" s="163"/>
      <c r="AE3822" s="163"/>
      <c r="AF3822" s="163"/>
      <c r="AG3822" s="163" t="s">
        <v>376</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586</v>
      </c>
      <c r="B3823" s="168" t="s">
        <v>3986</v>
      </c>
      <c r="C3823" s="169" t="s">
        <v>3987</v>
      </c>
      <c r="D3823" s="170" t="s">
        <v>2663</v>
      </c>
      <c r="E3823" s="171">
        <v>1</v>
      </c>
      <c r="F3823" s="172"/>
      <c r="G3823" s="173">
        <f t="shared" si="49"/>
        <v>0</v>
      </c>
      <c r="H3823" s="172"/>
      <c r="I3823" s="173">
        <f t="shared" si="50"/>
        <v>0</v>
      </c>
      <c r="J3823" s="172"/>
      <c r="K3823" s="173">
        <f t="shared" si="51"/>
        <v>0</v>
      </c>
      <c r="L3823" s="173">
        <v>21</v>
      </c>
      <c r="M3823" s="173">
        <f t="shared" si="52"/>
        <v>0</v>
      </c>
      <c r="N3823" s="173">
        <v>4.5999999999999999E-2</v>
      </c>
      <c r="O3823" s="173">
        <f t="shared" si="53"/>
        <v>0.05</v>
      </c>
      <c r="P3823" s="173">
        <v>0</v>
      </c>
      <c r="Q3823" s="173">
        <f t="shared" si="54"/>
        <v>0</v>
      </c>
      <c r="R3823" s="173"/>
      <c r="S3823" s="173" t="s">
        <v>354</v>
      </c>
      <c r="T3823" s="174" t="s">
        <v>296</v>
      </c>
      <c r="U3823" s="162">
        <v>0</v>
      </c>
      <c r="V3823" s="162">
        <f t="shared" si="55"/>
        <v>0</v>
      </c>
      <c r="W3823" s="162"/>
      <c r="X3823" s="162" t="s">
        <v>375</v>
      </c>
      <c r="Y3823" s="163"/>
      <c r="Z3823" s="163"/>
      <c r="AA3823" s="163"/>
      <c r="AB3823" s="163"/>
      <c r="AC3823" s="163"/>
      <c r="AD3823" s="163"/>
      <c r="AE3823" s="163"/>
      <c r="AF3823" s="163"/>
      <c r="AG3823" s="163" t="s">
        <v>376</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587</v>
      </c>
      <c r="B3824" s="168" t="s">
        <v>3988</v>
      </c>
      <c r="C3824" s="169" t="s">
        <v>3989</v>
      </c>
      <c r="D3824" s="170" t="s">
        <v>2663</v>
      </c>
      <c r="E3824" s="171">
        <v>1</v>
      </c>
      <c r="F3824" s="172"/>
      <c r="G3824" s="173">
        <f t="shared" si="49"/>
        <v>0</v>
      </c>
      <c r="H3824" s="172"/>
      <c r="I3824" s="173">
        <f t="shared" si="50"/>
        <v>0</v>
      </c>
      <c r="J3824" s="172"/>
      <c r="K3824" s="173">
        <f t="shared" si="51"/>
        <v>0</v>
      </c>
      <c r="L3824" s="173">
        <v>21</v>
      </c>
      <c r="M3824" s="173">
        <f t="shared" si="52"/>
        <v>0</v>
      </c>
      <c r="N3824" s="173">
        <v>3.7999999999999999E-2</v>
      </c>
      <c r="O3824" s="173">
        <f t="shared" si="53"/>
        <v>0.04</v>
      </c>
      <c r="P3824" s="173">
        <v>0</v>
      </c>
      <c r="Q3824" s="173">
        <f t="shared" si="54"/>
        <v>0</v>
      </c>
      <c r="R3824" s="173"/>
      <c r="S3824" s="173" t="s">
        <v>354</v>
      </c>
      <c r="T3824" s="174" t="s">
        <v>296</v>
      </c>
      <c r="U3824" s="162">
        <v>0</v>
      </c>
      <c r="V3824" s="162">
        <f t="shared" si="55"/>
        <v>0</v>
      </c>
      <c r="W3824" s="162"/>
      <c r="X3824" s="162" t="s">
        <v>375</v>
      </c>
      <c r="Y3824" s="163"/>
      <c r="Z3824" s="163"/>
      <c r="AA3824" s="163"/>
      <c r="AB3824" s="163"/>
      <c r="AC3824" s="163"/>
      <c r="AD3824" s="163"/>
      <c r="AE3824" s="163"/>
      <c r="AF3824" s="163"/>
      <c r="AG3824" s="163" t="s">
        <v>376</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588</v>
      </c>
      <c r="B3825" s="168" t="s">
        <v>3990</v>
      </c>
      <c r="C3825" s="169" t="s">
        <v>3991</v>
      </c>
      <c r="D3825" s="170" t="s">
        <v>2663</v>
      </c>
      <c r="E3825" s="171">
        <v>1</v>
      </c>
      <c r="F3825" s="172"/>
      <c r="G3825" s="173">
        <f t="shared" si="49"/>
        <v>0</v>
      </c>
      <c r="H3825" s="172"/>
      <c r="I3825" s="173">
        <f t="shared" si="50"/>
        <v>0</v>
      </c>
      <c r="J3825" s="172"/>
      <c r="K3825" s="173">
        <f t="shared" si="51"/>
        <v>0</v>
      </c>
      <c r="L3825" s="173">
        <v>21</v>
      </c>
      <c r="M3825" s="173">
        <f t="shared" si="52"/>
        <v>0</v>
      </c>
      <c r="N3825" s="173">
        <v>8.3000000000000004E-2</v>
      </c>
      <c r="O3825" s="173">
        <f t="shared" si="53"/>
        <v>0.08</v>
      </c>
      <c r="P3825" s="173">
        <v>0</v>
      </c>
      <c r="Q3825" s="173">
        <f t="shared" si="54"/>
        <v>0</v>
      </c>
      <c r="R3825" s="173"/>
      <c r="S3825" s="173" t="s">
        <v>354</v>
      </c>
      <c r="T3825" s="174" t="s">
        <v>296</v>
      </c>
      <c r="U3825" s="162">
        <v>0</v>
      </c>
      <c r="V3825" s="162">
        <f t="shared" si="55"/>
        <v>0</v>
      </c>
      <c r="W3825" s="162"/>
      <c r="X3825" s="162" t="s">
        <v>375</v>
      </c>
      <c r="Y3825" s="163"/>
      <c r="Z3825" s="163"/>
      <c r="AA3825" s="163"/>
      <c r="AB3825" s="163"/>
      <c r="AC3825" s="163"/>
      <c r="AD3825" s="163"/>
      <c r="AE3825" s="163"/>
      <c r="AF3825" s="163"/>
      <c r="AG3825" s="163" t="s">
        <v>376</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589</v>
      </c>
      <c r="B3826" s="168" t="s">
        <v>3992</v>
      </c>
      <c r="C3826" s="169" t="s">
        <v>3993</v>
      </c>
      <c r="D3826" s="170" t="s">
        <v>2663</v>
      </c>
      <c r="E3826" s="171">
        <v>1</v>
      </c>
      <c r="F3826" s="172"/>
      <c r="G3826" s="173">
        <f t="shared" si="49"/>
        <v>0</v>
      </c>
      <c r="H3826" s="172"/>
      <c r="I3826" s="173">
        <f t="shared" si="50"/>
        <v>0</v>
      </c>
      <c r="J3826" s="172"/>
      <c r="K3826" s="173">
        <f t="shared" si="51"/>
        <v>0</v>
      </c>
      <c r="L3826" s="173">
        <v>21</v>
      </c>
      <c r="M3826" s="173">
        <f t="shared" si="52"/>
        <v>0</v>
      </c>
      <c r="N3826" s="173">
        <v>5.2999999999999999E-2</v>
      </c>
      <c r="O3826" s="173">
        <f t="shared" si="53"/>
        <v>0.05</v>
      </c>
      <c r="P3826" s="173">
        <v>0</v>
      </c>
      <c r="Q3826" s="173">
        <f t="shared" si="54"/>
        <v>0</v>
      </c>
      <c r="R3826" s="173"/>
      <c r="S3826" s="173" t="s">
        <v>354</v>
      </c>
      <c r="T3826" s="174" t="s">
        <v>296</v>
      </c>
      <c r="U3826" s="162">
        <v>0</v>
      </c>
      <c r="V3826" s="162">
        <f t="shared" si="55"/>
        <v>0</v>
      </c>
      <c r="W3826" s="162"/>
      <c r="X3826" s="162" t="s">
        <v>375</v>
      </c>
      <c r="Y3826" s="163"/>
      <c r="Z3826" s="163"/>
      <c r="AA3826" s="163"/>
      <c r="AB3826" s="163"/>
      <c r="AC3826" s="163"/>
      <c r="AD3826" s="163"/>
      <c r="AE3826" s="163"/>
      <c r="AF3826" s="163"/>
      <c r="AG3826" s="163" t="s">
        <v>376</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590</v>
      </c>
      <c r="B3827" s="168" t="s">
        <v>3994</v>
      </c>
      <c r="C3827" s="169" t="s">
        <v>3995</v>
      </c>
      <c r="D3827" s="170" t="s">
        <v>2663</v>
      </c>
      <c r="E3827" s="171">
        <v>1</v>
      </c>
      <c r="F3827" s="172"/>
      <c r="G3827" s="173">
        <f t="shared" si="49"/>
        <v>0</v>
      </c>
      <c r="H3827" s="172"/>
      <c r="I3827" s="173">
        <f t="shared" si="50"/>
        <v>0</v>
      </c>
      <c r="J3827" s="172"/>
      <c r="K3827" s="173">
        <f t="shared" si="51"/>
        <v>0</v>
      </c>
      <c r="L3827" s="173">
        <v>21</v>
      </c>
      <c r="M3827" s="173">
        <f t="shared" si="52"/>
        <v>0</v>
      </c>
      <c r="N3827" s="173">
        <v>7.85E-2</v>
      </c>
      <c r="O3827" s="173">
        <f t="shared" si="53"/>
        <v>0.08</v>
      </c>
      <c r="P3827" s="173">
        <v>0</v>
      </c>
      <c r="Q3827" s="173">
        <f t="shared" si="54"/>
        <v>0</v>
      </c>
      <c r="R3827" s="173"/>
      <c r="S3827" s="173" t="s">
        <v>354</v>
      </c>
      <c r="T3827" s="174" t="s">
        <v>296</v>
      </c>
      <c r="U3827" s="162">
        <v>0</v>
      </c>
      <c r="V3827" s="162">
        <f t="shared" si="55"/>
        <v>0</v>
      </c>
      <c r="W3827" s="162"/>
      <c r="X3827" s="162" t="s">
        <v>375</v>
      </c>
      <c r="Y3827" s="163"/>
      <c r="Z3827" s="163"/>
      <c r="AA3827" s="163"/>
      <c r="AB3827" s="163"/>
      <c r="AC3827" s="163"/>
      <c r="AD3827" s="163"/>
      <c r="AE3827" s="163"/>
      <c r="AF3827" s="163"/>
      <c r="AG3827" s="163" t="s">
        <v>376</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591</v>
      </c>
      <c r="B3828" s="168" t="s">
        <v>3996</v>
      </c>
      <c r="C3828" s="169" t="s">
        <v>3997</v>
      </c>
      <c r="D3828" s="170" t="s">
        <v>2663</v>
      </c>
      <c r="E3828" s="171">
        <v>1</v>
      </c>
      <c r="F3828" s="172"/>
      <c r="G3828" s="173">
        <f t="shared" si="49"/>
        <v>0</v>
      </c>
      <c r="H3828" s="172"/>
      <c r="I3828" s="173">
        <f t="shared" si="50"/>
        <v>0</v>
      </c>
      <c r="J3828" s="172"/>
      <c r="K3828" s="173">
        <f t="shared" si="51"/>
        <v>0</v>
      </c>
      <c r="L3828" s="173">
        <v>21</v>
      </c>
      <c r="M3828" s="173">
        <f t="shared" si="52"/>
        <v>0</v>
      </c>
      <c r="N3828" s="173">
        <v>4.2000000000000003E-2</v>
      </c>
      <c r="O3828" s="173">
        <f t="shared" si="53"/>
        <v>0.04</v>
      </c>
      <c r="P3828" s="173">
        <v>0</v>
      </c>
      <c r="Q3828" s="173">
        <f t="shared" si="54"/>
        <v>0</v>
      </c>
      <c r="R3828" s="173"/>
      <c r="S3828" s="173" t="s">
        <v>354</v>
      </c>
      <c r="T3828" s="174" t="s">
        <v>296</v>
      </c>
      <c r="U3828" s="162">
        <v>0</v>
      </c>
      <c r="V3828" s="162">
        <f t="shared" si="55"/>
        <v>0</v>
      </c>
      <c r="W3828" s="162"/>
      <c r="X3828" s="162" t="s">
        <v>375</v>
      </c>
      <c r="Y3828" s="163"/>
      <c r="Z3828" s="163"/>
      <c r="AA3828" s="163"/>
      <c r="AB3828" s="163"/>
      <c r="AC3828" s="163"/>
      <c r="AD3828" s="163"/>
      <c r="AE3828" s="163"/>
      <c r="AF3828" s="163"/>
      <c r="AG3828" s="163" t="s">
        <v>376</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592</v>
      </c>
      <c r="B3829" s="168" t="s">
        <v>3998</v>
      </c>
      <c r="C3829" s="169" t="s">
        <v>3999</v>
      </c>
      <c r="D3829" s="170" t="s">
        <v>2663</v>
      </c>
      <c r="E3829" s="171">
        <v>1</v>
      </c>
      <c r="F3829" s="172"/>
      <c r="G3829" s="173">
        <f t="shared" si="49"/>
        <v>0</v>
      </c>
      <c r="H3829" s="172"/>
      <c r="I3829" s="173">
        <f t="shared" si="50"/>
        <v>0</v>
      </c>
      <c r="J3829" s="172"/>
      <c r="K3829" s="173">
        <f t="shared" si="51"/>
        <v>0</v>
      </c>
      <c r="L3829" s="173">
        <v>21</v>
      </c>
      <c r="M3829" s="173">
        <f t="shared" si="52"/>
        <v>0</v>
      </c>
      <c r="N3829" s="173">
        <v>2.5999999999999999E-2</v>
      </c>
      <c r="O3829" s="173">
        <f t="shared" si="53"/>
        <v>0.03</v>
      </c>
      <c r="P3829" s="173">
        <v>0</v>
      </c>
      <c r="Q3829" s="173">
        <f t="shared" si="54"/>
        <v>0</v>
      </c>
      <c r="R3829" s="173"/>
      <c r="S3829" s="173" t="s">
        <v>354</v>
      </c>
      <c r="T3829" s="174" t="s">
        <v>296</v>
      </c>
      <c r="U3829" s="162">
        <v>0</v>
      </c>
      <c r="V3829" s="162">
        <f t="shared" si="55"/>
        <v>0</v>
      </c>
      <c r="W3829" s="162"/>
      <c r="X3829" s="162" t="s">
        <v>375</v>
      </c>
      <c r="Y3829" s="163"/>
      <c r="Z3829" s="163"/>
      <c r="AA3829" s="163"/>
      <c r="AB3829" s="163"/>
      <c r="AC3829" s="163"/>
      <c r="AD3829" s="163"/>
      <c r="AE3829" s="163"/>
      <c r="AF3829" s="163"/>
      <c r="AG3829" s="163" t="s">
        <v>376</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593</v>
      </c>
      <c r="B3830" s="168" t="s">
        <v>4000</v>
      </c>
      <c r="C3830" s="169" t="s">
        <v>4001</v>
      </c>
      <c r="D3830" s="170" t="s">
        <v>2663</v>
      </c>
      <c r="E3830" s="171">
        <v>1</v>
      </c>
      <c r="F3830" s="172"/>
      <c r="G3830" s="173">
        <f t="shared" si="49"/>
        <v>0</v>
      </c>
      <c r="H3830" s="172"/>
      <c r="I3830" s="173">
        <f t="shared" si="50"/>
        <v>0</v>
      </c>
      <c r="J3830" s="172"/>
      <c r="K3830" s="173">
        <f t="shared" si="51"/>
        <v>0</v>
      </c>
      <c r="L3830" s="173">
        <v>21</v>
      </c>
      <c r="M3830" s="173">
        <f t="shared" si="52"/>
        <v>0</v>
      </c>
      <c r="N3830" s="173">
        <v>4.5999999999999999E-2</v>
      </c>
      <c r="O3830" s="173">
        <f t="shared" si="53"/>
        <v>0.05</v>
      </c>
      <c r="P3830" s="173">
        <v>0</v>
      </c>
      <c r="Q3830" s="173">
        <f t="shared" si="54"/>
        <v>0</v>
      </c>
      <c r="R3830" s="173"/>
      <c r="S3830" s="173" t="s">
        <v>354</v>
      </c>
      <c r="T3830" s="174" t="s">
        <v>296</v>
      </c>
      <c r="U3830" s="162">
        <v>0</v>
      </c>
      <c r="V3830" s="162">
        <f t="shared" si="55"/>
        <v>0</v>
      </c>
      <c r="W3830" s="162"/>
      <c r="X3830" s="162" t="s">
        <v>375</v>
      </c>
      <c r="Y3830" s="163"/>
      <c r="Z3830" s="163"/>
      <c r="AA3830" s="163"/>
      <c r="AB3830" s="163"/>
      <c r="AC3830" s="163"/>
      <c r="AD3830" s="163"/>
      <c r="AE3830" s="163"/>
      <c r="AF3830" s="163"/>
      <c r="AG3830" s="163" t="s">
        <v>376</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594</v>
      </c>
      <c r="B3831" s="168" t="s">
        <v>4002</v>
      </c>
      <c r="C3831" s="169" t="s">
        <v>4003</v>
      </c>
      <c r="D3831" s="170" t="s">
        <v>2663</v>
      </c>
      <c r="E3831" s="171">
        <v>1</v>
      </c>
      <c r="F3831" s="172"/>
      <c r="G3831" s="173">
        <f t="shared" si="49"/>
        <v>0</v>
      </c>
      <c r="H3831" s="172"/>
      <c r="I3831" s="173">
        <f t="shared" si="50"/>
        <v>0</v>
      </c>
      <c r="J3831" s="172"/>
      <c r="K3831" s="173">
        <f t="shared" si="51"/>
        <v>0</v>
      </c>
      <c r="L3831" s="173">
        <v>21</v>
      </c>
      <c r="M3831" s="173">
        <f t="shared" si="52"/>
        <v>0</v>
      </c>
      <c r="N3831" s="173">
        <v>0.04</v>
      </c>
      <c r="O3831" s="173">
        <f t="shared" si="53"/>
        <v>0.04</v>
      </c>
      <c r="P3831" s="173">
        <v>0</v>
      </c>
      <c r="Q3831" s="173">
        <f t="shared" si="54"/>
        <v>0</v>
      </c>
      <c r="R3831" s="173"/>
      <c r="S3831" s="173" t="s">
        <v>354</v>
      </c>
      <c r="T3831" s="174" t="s">
        <v>296</v>
      </c>
      <c r="U3831" s="162">
        <v>0</v>
      </c>
      <c r="V3831" s="162">
        <f t="shared" si="55"/>
        <v>0</v>
      </c>
      <c r="W3831" s="162"/>
      <c r="X3831" s="162" t="s">
        <v>375</v>
      </c>
      <c r="Y3831" s="163"/>
      <c r="Z3831" s="163"/>
      <c r="AA3831" s="163"/>
      <c r="AB3831" s="163"/>
      <c r="AC3831" s="163"/>
      <c r="AD3831" s="163"/>
      <c r="AE3831" s="163"/>
      <c r="AF3831" s="163"/>
      <c r="AG3831" s="163" t="s">
        <v>376</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595</v>
      </c>
      <c r="B3832" s="168" t="s">
        <v>4004</v>
      </c>
      <c r="C3832" s="169" t="s">
        <v>4005</v>
      </c>
      <c r="D3832" s="170" t="s">
        <v>2663</v>
      </c>
      <c r="E3832" s="171">
        <v>1</v>
      </c>
      <c r="F3832" s="172"/>
      <c r="G3832" s="173">
        <f t="shared" si="49"/>
        <v>0</v>
      </c>
      <c r="H3832" s="172"/>
      <c r="I3832" s="173">
        <f t="shared" si="50"/>
        <v>0</v>
      </c>
      <c r="J3832" s="172"/>
      <c r="K3832" s="173">
        <f t="shared" si="51"/>
        <v>0</v>
      </c>
      <c r="L3832" s="173">
        <v>21</v>
      </c>
      <c r="M3832" s="173">
        <f t="shared" si="52"/>
        <v>0</v>
      </c>
      <c r="N3832" s="173">
        <v>4.3499999999999997E-2</v>
      </c>
      <c r="O3832" s="173">
        <f t="shared" si="53"/>
        <v>0.04</v>
      </c>
      <c r="P3832" s="173">
        <v>0</v>
      </c>
      <c r="Q3832" s="173">
        <f t="shared" si="54"/>
        <v>0</v>
      </c>
      <c r="R3832" s="173"/>
      <c r="S3832" s="173" t="s">
        <v>354</v>
      </c>
      <c r="T3832" s="174" t="s">
        <v>296</v>
      </c>
      <c r="U3832" s="162">
        <v>0</v>
      </c>
      <c r="V3832" s="162">
        <f t="shared" si="55"/>
        <v>0</v>
      </c>
      <c r="W3832" s="162"/>
      <c r="X3832" s="162" t="s">
        <v>375</v>
      </c>
      <c r="Y3832" s="163"/>
      <c r="Z3832" s="163"/>
      <c r="AA3832" s="163"/>
      <c r="AB3832" s="163"/>
      <c r="AC3832" s="163"/>
      <c r="AD3832" s="163"/>
      <c r="AE3832" s="163"/>
      <c r="AF3832" s="163"/>
      <c r="AG3832" s="163" t="s">
        <v>376</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596</v>
      </c>
      <c r="B3833" s="168" t="s">
        <v>4006</v>
      </c>
      <c r="C3833" s="169" t="s">
        <v>4007</v>
      </c>
      <c r="D3833" s="170" t="s">
        <v>2663</v>
      </c>
      <c r="E3833" s="171">
        <v>1</v>
      </c>
      <c r="F3833" s="172"/>
      <c r="G3833" s="173">
        <f t="shared" si="49"/>
        <v>0</v>
      </c>
      <c r="H3833" s="172"/>
      <c r="I3833" s="173">
        <f t="shared" si="50"/>
        <v>0</v>
      </c>
      <c r="J3833" s="172"/>
      <c r="K3833" s="173">
        <f t="shared" si="51"/>
        <v>0</v>
      </c>
      <c r="L3833" s="173">
        <v>21</v>
      </c>
      <c r="M3833" s="173">
        <f t="shared" si="52"/>
        <v>0</v>
      </c>
      <c r="N3833" s="173">
        <v>7.85E-2</v>
      </c>
      <c r="O3833" s="173">
        <f t="shared" si="53"/>
        <v>0.08</v>
      </c>
      <c r="P3833" s="173">
        <v>0</v>
      </c>
      <c r="Q3833" s="173">
        <f t="shared" si="54"/>
        <v>0</v>
      </c>
      <c r="R3833" s="173"/>
      <c r="S3833" s="173" t="s">
        <v>354</v>
      </c>
      <c r="T3833" s="174" t="s">
        <v>296</v>
      </c>
      <c r="U3833" s="162">
        <v>0</v>
      </c>
      <c r="V3833" s="162">
        <f t="shared" si="55"/>
        <v>0</v>
      </c>
      <c r="W3833" s="162"/>
      <c r="X3833" s="162" t="s">
        <v>375</v>
      </c>
      <c r="Y3833" s="163"/>
      <c r="Z3833" s="163"/>
      <c r="AA3833" s="163"/>
      <c r="AB3833" s="163"/>
      <c r="AC3833" s="163"/>
      <c r="AD3833" s="163"/>
      <c r="AE3833" s="163"/>
      <c r="AF3833" s="163"/>
      <c r="AG3833" s="163" t="s">
        <v>376</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597</v>
      </c>
      <c r="B3834" s="168" t="s">
        <v>4008</v>
      </c>
      <c r="C3834" s="169" t="s">
        <v>4009</v>
      </c>
      <c r="D3834" s="170" t="s">
        <v>2663</v>
      </c>
      <c r="E3834" s="171">
        <v>1</v>
      </c>
      <c r="F3834" s="172"/>
      <c r="G3834" s="173">
        <f t="shared" si="49"/>
        <v>0</v>
      </c>
      <c r="H3834" s="172"/>
      <c r="I3834" s="173">
        <f t="shared" si="50"/>
        <v>0</v>
      </c>
      <c r="J3834" s="172"/>
      <c r="K3834" s="173">
        <f t="shared" si="51"/>
        <v>0</v>
      </c>
      <c r="L3834" s="173">
        <v>21</v>
      </c>
      <c r="M3834" s="173">
        <f t="shared" si="52"/>
        <v>0</v>
      </c>
      <c r="N3834" s="173">
        <v>4.5999999999999999E-2</v>
      </c>
      <c r="O3834" s="173">
        <f t="shared" si="53"/>
        <v>0.05</v>
      </c>
      <c r="P3834" s="173">
        <v>0</v>
      </c>
      <c r="Q3834" s="173">
        <f t="shared" si="54"/>
        <v>0</v>
      </c>
      <c r="R3834" s="173"/>
      <c r="S3834" s="173" t="s">
        <v>354</v>
      </c>
      <c r="T3834" s="174" t="s">
        <v>296</v>
      </c>
      <c r="U3834" s="162">
        <v>0</v>
      </c>
      <c r="V3834" s="162">
        <f t="shared" si="55"/>
        <v>0</v>
      </c>
      <c r="W3834" s="162"/>
      <c r="X3834" s="162" t="s">
        <v>375</v>
      </c>
      <c r="Y3834" s="163"/>
      <c r="Z3834" s="163"/>
      <c r="AA3834" s="163"/>
      <c r="AB3834" s="163"/>
      <c r="AC3834" s="163"/>
      <c r="AD3834" s="163"/>
      <c r="AE3834" s="163"/>
      <c r="AF3834" s="163"/>
      <c r="AG3834" s="163" t="s">
        <v>376</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598</v>
      </c>
      <c r="B3835" s="168" t="s">
        <v>4010</v>
      </c>
      <c r="C3835" s="169" t="s">
        <v>4011</v>
      </c>
      <c r="D3835" s="170" t="s">
        <v>2663</v>
      </c>
      <c r="E3835" s="171">
        <v>1</v>
      </c>
      <c r="F3835" s="172"/>
      <c r="G3835" s="173">
        <f t="shared" si="49"/>
        <v>0</v>
      </c>
      <c r="H3835" s="172"/>
      <c r="I3835" s="173">
        <f t="shared" si="50"/>
        <v>0</v>
      </c>
      <c r="J3835" s="172"/>
      <c r="K3835" s="173">
        <f t="shared" si="51"/>
        <v>0</v>
      </c>
      <c r="L3835" s="173">
        <v>21</v>
      </c>
      <c r="M3835" s="173">
        <f t="shared" si="52"/>
        <v>0</v>
      </c>
      <c r="N3835" s="173">
        <v>8.7999999999999995E-2</v>
      </c>
      <c r="O3835" s="173">
        <f t="shared" si="53"/>
        <v>0.09</v>
      </c>
      <c r="P3835" s="173">
        <v>0</v>
      </c>
      <c r="Q3835" s="173">
        <f t="shared" si="54"/>
        <v>0</v>
      </c>
      <c r="R3835" s="173"/>
      <c r="S3835" s="173" t="s">
        <v>354</v>
      </c>
      <c r="T3835" s="174" t="s">
        <v>296</v>
      </c>
      <c r="U3835" s="162">
        <v>0</v>
      </c>
      <c r="V3835" s="162">
        <f t="shared" si="55"/>
        <v>0</v>
      </c>
      <c r="W3835" s="162"/>
      <c r="X3835" s="162" t="s">
        <v>375</v>
      </c>
      <c r="Y3835" s="163"/>
      <c r="Z3835" s="163"/>
      <c r="AA3835" s="163"/>
      <c r="AB3835" s="163"/>
      <c r="AC3835" s="163"/>
      <c r="AD3835" s="163"/>
      <c r="AE3835" s="163"/>
      <c r="AF3835" s="163"/>
      <c r="AG3835" s="163" t="s">
        <v>376</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599</v>
      </c>
      <c r="B3836" s="168" t="s">
        <v>4012</v>
      </c>
      <c r="C3836" s="169" t="s">
        <v>4013</v>
      </c>
      <c r="D3836" s="170" t="s">
        <v>2663</v>
      </c>
      <c r="E3836" s="171">
        <v>1</v>
      </c>
      <c r="F3836" s="172"/>
      <c r="G3836" s="173">
        <f t="shared" si="49"/>
        <v>0</v>
      </c>
      <c r="H3836" s="172"/>
      <c r="I3836" s="173">
        <f t="shared" si="50"/>
        <v>0</v>
      </c>
      <c r="J3836" s="172"/>
      <c r="K3836" s="173">
        <f t="shared" si="51"/>
        <v>0</v>
      </c>
      <c r="L3836" s="173">
        <v>21</v>
      </c>
      <c r="M3836" s="173">
        <f t="shared" si="52"/>
        <v>0</v>
      </c>
      <c r="N3836" s="173">
        <v>4.2000000000000003E-2</v>
      </c>
      <c r="O3836" s="173">
        <f t="shared" si="53"/>
        <v>0.04</v>
      </c>
      <c r="P3836" s="173">
        <v>0</v>
      </c>
      <c r="Q3836" s="173">
        <f t="shared" si="54"/>
        <v>0</v>
      </c>
      <c r="R3836" s="173"/>
      <c r="S3836" s="173" t="s">
        <v>354</v>
      </c>
      <c r="T3836" s="174" t="s">
        <v>296</v>
      </c>
      <c r="U3836" s="162">
        <v>0</v>
      </c>
      <c r="V3836" s="162">
        <f t="shared" si="55"/>
        <v>0</v>
      </c>
      <c r="W3836" s="162"/>
      <c r="X3836" s="162" t="s">
        <v>375</v>
      </c>
      <c r="Y3836" s="163"/>
      <c r="Z3836" s="163"/>
      <c r="AA3836" s="163"/>
      <c r="AB3836" s="163"/>
      <c r="AC3836" s="163"/>
      <c r="AD3836" s="163"/>
      <c r="AE3836" s="163"/>
      <c r="AF3836" s="163"/>
      <c r="AG3836" s="163" t="s">
        <v>376</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600</v>
      </c>
      <c r="B3837" s="168" t="s">
        <v>4014</v>
      </c>
      <c r="C3837" s="169" t="s">
        <v>4015</v>
      </c>
      <c r="D3837" s="170" t="s">
        <v>2663</v>
      </c>
      <c r="E3837" s="171">
        <v>1</v>
      </c>
      <c r="F3837" s="172"/>
      <c r="G3837" s="173">
        <f t="shared" si="49"/>
        <v>0</v>
      </c>
      <c r="H3837" s="172"/>
      <c r="I3837" s="173">
        <f t="shared" si="50"/>
        <v>0</v>
      </c>
      <c r="J3837" s="172"/>
      <c r="K3837" s="173">
        <f t="shared" si="51"/>
        <v>0</v>
      </c>
      <c r="L3837" s="173">
        <v>21</v>
      </c>
      <c r="M3837" s="173">
        <f t="shared" si="52"/>
        <v>0</v>
      </c>
      <c r="N3837" s="173">
        <v>3.93</v>
      </c>
      <c r="O3837" s="173">
        <f t="shared" si="53"/>
        <v>3.93</v>
      </c>
      <c r="P3837" s="173">
        <v>0</v>
      </c>
      <c r="Q3837" s="173">
        <f t="shared" si="54"/>
        <v>0</v>
      </c>
      <c r="R3837" s="173"/>
      <c r="S3837" s="173" t="s">
        <v>354</v>
      </c>
      <c r="T3837" s="174" t="s">
        <v>296</v>
      </c>
      <c r="U3837" s="162">
        <v>0</v>
      </c>
      <c r="V3837" s="162">
        <f t="shared" si="55"/>
        <v>0</v>
      </c>
      <c r="W3837" s="162"/>
      <c r="X3837" s="162" t="s">
        <v>375</v>
      </c>
      <c r="Y3837" s="163"/>
      <c r="Z3837" s="163"/>
      <c r="AA3837" s="163"/>
      <c r="AB3837" s="163"/>
      <c r="AC3837" s="163"/>
      <c r="AD3837" s="163"/>
      <c r="AE3837" s="163"/>
      <c r="AF3837" s="163"/>
      <c r="AG3837" s="163" t="s">
        <v>376</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601</v>
      </c>
      <c r="B3838" s="168" t="s">
        <v>4016</v>
      </c>
      <c r="C3838" s="169" t="s">
        <v>4017</v>
      </c>
      <c r="D3838" s="170" t="s">
        <v>2663</v>
      </c>
      <c r="E3838" s="171">
        <v>1</v>
      </c>
      <c r="F3838" s="172"/>
      <c r="G3838" s="173">
        <f t="shared" si="49"/>
        <v>0</v>
      </c>
      <c r="H3838" s="172"/>
      <c r="I3838" s="173">
        <f t="shared" si="50"/>
        <v>0</v>
      </c>
      <c r="J3838" s="172"/>
      <c r="K3838" s="173">
        <f t="shared" si="51"/>
        <v>0</v>
      </c>
      <c r="L3838" s="173">
        <v>21</v>
      </c>
      <c r="M3838" s="173">
        <f t="shared" si="52"/>
        <v>0</v>
      </c>
      <c r="N3838" s="173">
        <v>1.466</v>
      </c>
      <c r="O3838" s="173">
        <f t="shared" si="53"/>
        <v>1.47</v>
      </c>
      <c r="P3838" s="173">
        <v>0</v>
      </c>
      <c r="Q3838" s="173">
        <f t="shared" si="54"/>
        <v>0</v>
      </c>
      <c r="R3838" s="173"/>
      <c r="S3838" s="173" t="s">
        <v>354</v>
      </c>
      <c r="T3838" s="174" t="s">
        <v>296</v>
      </c>
      <c r="U3838" s="162">
        <v>0</v>
      </c>
      <c r="V3838" s="162">
        <f t="shared" si="55"/>
        <v>0</v>
      </c>
      <c r="W3838" s="162"/>
      <c r="X3838" s="162" t="s">
        <v>375</v>
      </c>
      <c r="Y3838" s="163"/>
      <c r="Z3838" s="163"/>
      <c r="AA3838" s="163"/>
      <c r="AB3838" s="163"/>
      <c r="AC3838" s="163"/>
      <c r="AD3838" s="163"/>
      <c r="AE3838" s="163"/>
      <c r="AF3838" s="163"/>
      <c r="AG3838" s="163" t="s">
        <v>376</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602</v>
      </c>
      <c r="B3839" s="168" t="s">
        <v>4018</v>
      </c>
      <c r="C3839" s="169" t="s">
        <v>4019</v>
      </c>
      <c r="D3839" s="170" t="s">
        <v>2663</v>
      </c>
      <c r="E3839" s="171">
        <v>1</v>
      </c>
      <c r="F3839" s="172"/>
      <c r="G3839" s="173">
        <f t="shared" si="49"/>
        <v>0</v>
      </c>
      <c r="H3839" s="172"/>
      <c r="I3839" s="173">
        <f t="shared" si="50"/>
        <v>0</v>
      </c>
      <c r="J3839" s="172"/>
      <c r="K3839" s="173">
        <f t="shared" si="51"/>
        <v>0</v>
      </c>
      <c r="L3839" s="173">
        <v>21</v>
      </c>
      <c r="M3839" s="173">
        <f t="shared" si="52"/>
        <v>0</v>
      </c>
      <c r="N3839" s="173">
        <v>0.215</v>
      </c>
      <c r="O3839" s="173">
        <f t="shared" si="53"/>
        <v>0.22</v>
      </c>
      <c r="P3839" s="173">
        <v>0</v>
      </c>
      <c r="Q3839" s="173">
        <f t="shared" si="54"/>
        <v>0</v>
      </c>
      <c r="R3839" s="173"/>
      <c r="S3839" s="173" t="s">
        <v>354</v>
      </c>
      <c r="T3839" s="174" t="s">
        <v>296</v>
      </c>
      <c r="U3839" s="162">
        <v>0</v>
      </c>
      <c r="V3839" s="162">
        <f t="shared" si="55"/>
        <v>0</v>
      </c>
      <c r="W3839" s="162"/>
      <c r="X3839" s="162" t="s">
        <v>375</v>
      </c>
      <c r="Y3839" s="163"/>
      <c r="Z3839" s="163"/>
      <c r="AA3839" s="163"/>
      <c r="AB3839" s="163"/>
      <c r="AC3839" s="163"/>
      <c r="AD3839" s="163"/>
      <c r="AE3839" s="163"/>
      <c r="AF3839" s="163"/>
      <c r="AG3839" s="163" t="s">
        <v>376</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603</v>
      </c>
      <c r="B3840" s="168" t="s">
        <v>4020</v>
      </c>
      <c r="C3840" s="169" t="s">
        <v>4021</v>
      </c>
      <c r="D3840" s="170" t="s">
        <v>2663</v>
      </c>
      <c r="E3840" s="171">
        <v>1</v>
      </c>
      <c r="F3840" s="172"/>
      <c r="G3840" s="173">
        <f t="shared" si="49"/>
        <v>0</v>
      </c>
      <c r="H3840" s="172"/>
      <c r="I3840" s="173">
        <f t="shared" si="50"/>
        <v>0</v>
      </c>
      <c r="J3840" s="172"/>
      <c r="K3840" s="173">
        <f t="shared" si="51"/>
        <v>0</v>
      </c>
      <c r="L3840" s="173">
        <v>21</v>
      </c>
      <c r="M3840" s="173">
        <f t="shared" si="52"/>
        <v>0</v>
      </c>
      <c r="N3840" s="173">
        <v>0.14599999999999999</v>
      </c>
      <c r="O3840" s="173">
        <f t="shared" si="53"/>
        <v>0.15</v>
      </c>
      <c r="P3840" s="173">
        <v>0</v>
      </c>
      <c r="Q3840" s="173">
        <f t="shared" si="54"/>
        <v>0</v>
      </c>
      <c r="R3840" s="173"/>
      <c r="S3840" s="173" t="s">
        <v>354</v>
      </c>
      <c r="T3840" s="174" t="s">
        <v>296</v>
      </c>
      <c r="U3840" s="162">
        <v>0</v>
      </c>
      <c r="V3840" s="162">
        <f t="shared" si="55"/>
        <v>0</v>
      </c>
      <c r="W3840" s="162"/>
      <c r="X3840" s="162" t="s">
        <v>375</v>
      </c>
      <c r="Y3840" s="163"/>
      <c r="Z3840" s="163"/>
      <c r="AA3840" s="163"/>
      <c r="AB3840" s="163"/>
      <c r="AC3840" s="163"/>
      <c r="AD3840" s="163"/>
      <c r="AE3840" s="163"/>
      <c r="AF3840" s="163"/>
      <c r="AG3840" s="163" t="s">
        <v>376</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604</v>
      </c>
      <c r="B3841" s="168" t="s">
        <v>4022</v>
      </c>
      <c r="C3841" s="169" t="s">
        <v>4023</v>
      </c>
      <c r="D3841" s="170" t="s">
        <v>2663</v>
      </c>
      <c r="E3841" s="171">
        <v>1</v>
      </c>
      <c r="F3841" s="172"/>
      <c r="G3841" s="173">
        <f t="shared" si="49"/>
        <v>0</v>
      </c>
      <c r="H3841" s="172"/>
      <c r="I3841" s="173">
        <f t="shared" si="50"/>
        <v>0</v>
      </c>
      <c r="J3841" s="172"/>
      <c r="K3841" s="173">
        <f t="shared" si="51"/>
        <v>0</v>
      </c>
      <c r="L3841" s="173">
        <v>21</v>
      </c>
      <c r="M3841" s="173">
        <f t="shared" si="52"/>
        <v>0</v>
      </c>
      <c r="N3841" s="173">
        <v>0.28899999999999998</v>
      </c>
      <c r="O3841" s="173">
        <f t="shared" si="53"/>
        <v>0.28999999999999998</v>
      </c>
      <c r="P3841" s="173">
        <v>0</v>
      </c>
      <c r="Q3841" s="173">
        <f t="shared" si="54"/>
        <v>0</v>
      </c>
      <c r="R3841" s="173"/>
      <c r="S3841" s="173" t="s">
        <v>354</v>
      </c>
      <c r="T3841" s="174" t="s">
        <v>296</v>
      </c>
      <c r="U3841" s="162">
        <v>0</v>
      </c>
      <c r="V3841" s="162">
        <f t="shared" si="55"/>
        <v>0</v>
      </c>
      <c r="W3841" s="162"/>
      <c r="X3841" s="162" t="s">
        <v>375</v>
      </c>
      <c r="Y3841" s="163"/>
      <c r="Z3841" s="163"/>
      <c r="AA3841" s="163"/>
      <c r="AB3841" s="163"/>
      <c r="AC3841" s="163"/>
      <c r="AD3841" s="163"/>
      <c r="AE3841" s="163"/>
      <c r="AF3841" s="163"/>
      <c r="AG3841" s="163" t="s">
        <v>376</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605</v>
      </c>
      <c r="B3842" s="168" t="s">
        <v>4024</v>
      </c>
      <c r="C3842" s="169" t="s">
        <v>4025</v>
      </c>
      <c r="D3842" s="170" t="s">
        <v>2663</v>
      </c>
      <c r="E3842" s="171">
        <v>1</v>
      </c>
      <c r="F3842" s="172"/>
      <c r="G3842" s="173">
        <f t="shared" si="49"/>
        <v>0</v>
      </c>
      <c r="H3842" s="172"/>
      <c r="I3842" s="173">
        <f t="shared" si="50"/>
        <v>0</v>
      </c>
      <c r="J3842" s="172"/>
      <c r="K3842" s="173">
        <f t="shared" si="51"/>
        <v>0</v>
      </c>
      <c r="L3842" s="173">
        <v>21</v>
      </c>
      <c r="M3842" s="173">
        <f t="shared" si="52"/>
        <v>0</v>
      </c>
      <c r="N3842" s="173">
        <v>0.255</v>
      </c>
      <c r="O3842" s="173">
        <f t="shared" si="53"/>
        <v>0.26</v>
      </c>
      <c r="P3842" s="173">
        <v>0</v>
      </c>
      <c r="Q3842" s="173">
        <f t="shared" si="54"/>
        <v>0</v>
      </c>
      <c r="R3842" s="173"/>
      <c r="S3842" s="173" t="s">
        <v>354</v>
      </c>
      <c r="T3842" s="174" t="s">
        <v>296</v>
      </c>
      <c r="U3842" s="162">
        <v>0</v>
      </c>
      <c r="V3842" s="162">
        <f t="shared" si="55"/>
        <v>0</v>
      </c>
      <c r="W3842" s="162"/>
      <c r="X3842" s="162" t="s">
        <v>375</v>
      </c>
      <c r="Y3842" s="163"/>
      <c r="Z3842" s="163"/>
      <c r="AA3842" s="163"/>
      <c r="AB3842" s="163"/>
      <c r="AC3842" s="163"/>
      <c r="AD3842" s="163"/>
      <c r="AE3842" s="163"/>
      <c r="AF3842" s="163"/>
      <c r="AG3842" s="163" t="s">
        <v>376</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606</v>
      </c>
      <c r="B3843" s="168" t="s">
        <v>4026</v>
      </c>
      <c r="C3843" s="169" t="s">
        <v>4027</v>
      </c>
      <c r="D3843" s="170" t="s">
        <v>2663</v>
      </c>
      <c r="E3843" s="171">
        <v>1</v>
      </c>
      <c r="F3843" s="172"/>
      <c r="G3843" s="173">
        <f t="shared" si="49"/>
        <v>0</v>
      </c>
      <c r="H3843" s="172"/>
      <c r="I3843" s="173">
        <f t="shared" si="50"/>
        <v>0</v>
      </c>
      <c r="J3843" s="172"/>
      <c r="K3843" s="173">
        <f t="shared" si="51"/>
        <v>0</v>
      </c>
      <c r="L3843" s="173">
        <v>21</v>
      </c>
      <c r="M3843" s="173">
        <f t="shared" si="52"/>
        <v>0</v>
      </c>
      <c r="N3843" s="173">
        <v>0.28899999999999998</v>
      </c>
      <c r="O3843" s="173">
        <f t="shared" si="53"/>
        <v>0.28999999999999998</v>
      </c>
      <c r="P3843" s="173">
        <v>0</v>
      </c>
      <c r="Q3843" s="173">
        <f t="shared" si="54"/>
        <v>0</v>
      </c>
      <c r="R3843" s="173"/>
      <c r="S3843" s="173" t="s">
        <v>354</v>
      </c>
      <c r="T3843" s="174" t="s">
        <v>296</v>
      </c>
      <c r="U3843" s="162">
        <v>0</v>
      </c>
      <c r="V3843" s="162">
        <f t="shared" si="55"/>
        <v>0</v>
      </c>
      <c r="W3843" s="162"/>
      <c r="X3843" s="162" t="s">
        <v>375</v>
      </c>
      <c r="Y3843" s="163"/>
      <c r="Z3843" s="163"/>
      <c r="AA3843" s="163"/>
      <c r="AB3843" s="163"/>
      <c r="AC3843" s="163"/>
      <c r="AD3843" s="163"/>
      <c r="AE3843" s="163"/>
      <c r="AF3843" s="163"/>
      <c r="AG3843" s="163" t="s">
        <v>376</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607</v>
      </c>
      <c r="B3844" s="168" t="s">
        <v>4028</v>
      </c>
      <c r="C3844" s="169" t="s">
        <v>4029</v>
      </c>
      <c r="D3844" s="170" t="s">
        <v>2663</v>
      </c>
      <c r="E3844" s="171">
        <v>1</v>
      </c>
      <c r="F3844" s="172"/>
      <c r="G3844" s="173">
        <f t="shared" si="49"/>
        <v>0</v>
      </c>
      <c r="H3844" s="172"/>
      <c r="I3844" s="173">
        <f t="shared" si="50"/>
        <v>0</v>
      </c>
      <c r="J3844" s="172"/>
      <c r="K3844" s="173">
        <f t="shared" si="51"/>
        <v>0</v>
      </c>
      <c r="L3844" s="173">
        <v>21</v>
      </c>
      <c r="M3844" s="173">
        <f t="shared" si="52"/>
        <v>0</v>
      </c>
      <c r="N3844" s="173">
        <v>0</v>
      </c>
      <c r="O3844" s="173">
        <f t="shared" si="53"/>
        <v>0</v>
      </c>
      <c r="P3844" s="173">
        <v>0</v>
      </c>
      <c r="Q3844" s="173">
        <f t="shared" si="54"/>
        <v>0</v>
      </c>
      <c r="R3844" s="173"/>
      <c r="S3844" s="173" t="s">
        <v>354</v>
      </c>
      <c r="T3844" s="174" t="s">
        <v>296</v>
      </c>
      <c r="U3844" s="162">
        <v>0</v>
      </c>
      <c r="V3844" s="162">
        <f t="shared" si="55"/>
        <v>0</v>
      </c>
      <c r="W3844" s="162"/>
      <c r="X3844" s="162" t="s">
        <v>375</v>
      </c>
      <c r="Y3844" s="163"/>
      <c r="Z3844" s="163"/>
      <c r="AA3844" s="163"/>
      <c r="AB3844" s="163"/>
      <c r="AC3844" s="163"/>
      <c r="AD3844" s="163"/>
      <c r="AE3844" s="163"/>
      <c r="AF3844" s="163"/>
      <c r="AG3844" s="163" t="s">
        <v>376</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608</v>
      </c>
      <c r="B3845" s="168" t="s">
        <v>4030</v>
      </c>
      <c r="C3845" s="169" t="s">
        <v>4031</v>
      </c>
      <c r="D3845" s="170" t="s">
        <v>2663</v>
      </c>
      <c r="E3845" s="171">
        <v>1</v>
      </c>
      <c r="F3845" s="172"/>
      <c r="G3845" s="173">
        <f t="shared" si="49"/>
        <v>0</v>
      </c>
      <c r="H3845" s="172"/>
      <c r="I3845" s="173">
        <f t="shared" si="50"/>
        <v>0</v>
      </c>
      <c r="J3845" s="172"/>
      <c r="K3845" s="173">
        <f t="shared" si="51"/>
        <v>0</v>
      </c>
      <c r="L3845" s="173">
        <v>21</v>
      </c>
      <c r="M3845" s="173">
        <f t="shared" si="52"/>
        <v>0</v>
      </c>
      <c r="N3845" s="173">
        <v>0</v>
      </c>
      <c r="O3845" s="173">
        <f t="shared" si="53"/>
        <v>0</v>
      </c>
      <c r="P3845" s="173">
        <v>0</v>
      </c>
      <c r="Q3845" s="173">
        <f t="shared" si="54"/>
        <v>0</v>
      </c>
      <c r="R3845" s="173"/>
      <c r="S3845" s="173" t="s">
        <v>354</v>
      </c>
      <c r="T3845" s="174" t="s">
        <v>296</v>
      </c>
      <c r="U3845" s="162">
        <v>0</v>
      </c>
      <c r="V3845" s="162">
        <f t="shared" si="55"/>
        <v>0</v>
      </c>
      <c r="W3845" s="162"/>
      <c r="X3845" s="162" t="s">
        <v>375</v>
      </c>
      <c r="Y3845" s="163"/>
      <c r="Z3845" s="163"/>
      <c r="AA3845" s="163"/>
      <c r="AB3845" s="163"/>
      <c r="AC3845" s="163"/>
      <c r="AD3845" s="163"/>
      <c r="AE3845" s="163"/>
      <c r="AF3845" s="163"/>
      <c r="AG3845" s="163" t="s">
        <v>376</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609</v>
      </c>
      <c r="B3846" s="168" t="s">
        <v>4032</v>
      </c>
      <c r="C3846" s="169" t="s">
        <v>4033</v>
      </c>
      <c r="D3846" s="170" t="s">
        <v>2663</v>
      </c>
      <c r="E3846" s="171">
        <v>9</v>
      </c>
      <c r="F3846" s="172"/>
      <c r="G3846" s="173">
        <f t="shared" si="49"/>
        <v>0</v>
      </c>
      <c r="H3846" s="172"/>
      <c r="I3846" s="173">
        <f t="shared" si="50"/>
        <v>0</v>
      </c>
      <c r="J3846" s="172"/>
      <c r="K3846" s="173">
        <f t="shared" si="51"/>
        <v>0</v>
      </c>
      <c r="L3846" s="173">
        <v>21</v>
      </c>
      <c r="M3846" s="173">
        <f t="shared" si="52"/>
        <v>0</v>
      </c>
      <c r="N3846" s="173">
        <v>0</v>
      </c>
      <c r="O3846" s="173">
        <f t="shared" si="53"/>
        <v>0</v>
      </c>
      <c r="P3846" s="173">
        <v>0</v>
      </c>
      <c r="Q3846" s="173">
        <f t="shared" si="54"/>
        <v>0</v>
      </c>
      <c r="R3846" s="173"/>
      <c r="S3846" s="173" t="s">
        <v>354</v>
      </c>
      <c r="T3846" s="174" t="s">
        <v>296</v>
      </c>
      <c r="U3846" s="162">
        <v>0</v>
      </c>
      <c r="V3846" s="162">
        <f t="shared" si="55"/>
        <v>0</v>
      </c>
      <c r="W3846" s="162"/>
      <c r="X3846" s="162" t="s">
        <v>375</v>
      </c>
      <c r="Y3846" s="163"/>
      <c r="Z3846" s="163"/>
      <c r="AA3846" s="163"/>
      <c r="AB3846" s="163"/>
      <c r="AC3846" s="163"/>
      <c r="AD3846" s="163"/>
      <c r="AE3846" s="163"/>
      <c r="AF3846" s="163"/>
      <c r="AG3846" s="163" t="s">
        <v>376</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610</v>
      </c>
      <c r="B3847" s="168" t="s">
        <v>4034</v>
      </c>
      <c r="C3847" s="169" t="s">
        <v>4035</v>
      </c>
      <c r="D3847" s="170" t="s">
        <v>2663</v>
      </c>
      <c r="E3847" s="171">
        <v>36</v>
      </c>
      <c r="F3847" s="172"/>
      <c r="G3847" s="173">
        <f t="shared" si="49"/>
        <v>0</v>
      </c>
      <c r="H3847" s="172"/>
      <c r="I3847" s="173">
        <f t="shared" si="50"/>
        <v>0</v>
      </c>
      <c r="J3847" s="172"/>
      <c r="K3847" s="173">
        <f t="shared" si="51"/>
        <v>0</v>
      </c>
      <c r="L3847" s="173">
        <v>21</v>
      </c>
      <c r="M3847" s="173">
        <f t="shared" si="52"/>
        <v>0</v>
      </c>
      <c r="N3847" s="173">
        <v>0</v>
      </c>
      <c r="O3847" s="173">
        <f t="shared" si="53"/>
        <v>0</v>
      </c>
      <c r="P3847" s="173">
        <v>0</v>
      </c>
      <c r="Q3847" s="173">
        <f t="shared" si="54"/>
        <v>0</v>
      </c>
      <c r="R3847" s="173"/>
      <c r="S3847" s="173" t="s">
        <v>354</v>
      </c>
      <c r="T3847" s="174" t="s">
        <v>296</v>
      </c>
      <c r="U3847" s="162">
        <v>0</v>
      </c>
      <c r="V3847" s="162">
        <f t="shared" si="55"/>
        <v>0</v>
      </c>
      <c r="W3847" s="162"/>
      <c r="X3847" s="162" t="s">
        <v>375</v>
      </c>
      <c r="Y3847" s="163"/>
      <c r="Z3847" s="163"/>
      <c r="AA3847" s="163"/>
      <c r="AB3847" s="163"/>
      <c r="AC3847" s="163"/>
      <c r="AD3847" s="163"/>
      <c r="AE3847" s="163"/>
      <c r="AF3847" s="163"/>
      <c r="AG3847" s="163" t="s">
        <v>376</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611</v>
      </c>
      <c r="B3848" s="168" t="s">
        <v>4036</v>
      </c>
      <c r="C3848" s="169" t="s">
        <v>4037</v>
      </c>
      <c r="D3848" s="170" t="s">
        <v>2663</v>
      </c>
      <c r="E3848" s="171">
        <v>49</v>
      </c>
      <c r="F3848" s="172"/>
      <c r="G3848" s="173">
        <f t="shared" si="49"/>
        <v>0</v>
      </c>
      <c r="H3848" s="172"/>
      <c r="I3848" s="173">
        <f t="shared" si="50"/>
        <v>0</v>
      </c>
      <c r="J3848" s="172"/>
      <c r="K3848" s="173">
        <f t="shared" si="51"/>
        <v>0</v>
      </c>
      <c r="L3848" s="173">
        <v>21</v>
      </c>
      <c r="M3848" s="173">
        <f t="shared" si="52"/>
        <v>0</v>
      </c>
      <c r="N3848" s="173">
        <v>0</v>
      </c>
      <c r="O3848" s="173">
        <f t="shared" si="53"/>
        <v>0</v>
      </c>
      <c r="P3848" s="173">
        <v>0</v>
      </c>
      <c r="Q3848" s="173">
        <f t="shared" si="54"/>
        <v>0</v>
      </c>
      <c r="R3848" s="173"/>
      <c r="S3848" s="173" t="s">
        <v>354</v>
      </c>
      <c r="T3848" s="174" t="s">
        <v>296</v>
      </c>
      <c r="U3848" s="162">
        <v>0</v>
      </c>
      <c r="V3848" s="162">
        <f t="shared" si="55"/>
        <v>0</v>
      </c>
      <c r="W3848" s="162"/>
      <c r="X3848" s="162" t="s">
        <v>375</v>
      </c>
      <c r="Y3848" s="163"/>
      <c r="Z3848" s="163"/>
      <c r="AA3848" s="163"/>
      <c r="AB3848" s="163"/>
      <c r="AC3848" s="163"/>
      <c r="AD3848" s="163"/>
      <c r="AE3848" s="163"/>
      <c r="AF3848" s="163"/>
      <c r="AG3848" s="163" t="s">
        <v>376</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612</v>
      </c>
      <c r="B3849" s="168" t="s">
        <v>4038</v>
      </c>
      <c r="C3849" s="169" t="s">
        <v>4039</v>
      </c>
      <c r="D3849" s="170" t="s">
        <v>2663</v>
      </c>
      <c r="E3849" s="171">
        <v>5</v>
      </c>
      <c r="F3849" s="172"/>
      <c r="G3849" s="173">
        <f t="shared" si="49"/>
        <v>0</v>
      </c>
      <c r="H3849" s="172"/>
      <c r="I3849" s="173">
        <f t="shared" si="50"/>
        <v>0</v>
      </c>
      <c r="J3849" s="172"/>
      <c r="K3849" s="173">
        <f t="shared" si="51"/>
        <v>0</v>
      </c>
      <c r="L3849" s="173">
        <v>21</v>
      </c>
      <c r="M3849" s="173">
        <f t="shared" si="52"/>
        <v>0</v>
      </c>
      <c r="N3849" s="173">
        <v>0</v>
      </c>
      <c r="O3849" s="173">
        <f t="shared" si="53"/>
        <v>0</v>
      </c>
      <c r="P3849" s="173">
        <v>0</v>
      </c>
      <c r="Q3849" s="173">
        <f t="shared" si="54"/>
        <v>0</v>
      </c>
      <c r="R3849" s="173"/>
      <c r="S3849" s="173" t="s">
        <v>354</v>
      </c>
      <c r="T3849" s="174" t="s">
        <v>296</v>
      </c>
      <c r="U3849" s="162">
        <v>0</v>
      </c>
      <c r="V3849" s="162">
        <f t="shared" si="55"/>
        <v>0</v>
      </c>
      <c r="W3849" s="162"/>
      <c r="X3849" s="162" t="s">
        <v>375</v>
      </c>
      <c r="Y3849" s="163"/>
      <c r="Z3849" s="163"/>
      <c r="AA3849" s="163"/>
      <c r="AB3849" s="163"/>
      <c r="AC3849" s="163"/>
      <c r="AD3849" s="163"/>
      <c r="AE3849" s="163"/>
      <c r="AF3849" s="163"/>
      <c r="AG3849" s="163" t="s">
        <v>376</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613</v>
      </c>
      <c r="B3850" s="168" t="s">
        <v>4040</v>
      </c>
      <c r="C3850" s="169" t="s">
        <v>4041</v>
      </c>
      <c r="D3850" s="170" t="s">
        <v>2663</v>
      </c>
      <c r="E3850" s="171">
        <v>4</v>
      </c>
      <c r="F3850" s="172"/>
      <c r="G3850" s="173">
        <f t="shared" si="49"/>
        <v>0</v>
      </c>
      <c r="H3850" s="172"/>
      <c r="I3850" s="173">
        <f t="shared" si="50"/>
        <v>0</v>
      </c>
      <c r="J3850" s="172"/>
      <c r="K3850" s="173">
        <f t="shared" si="51"/>
        <v>0</v>
      </c>
      <c r="L3850" s="173">
        <v>21</v>
      </c>
      <c r="M3850" s="173">
        <f t="shared" si="52"/>
        <v>0</v>
      </c>
      <c r="N3850" s="173">
        <v>0</v>
      </c>
      <c r="O3850" s="173">
        <f t="shared" si="53"/>
        <v>0</v>
      </c>
      <c r="P3850" s="173">
        <v>0</v>
      </c>
      <c r="Q3850" s="173">
        <f t="shared" si="54"/>
        <v>0</v>
      </c>
      <c r="R3850" s="173"/>
      <c r="S3850" s="173" t="s">
        <v>354</v>
      </c>
      <c r="T3850" s="174" t="s">
        <v>296</v>
      </c>
      <c r="U3850" s="162">
        <v>0</v>
      </c>
      <c r="V3850" s="162">
        <f t="shared" si="55"/>
        <v>0</v>
      </c>
      <c r="W3850" s="162"/>
      <c r="X3850" s="162" t="s">
        <v>375</v>
      </c>
      <c r="Y3850" s="163"/>
      <c r="Z3850" s="163"/>
      <c r="AA3850" s="163"/>
      <c r="AB3850" s="163"/>
      <c r="AC3850" s="163"/>
      <c r="AD3850" s="163"/>
      <c r="AE3850" s="163"/>
      <c r="AF3850" s="163"/>
      <c r="AG3850" s="163" t="s">
        <v>376</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614</v>
      </c>
      <c r="B3851" s="168" t="s">
        <v>4042</v>
      </c>
      <c r="C3851" s="169" t="s">
        <v>4043</v>
      </c>
      <c r="D3851" s="170" t="s">
        <v>2663</v>
      </c>
      <c r="E3851" s="171">
        <v>1</v>
      </c>
      <c r="F3851" s="172"/>
      <c r="G3851" s="173">
        <f t="shared" si="49"/>
        <v>0</v>
      </c>
      <c r="H3851" s="172"/>
      <c r="I3851" s="173">
        <f t="shared" si="50"/>
        <v>0</v>
      </c>
      <c r="J3851" s="172"/>
      <c r="K3851" s="173">
        <f t="shared" si="51"/>
        <v>0</v>
      </c>
      <c r="L3851" s="173">
        <v>21</v>
      </c>
      <c r="M3851" s="173">
        <f t="shared" si="52"/>
        <v>0</v>
      </c>
      <c r="N3851" s="173">
        <v>5.8000000000000003E-2</v>
      </c>
      <c r="O3851" s="173">
        <f t="shared" si="53"/>
        <v>0.06</v>
      </c>
      <c r="P3851" s="173">
        <v>0</v>
      </c>
      <c r="Q3851" s="173">
        <f t="shared" si="54"/>
        <v>0</v>
      </c>
      <c r="R3851" s="173"/>
      <c r="S3851" s="173" t="s">
        <v>354</v>
      </c>
      <c r="T3851" s="174" t="s">
        <v>296</v>
      </c>
      <c r="U3851" s="162">
        <v>0</v>
      </c>
      <c r="V3851" s="162">
        <f t="shared" si="55"/>
        <v>0</v>
      </c>
      <c r="W3851" s="162"/>
      <c r="X3851" s="162" t="s">
        <v>375</v>
      </c>
      <c r="Y3851" s="163"/>
      <c r="Z3851" s="163"/>
      <c r="AA3851" s="163"/>
      <c r="AB3851" s="163"/>
      <c r="AC3851" s="163"/>
      <c r="AD3851" s="163"/>
      <c r="AE3851" s="163"/>
      <c r="AF3851" s="163"/>
      <c r="AG3851" s="163" t="s">
        <v>376</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615</v>
      </c>
      <c r="B3852" s="168" t="s">
        <v>4044</v>
      </c>
      <c r="C3852" s="169" t="s">
        <v>4045</v>
      </c>
      <c r="D3852" s="170" t="s">
        <v>2663</v>
      </c>
      <c r="E3852" s="171">
        <v>3</v>
      </c>
      <c r="F3852" s="172"/>
      <c r="G3852" s="173">
        <f t="shared" si="49"/>
        <v>0</v>
      </c>
      <c r="H3852" s="172"/>
      <c r="I3852" s="173">
        <f t="shared" si="50"/>
        <v>0</v>
      </c>
      <c r="J3852" s="172"/>
      <c r="K3852" s="173">
        <f t="shared" si="51"/>
        <v>0</v>
      </c>
      <c r="L3852" s="173">
        <v>21</v>
      </c>
      <c r="M3852" s="173">
        <f t="shared" si="52"/>
        <v>0</v>
      </c>
      <c r="N3852" s="173">
        <v>2.1999999999999999E-2</v>
      </c>
      <c r="O3852" s="173">
        <f t="shared" si="53"/>
        <v>7.0000000000000007E-2</v>
      </c>
      <c r="P3852" s="173">
        <v>0</v>
      </c>
      <c r="Q3852" s="173">
        <f t="shared" si="54"/>
        <v>0</v>
      </c>
      <c r="R3852" s="173"/>
      <c r="S3852" s="173" t="s">
        <v>354</v>
      </c>
      <c r="T3852" s="174" t="s">
        <v>296</v>
      </c>
      <c r="U3852" s="162">
        <v>0</v>
      </c>
      <c r="V3852" s="162">
        <f t="shared" si="55"/>
        <v>0</v>
      </c>
      <c r="W3852" s="162"/>
      <c r="X3852" s="162" t="s">
        <v>375</v>
      </c>
      <c r="Y3852" s="163"/>
      <c r="Z3852" s="163"/>
      <c r="AA3852" s="163"/>
      <c r="AB3852" s="163"/>
      <c r="AC3852" s="163"/>
      <c r="AD3852" s="163"/>
      <c r="AE3852" s="163"/>
      <c r="AF3852" s="163"/>
      <c r="AG3852" s="163" t="s">
        <v>376</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616</v>
      </c>
      <c r="B3853" s="168" t="s">
        <v>4046</v>
      </c>
      <c r="C3853" s="169" t="s">
        <v>4047</v>
      </c>
      <c r="D3853" s="170" t="s">
        <v>2663</v>
      </c>
      <c r="E3853" s="171">
        <v>1</v>
      </c>
      <c r="F3853" s="172"/>
      <c r="G3853" s="173">
        <f t="shared" si="49"/>
        <v>0</v>
      </c>
      <c r="H3853" s="172"/>
      <c r="I3853" s="173">
        <f t="shared" si="50"/>
        <v>0</v>
      </c>
      <c r="J3853" s="172"/>
      <c r="K3853" s="173">
        <f t="shared" si="51"/>
        <v>0</v>
      </c>
      <c r="L3853" s="173">
        <v>21</v>
      </c>
      <c r="M3853" s="173">
        <f t="shared" si="52"/>
        <v>0</v>
      </c>
      <c r="N3853" s="173">
        <v>0.45</v>
      </c>
      <c r="O3853" s="173">
        <f t="shared" si="53"/>
        <v>0.45</v>
      </c>
      <c r="P3853" s="173">
        <v>0</v>
      </c>
      <c r="Q3853" s="173">
        <f t="shared" si="54"/>
        <v>0</v>
      </c>
      <c r="R3853" s="173"/>
      <c r="S3853" s="173" t="s">
        <v>354</v>
      </c>
      <c r="T3853" s="174" t="s">
        <v>296</v>
      </c>
      <c r="U3853" s="162">
        <v>0</v>
      </c>
      <c r="V3853" s="162">
        <f t="shared" si="55"/>
        <v>0</v>
      </c>
      <c r="W3853" s="162"/>
      <c r="X3853" s="162" t="s">
        <v>375</v>
      </c>
      <c r="Y3853" s="163"/>
      <c r="Z3853" s="163"/>
      <c r="AA3853" s="163"/>
      <c r="AB3853" s="163"/>
      <c r="AC3853" s="163"/>
      <c r="AD3853" s="163"/>
      <c r="AE3853" s="163"/>
      <c r="AF3853" s="163"/>
      <c r="AG3853" s="163" t="s">
        <v>376</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617</v>
      </c>
      <c r="B3854" s="168" t="s">
        <v>4048</v>
      </c>
      <c r="C3854" s="169" t="s">
        <v>4049</v>
      </c>
      <c r="D3854" s="170" t="s">
        <v>2663</v>
      </c>
      <c r="E3854" s="171">
        <v>1</v>
      </c>
      <c r="F3854" s="172"/>
      <c r="G3854" s="173">
        <f t="shared" si="49"/>
        <v>0</v>
      </c>
      <c r="H3854" s="172"/>
      <c r="I3854" s="173">
        <f t="shared" si="50"/>
        <v>0</v>
      </c>
      <c r="J3854" s="172"/>
      <c r="K3854" s="173">
        <f t="shared" si="51"/>
        <v>0</v>
      </c>
      <c r="L3854" s="173">
        <v>21</v>
      </c>
      <c r="M3854" s="173">
        <f t="shared" si="52"/>
        <v>0</v>
      </c>
      <c r="N3854" s="173">
        <v>2.9000000000000001E-2</v>
      </c>
      <c r="O3854" s="173">
        <f t="shared" si="53"/>
        <v>0.03</v>
      </c>
      <c r="P3854" s="173">
        <v>0</v>
      </c>
      <c r="Q3854" s="173">
        <f t="shared" si="54"/>
        <v>0</v>
      </c>
      <c r="R3854" s="173"/>
      <c r="S3854" s="173" t="s">
        <v>354</v>
      </c>
      <c r="T3854" s="174" t="s">
        <v>296</v>
      </c>
      <c r="U3854" s="162">
        <v>0</v>
      </c>
      <c r="V3854" s="162">
        <f t="shared" si="55"/>
        <v>0</v>
      </c>
      <c r="W3854" s="162"/>
      <c r="X3854" s="162" t="s">
        <v>375</v>
      </c>
      <c r="Y3854" s="163"/>
      <c r="Z3854" s="163"/>
      <c r="AA3854" s="163"/>
      <c r="AB3854" s="163"/>
      <c r="AC3854" s="163"/>
      <c r="AD3854" s="163"/>
      <c r="AE3854" s="163"/>
      <c r="AF3854" s="163"/>
      <c r="AG3854" s="163" t="s">
        <v>376</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618</v>
      </c>
      <c r="B3855" s="168" t="s">
        <v>4050</v>
      </c>
      <c r="C3855" s="169" t="s">
        <v>4051</v>
      </c>
      <c r="D3855" s="170" t="s">
        <v>2663</v>
      </c>
      <c r="E3855" s="171">
        <v>1</v>
      </c>
      <c r="F3855" s="172"/>
      <c r="G3855" s="173">
        <f t="shared" si="49"/>
        <v>0</v>
      </c>
      <c r="H3855" s="172"/>
      <c r="I3855" s="173">
        <f t="shared" si="50"/>
        <v>0</v>
      </c>
      <c r="J3855" s="172"/>
      <c r="K3855" s="173">
        <f t="shared" si="51"/>
        <v>0</v>
      </c>
      <c r="L3855" s="173">
        <v>21</v>
      </c>
      <c r="M3855" s="173">
        <f t="shared" si="52"/>
        <v>0</v>
      </c>
      <c r="N3855" s="173">
        <v>0.26</v>
      </c>
      <c r="O3855" s="173">
        <f t="shared" si="53"/>
        <v>0.26</v>
      </c>
      <c r="P3855" s="173">
        <v>0</v>
      </c>
      <c r="Q3855" s="173">
        <f t="shared" si="54"/>
        <v>0</v>
      </c>
      <c r="R3855" s="173"/>
      <c r="S3855" s="173" t="s">
        <v>354</v>
      </c>
      <c r="T3855" s="174" t="s">
        <v>296</v>
      </c>
      <c r="U3855" s="162">
        <v>0</v>
      </c>
      <c r="V3855" s="162">
        <f t="shared" si="55"/>
        <v>0</v>
      </c>
      <c r="W3855" s="162"/>
      <c r="X3855" s="162" t="s">
        <v>375</v>
      </c>
      <c r="Y3855" s="163"/>
      <c r="Z3855" s="163"/>
      <c r="AA3855" s="163"/>
      <c r="AB3855" s="163"/>
      <c r="AC3855" s="163"/>
      <c r="AD3855" s="163"/>
      <c r="AE3855" s="163"/>
      <c r="AF3855" s="163"/>
      <c r="AG3855" s="163" t="s">
        <v>376</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619</v>
      </c>
      <c r="B3856" s="168" t="s">
        <v>4052</v>
      </c>
      <c r="C3856" s="169" t="s">
        <v>4053</v>
      </c>
      <c r="D3856" s="170" t="s">
        <v>2663</v>
      </c>
      <c r="E3856" s="171">
        <v>1</v>
      </c>
      <c r="F3856" s="172"/>
      <c r="G3856" s="173">
        <f t="shared" si="49"/>
        <v>0</v>
      </c>
      <c r="H3856" s="172"/>
      <c r="I3856" s="173">
        <f t="shared" si="50"/>
        <v>0</v>
      </c>
      <c r="J3856" s="172"/>
      <c r="K3856" s="173">
        <f t="shared" si="51"/>
        <v>0</v>
      </c>
      <c r="L3856" s="173">
        <v>21</v>
      </c>
      <c r="M3856" s="173">
        <f t="shared" si="52"/>
        <v>0</v>
      </c>
      <c r="N3856" s="173">
        <v>0.26500000000000001</v>
      </c>
      <c r="O3856" s="173">
        <f t="shared" si="53"/>
        <v>0.27</v>
      </c>
      <c r="P3856" s="173">
        <v>0</v>
      </c>
      <c r="Q3856" s="173">
        <f t="shared" si="54"/>
        <v>0</v>
      </c>
      <c r="R3856" s="173"/>
      <c r="S3856" s="173" t="s">
        <v>354</v>
      </c>
      <c r="T3856" s="174" t="s">
        <v>296</v>
      </c>
      <c r="U3856" s="162">
        <v>0</v>
      </c>
      <c r="V3856" s="162">
        <f t="shared" si="55"/>
        <v>0</v>
      </c>
      <c r="W3856" s="162"/>
      <c r="X3856" s="162" t="s">
        <v>375</v>
      </c>
      <c r="Y3856" s="163"/>
      <c r="Z3856" s="163"/>
      <c r="AA3856" s="163"/>
      <c r="AB3856" s="163"/>
      <c r="AC3856" s="163"/>
      <c r="AD3856" s="163"/>
      <c r="AE3856" s="163"/>
      <c r="AF3856" s="163"/>
      <c r="AG3856" s="163" t="s">
        <v>376</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620</v>
      </c>
      <c r="B3857" s="168" t="s">
        <v>4054</v>
      </c>
      <c r="C3857" s="169" t="s">
        <v>4055</v>
      </c>
      <c r="D3857" s="170" t="s">
        <v>2663</v>
      </c>
      <c r="E3857" s="171">
        <v>1</v>
      </c>
      <c r="F3857" s="172"/>
      <c r="G3857" s="173">
        <f t="shared" si="49"/>
        <v>0</v>
      </c>
      <c r="H3857" s="172"/>
      <c r="I3857" s="173">
        <f t="shared" si="50"/>
        <v>0</v>
      </c>
      <c r="J3857" s="172"/>
      <c r="K3857" s="173">
        <f t="shared" si="51"/>
        <v>0</v>
      </c>
      <c r="L3857" s="173">
        <v>21</v>
      </c>
      <c r="M3857" s="173">
        <f t="shared" si="52"/>
        <v>0</v>
      </c>
      <c r="N3857" s="173">
        <v>0.52</v>
      </c>
      <c r="O3857" s="173">
        <f t="shared" si="53"/>
        <v>0.52</v>
      </c>
      <c r="P3857" s="173">
        <v>0</v>
      </c>
      <c r="Q3857" s="173">
        <f t="shared" si="54"/>
        <v>0</v>
      </c>
      <c r="R3857" s="173"/>
      <c r="S3857" s="173" t="s">
        <v>354</v>
      </c>
      <c r="T3857" s="174" t="s">
        <v>296</v>
      </c>
      <c r="U3857" s="162">
        <v>0</v>
      </c>
      <c r="V3857" s="162">
        <f t="shared" si="55"/>
        <v>0</v>
      </c>
      <c r="W3857" s="162"/>
      <c r="X3857" s="162" t="s">
        <v>375</v>
      </c>
      <c r="Y3857" s="163"/>
      <c r="Z3857" s="163"/>
      <c r="AA3857" s="163"/>
      <c r="AB3857" s="163"/>
      <c r="AC3857" s="163"/>
      <c r="AD3857" s="163"/>
      <c r="AE3857" s="163"/>
      <c r="AF3857" s="163"/>
      <c r="AG3857" s="163" t="s">
        <v>376</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621</v>
      </c>
      <c r="B3858" s="168" t="s">
        <v>4056</v>
      </c>
      <c r="C3858" s="169" t="s">
        <v>4057</v>
      </c>
      <c r="D3858" s="170" t="s">
        <v>2663</v>
      </c>
      <c r="E3858" s="171">
        <v>1</v>
      </c>
      <c r="F3858" s="172"/>
      <c r="G3858" s="173">
        <f t="shared" si="49"/>
        <v>0</v>
      </c>
      <c r="H3858" s="172"/>
      <c r="I3858" s="173">
        <f t="shared" si="50"/>
        <v>0</v>
      </c>
      <c r="J3858" s="172"/>
      <c r="K3858" s="173">
        <f t="shared" si="51"/>
        <v>0</v>
      </c>
      <c r="L3858" s="173">
        <v>21</v>
      </c>
      <c r="M3858" s="173">
        <f t="shared" si="52"/>
        <v>0</v>
      </c>
      <c r="N3858" s="173">
        <v>0.48</v>
      </c>
      <c r="O3858" s="173">
        <f t="shared" si="53"/>
        <v>0.48</v>
      </c>
      <c r="P3858" s="173">
        <v>0</v>
      </c>
      <c r="Q3858" s="173">
        <f t="shared" si="54"/>
        <v>0</v>
      </c>
      <c r="R3858" s="173"/>
      <c r="S3858" s="173" t="s">
        <v>354</v>
      </c>
      <c r="T3858" s="174" t="s">
        <v>296</v>
      </c>
      <c r="U3858" s="162">
        <v>0</v>
      </c>
      <c r="V3858" s="162">
        <f t="shared" si="55"/>
        <v>0</v>
      </c>
      <c r="W3858" s="162"/>
      <c r="X3858" s="162" t="s">
        <v>375</v>
      </c>
      <c r="Y3858" s="163"/>
      <c r="Z3858" s="163"/>
      <c r="AA3858" s="163"/>
      <c r="AB3858" s="163"/>
      <c r="AC3858" s="163"/>
      <c r="AD3858" s="163"/>
      <c r="AE3858" s="163"/>
      <c r="AF3858" s="163"/>
      <c r="AG3858" s="163" t="s">
        <v>376</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622</v>
      </c>
      <c r="B3859" s="168" t="s">
        <v>4058</v>
      </c>
      <c r="C3859" s="169" t="s">
        <v>4059</v>
      </c>
      <c r="D3859" s="170" t="s">
        <v>2663</v>
      </c>
      <c r="E3859" s="171">
        <v>1</v>
      </c>
      <c r="F3859" s="172"/>
      <c r="G3859" s="173">
        <f t="shared" si="49"/>
        <v>0</v>
      </c>
      <c r="H3859" s="172"/>
      <c r="I3859" s="173">
        <f t="shared" si="50"/>
        <v>0</v>
      </c>
      <c r="J3859" s="172"/>
      <c r="K3859" s="173">
        <f t="shared" si="51"/>
        <v>0</v>
      </c>
      <c r="L3859" s="173">
        <v>21</v>
      </c>
      <c r="M3859" s="173">
        <f t="shared" si="52"/>
        <v>0</v>
      </c>
      <c r="N3859" s="173">
        <v>0.51</v>
      </c>
      <c r="O3859" s="173">
        <f t="shared" si="53"/>
        <v>0.51</v>
      </c>
      <c r="P3859" s="173">
        <v>0</v>
      </c>
      <c r="Q3859" s="173">
        <f t="shared" si="54"/>
        <v>0</v>
      </c>
      <c r="R3859" s="173"/>
      <c r="S3859" s="173" t="s">
        <v>354</v>
      </c>
      <c r="T3859" s="174" t="s">
        <v>296</v>
      </c>
      <c r="U3859" s="162">
        <v>0</v>
      </c>
      <c r="V3859" s="162">
        <f t="shared" si="55"/>
        <v>0</v>
      </c>
      <c r="W3859" s="162"/>
      <c r="X3859" s="162" t="s">
        <v>375</v>
      </c>
      <c r="Y3859" s="163"/>
      <c r="Z3859" s="163"/>
      <c r="AA3859" s="163"/>
      <c r="AB3859" s="163"/>
      <c r="AC3859" s="163"/>
      <c r="AD3859" s="163"/>
      <c r="AE3859" s="163"/>
      <c r="AF3859" s="163"/>
      <c r="AG3859" s="163" t="s">
        <v>376</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623</v>
      </c>
      <c r="B3860" s="168" t="s">
        <v>4060</v>
      </c>
      <c r="C3860" s="169" t="s">
        <v>4061</v>
      </c>
      <c r="D3860" s="170" t="s">
        <v>2663</v>
      </c>
      <c r="E3860" s="171">
        <v>1</v>
      </c>
      <c r="F3860" s="172"/>
      <c r="G3860" s="173">
        <f t="shared" si="49"/>
        <v>0</v>
      </c>
      <c r="H3860" s="172"/>
      <c r="I3860" s="173">
        <f t="shared" si="50"/>
        <v>0</v>
      </c>
      <c r="J3860" s="172"/>
      <c r="K3860" s="173">
        <f t="shared" si="51"/>
        <v>0</v>
      </c>
      <c r="L3860" s="173">
        <v>21</v>
      </c>
      <c r="M3860" s="173">
        <f t="shared" si="52"/>
        <v>0</v>
      </c>
      <c r="N3860" s="173">
        <v>0.505</v>
      </c>
      <c r="O3860" s="173">
        <f t="shared" si="53"/>
        <v>0.51</v>
      </c>
      <c r="P3860" s="173">
        <v>0</v>
      </c>
      <c r="Q3860" s="173">
        <f t="shared" si="54"/>
        <v>0</v>
      </c>
      <c r="R3860" s="173"/>
      <c r="S3860" s="173" t="s">
        <v>354</v>
      </c>
      <c r="T3860" s="174" t="s">
        <v>296</v>
      </c>
      <c r="U3860" s="162">
        <v>0</v>
      </c>
      <c r="V3860" s="162">
        <f t="shared" si="55"/>
        <v>0</v>
      </c>
      <c r="W3860" s="162"/>
      <c r="X3860" s="162" t="s">
        <v>375</v>
      </c>
      <c r="Y3860" s="163"/>
      <c r="Z3860" s="163"/>
      <c r="AA3860" s="163"/>
      <c r="AB3860" s="163"/>
      <c r="AC3860" s="163"/>
      <c r="AD3860" s="163"/>
      <c r="AE3860" s="163"/>
      <c r="AF3860" s="163"/>
      <c r="AG3860" s="163" t="s">
        <v>376</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624</v>
      </c>
      <c r="B3861" s="168" t="s">
        <v>4062</v>
      </c>
      <c r="C3861" s="169" t="s">
        <v>4063</v>
      </c>
      <c r="D3861" s="170" t="s">
        <v>2663</v>
      </c>
      <c r="E3861" s="171">
        <v>1</v>
      </c>
      <c r="F3861" s="172"/>
      <c r="G3861" s="173">
        <f t="shared" si="49"/>
        <v>0</v>
      </c>
      <c r="H3861" s="172"/>
      <c r="I3861" s="173">
        <f t="shared" si="50"/>
        <v>0</v>
      </c>
      <c r="J3861" s="172"/>
      <c r="K3861" s="173">
        <f t="shared" si="51"/>
        <v>0</v>
      </c>
      <c r="L3861" s="173">
        <v>21</v>
      </c>
      <c r="M3861" s="173">
        <f t="shared" si="52"/>
        <v>0</v>
      </c>
      <c r="N3861" s="173">
        <v>0.48</v>
      </c>
      <c r="O3861" s="173">
        <f t="shared" si="53"/>
        <v>0.48</v>
      </c>
      <c r="P3861" s="173">
        <v>0</v>
      </c>
      <c r="Q3861" s="173">
        <f t="shared" si="54"/>
        <v>0</v>
      </c>
      <c r="R3861" s="173"/>
      <c r="S3861" s="173" t="s">
        <v>354</v>
      </c>
      <c r="T3861" s="174" t="s">
        <v>296</v>
      </c>
      <c r="U3861" s="162">
        <v>0</v>
      </c>
      <c r="V3861" s="162">
        <f t="shared" si="55"/>
        <v>0</v>
      </c>
      <c r="W3861" s="162"/>
      <c r="X3861" s="162" t="s">
        <v>375</v>
      </c>
      <c r="Y3861" s="163"/>
      <c r="Z3861" s="163"/>
      <c r="AA3861" s="163"/>
      <c r="AB3861" s="163"/>
      <c r="AC3861" s="163"/>
      <c r="AD3861" s="163"/>
      <c r="AE3861" s="163"/>
      <c r="AF3861" s="163"/>
      <c r="AG3861" s="163" t="s">
        <v>376</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54">
        <v>625</v>
      </c>
      <c r="B3862" s="155" t="s">
        <v>4064</v>
      </c>
      <c r="C3862" s="156" t="s">
        <v>4065</v>
      </c>
      <c r="D3862" s="157" t="s">
        <v>373</v>
      </c>
      <c r="E3862" s="158">
        <v>189.33850000000001</v>
      </c>
      <c r="F3862" s="159"/>
      <c r="G3862" s="160">
        <f t="shared" si="49"/>
        <v>0</v>
      </c>
      <c r="H3862" s="159"/>
      <c r="I3862" s="160">
        <f t="shared" si="50"/>
        <v>0</v>
      </c>
      <c r="J3862" s="159"/>
      <c r="K3862" s="160">
        <f t="shared" si="51"/>
        <v>0</v>
      </c>
      <c r="L3862" s="160">
        <v>21</v>
      </c>
      <c r="M3862" s="160">
        <f t="shared" si="52"/>
        <v>0</v>
      </c>
      <c r="N3862" s="160">
        <v>1.4E-2</v>
      </c>
      <c r="O3862" s="160">
        <f t="shared" si="53"/>
        <v>2.65</v>
      </c>
      <c r="P3862" s="160">
        <v>0</v>
      </c>
      <c r="Q3862" s="160">
        <f t="shared" si="54"/>
        <v>0</v>
      </c>
      <c r="R3862" s="160" t="s">
        <v>864</v>
      </c>
      <c r="S3862" s="160" t="s">
        <v>295</v>
      </c>
      <c r="T3862" s="161" t="s">
        <v>295</v>
      </c>
      <c r="U3862" s="162">
        <v>0</v>
      </c>
      <c r="V3862" s="162">
        <f t="shared" si="55"/>
        <v>0</v>
      </c>
      <c r="W3862" s="162"/>
      <c r="X3862" s="162" t="s">
        <v>865</v>
      </c>
      <c r="Y3862" s="163"/>
      <c r="Z3862" s="163"/>
      <c r="AA3862" s="163"/>
      <c r="AB3862" s="163"/>
      <c r="AC3862" s="163"/>
      <c r="AD3862" s="163"/>
      <c r="AE3862" s="163"/>
      <c r="AF3862" s="163"/>
      <c r="AG3862" s="163" t="s">
        <v>866</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4"/>
      <c r="B3863" s="165"/>
      <c r="C3863" s="183" t="s">
        <v>4066</v>
      </c>
      <c r="D3863" s="184"/>
      <c r="E3863" s="185">
        <v>22.957439999999998</v>
      </c>
      <c r="F3863" s="162"/>
      <c r="G3863" s="162"/>
      <c r="H3863" s="162"/>
      <c r="I3863" s="162"/>
      <c r="J3863" s="162"/>
      <c r="K3863" s="162"/>
      <c r="L3863" s="162"/>
      <c r="M3863" s="162"/>
      <c r="N3863" s="162"/>
      <c r="O3863" s="162"/>
      <c r="P3863" s="162"/>
      <c r="Q3863" s="162"/>
      <c r="R3863" s="162"/>
      <c r="S3863" s="162"/>
      <c r="T3863" s="162"/>
      <c r="U3863" s="162"/>
      <c r="V3863" s="162"/>
      <c r="W3863" s="162"/>
      <c r="X3863" s="162"/>
      <c r="Y3863" s="163"/>
      <c r="Z3863" s="163"/>
      <c r="AA3863" s="163"/>
      <c r="AB3863" s="163"/>
      <c r="AC3863" s="163"/>
      <c r="AD3863" s="163"/>
      <c r="AE3863" s="163"/>
      <c r="AF3863" s="163"/>
      <c r="AG3863" s="163" t="s">
        <v>378</v>
      </c>
      <c r="AH3863" s="163">
        <v>0</v>
      </c>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4"/>
      <c r="B3864" s="165"/>
      <c r="C3864" s="183" t="s">
        <v>4067</v>
      </c>
      <c r="D3864" s="184"/>
      <c r="E3864" s="185">
        <v>20.372</v>
      </c>
      <c r="F3864" s="162"/>
      <c r="G3864" s="162"/>
      <c r="H3864" s="162"/>
      <c r="I3864" s="162"/>
      <c r="J3864" s="162"/>
      <c r="K3864" s="162"/>
      <c r="L3864" s="162"/>
      <c r="M3864" s="162"/>
      <c r="N3864" s="162"/>
      <c r="O3864" s="162"/>
      <c r="P3864" s="162"/>
      <c r="Q3864" s="162"/>
      <c r="R3864" s="162"/>
      <c r="S3864" s="162"/>
      <c r="T3864" s="162"/>
      <c r="U3864" s="162"/>
      <c r="V3864" s="162"/>
      <c r="W3864" s="162"/>
      <c r="X3864" s="162"/>
      <c r="Y3864" s="163"/>
      <c r="Z3864" s="163"/>
      <c r="AA3864" s="163"/>
      <c r="AB3864" s="163"/>
      <c r="AC3864" s="163"/>
      <c r="AD3864" s="163"/>
      <c r="AE3864" s="163"/>
      <c r="AF3864" s="163"/>
      <c r="AG3864" s="163" t="s">
        <v>378</v>
      </c>
      <c r="AH3864" s="163">
        <v>0</v>
      </c>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4"/>
      <c r="B3865" s="165"/>
      <c r="C3865" s="183" t="s">
        <v>3713</v>
      </c>
      <c r="D3865" s="184"/>
      <c r="E3865" s="185"/>
      <c r="F3865" s="162"/>
      <c r="G3865" s="162"/>
      <c r="H3865" s="162"/>
      <c r="I3865" s="162"/>
      <c r="J3865" s="162"/>
      <c r="K3865" s="162"/>
      <c r="L3865" s="162"/>
      <c r="M3865" s="162"/>
      <c r="N3865" s="162"/>
      <c r="O3865" s="162"/>
      <c r="P3865" s="162"/>
      <c r="Q3865" s="162"/>
      <c r="R3865" s="162"/>
      <c r="S3865" s="162"/>
      <c r="T3865" s="162"/>
      <c r="U3865" s="162"/>
      <c r="V3865" s="162"/>
      <c r="W3865" s="162"/>
      <c r="X3865" s="162"/>
      <c r="Y3865" s="163"/>
      <c r="Z3865" s="163"/>
      <c r="AA3865" s="163"/>
      <c r="AB3865" s="163"/>
      <c r="AC3865" s="163"/>
      <c r="AD3865" s="163"/>
      <c r="AE3865" s="163"/>
      <c r="AF3865" s="163"/>
      <c r="AG3865" s="163" t="s">
        <v>378</v>
      </c>
      <c r="AH3865" s="163">
        <v>0</v>
      </c>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4"/>
      <c r="B3866" s="165"/>
      <c r="C3866" s="183" t="s">
        <v>4068</v>
      </c>
      <c r="D3866" s="184"/>
      <c r="E3866" s="185">
        <v>18.80076</v>
      </c>
      <c r="F3866" s="162"/>
      <c r="G3866" s="162"/>
      <c r="H3866" s="162"/>
      <c r="I3866" s="162"/>
      <c r="J3866" s="162"/>
      <c r="K3866" s="162"/>
      <c r="L3866" s="162"/>
      <c r="M3866" s="162"/>
      <c r="N3866" s="162"/>
      <c r="O3866" s="162"/>
      <c r="P3866" s="162"/>
      <c r="Q3866" s="162"/>
      <c r="R3866" s="162"/>
      <c r="S3866" s="162"/>
      <c r="T3866" s="162"/>
      <c r="U3866" s="162"/>
      <c r="V3866" s="162"/>
      <c r="W3866" s="162"/>
      <c r="X3866" s="162"/>
      <c r="Y3866" s="163"/>
      <c r="Z3866" s="163"/>
      <c r="AA3866" s="163"/>
      <c r="AB3866" s="163"/>
      <c r="AC3866" s="163"/>
      <c r="AD3866" s="163"/>
      <c r="AE3866" s="163"/>
      <c r="AF3866" s="163"/>
      <c r="AG3866" s="163" t="s">
        <v>378</v>
      </c>
      <c r="AH3866" s="163">
        <v>0</v>
      </c>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4"/>
      <c r="B3867" s="165"/>
      <c r="C3867" s="183" t="s">
        <v>4069</v>
      </c>
      <c r="D3867" s="184"/>
      <c r="E3867" s="185">
        <v>31.83813</v>
      </c>
      <c r="F3867" s="162"/>
      <c r="G3867" s="162"/>
      <c r="H3867" s="162"/>
      <c r="I3867" s="162"/>
      <c r="J3867" s="162"/>
      <c r="K3867" s="162"/>
      <c r="L3867" s="162"/>
      <c r="M3867" s="162"/>
      <c r="N3867" s="162"/>
      <c r="O3867" s="162"/>
      <c r="P3867" s="162"/>
      <c r="Q3867" s="162"/>
      <c r="R3867" s="162"/>
      <c r="S3867" s="162"/>
      <c r="T3867" s="162"/>
      <c r="U3867" s="162"/>
      <c r="V3867" s="162"/>
      <c r="W3867" s="162"/>
      <c r="X3867" s="162"/>
      <c r="Y3867" s="163"/>
      <c r="Z3867" s="163"/>
      <c r="AA3867" s="163"/>
      <c r="AB3867" s="163"/>
      <c r="AC3867" s="163"/>
      <c r="AD3867" s="163"/>
      <c r="AE3867" s="163"/>
      <c r="AF3867" s="163"/>
      <c r="AG3867" s="163" t="s">
        <v>378</v>
      </c>
      <c r="AH3867" s="163">
        <v>0</v>
      </c>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4"/>
      <c r="B3868" s="165"/>
      <c r="C3868" s="183" t="s">
        <v>4070</v>
      </c>
      <c r="D3868" s="184"/>
      <c r="E3868" s="185">
        <v>8.3437199999999994</v>
      </c>
      <c r="F3868" s="162"/>
      <c r="G3868" s="162"/>
      <c r="H3868" s="162"/>
      <c r="I3868" s="162"/>
      <c r="J3868" s="162"/>
      <c r="K3868" s="162"/>
      <c r="L3868" s="162"/>
      <c r="M3868" s="162"/>
      <c r="N3868" s="162"/>
      <c r="O3868" s="162"/>
      <c r="P3868" s="162"/>
      <c r="Q3868" s="162"/>
      <c r="R3868" s="162"/>
      <c r="S3868" s="162"/>
      <c r="T3868" s="162"/>
      <c r="U3868" s="162"/>
      <c r="V3868" s="162"/>
      <c r="W3868" s="162"/>
      <c r="X3868" s="162"/>
      <c r="Y3868" s="163"/>
      <c r="Z3868" s="163"/>
      <c r="AA3868" s="163"/>
      <c r="AB3868" s="163"/>
      <c r="AC3868" s="163"/>
      <c r="AD3868" s="163"/>
      <c r="AE3868" s="163"/>
      <c r="AF3868" s="163"/>
      <c r="AG3868" s="163" t="s">
        <v>378</v>
      </c>
      <c r="AH3868" s="163">
        <v>0</v>
      </c>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4"/>
      <c r="B3869" s="165"/>
      <c r="C3869" s="183" t="s">
        <v>4071</v>
      </c>
      <c r="D3869" s="184"/>
      <c r="E3869" s="185">
        <v>21.223749999999999</v>
      </c>
      <c r="F3869" s="162"/>
      <c r="G3869" s="162"/>
      <c r="H3869" s="162"/>
      <c r="I3869" s="162"/>
      <c r="J3869" s="162"/>
      <c r="K3869" s="162"/>
      <c r="L3869" s="162"/>
      <c r="M3869" s="162"/>
      <c r="N3869" s="162"/>
      <c r="O3869" s="162"/>
      <c r="P3869" s="162"/>
      <c r="Q3869" s="162"/>
      <c r="R3869" s="162"/>
      <c r="S3869" s="162"/>
      <c r="T3869" s="162"/>
      <c r="U3869" s="162"/>
      <c r="V3869" s="162"/>
      <c r="W3869" s="162"/>
      <c r="X3869" s="162"/>
      <c r="Y3869" s="163"/>
      <c r="Z3869" s="163"/>
      <c r="AA3869" s="163"/>
      <c r="AB3869" s="163"/>
      <c r="AC3869" s="163"/>
      <c r="AD3869" s="163"/>
      <c r="AE3869" s="163"/>
      <c r="AF3869" s="163"/>
      <c r="AG3869" s="163" t="s">
        <v>378</v>
      </c>
      <c r="AH3869" s="163">
        <v>0</v>
      </c>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4"/>
      <c r="B3870" s="165"/>
      <c r="C3870" s="183" t="s">
        <v>3718</v>
      </c>
      <c r="D3870" s="184"/>
      <c r="E3870" s="185"/>
      <c r="F3870" s="162"/>
      <c r="G3870" s="162"/>
      <c r="H3870" s="162"/>
      <c r="I3870" s="162"/>
      <c r="J3870" s="162"/>
      <c r="K3870" s="162"/>
      <c r="L3870" s="162"/>
      <c r="M3870" s="162"/>
      <c r="N3870" s="162"/>
      <c r="O3870" s="162"/>
      <c r="P3870" s="162"/>
      <c r="Q3870" s="162"/>
      <c r="R3870" s="162"/>
      <c r="S3870" s="162"/>
      <c r="T3870" s="162"/>
      <c r="U3870" s="162"/>
      <c r="V3870" s="162"/>
      <c r="W3870" s="162"/>
      <c r="X3870" s="162"/>
      <c r="Y3870" s="163"/>
      <c r="Z3870" s="163"/>
      <c r="AA3870" s="163"/>
      <c r="AB3870" s="163"/>
      <c r="AC3870" s="163"/>
      <c r="AD3870" s="163"/>
      <c r="AE3870" s="163"/>
      <c r="AF3870" s="163"/>
      <c r="AG3870" s="163" t="s">
        <v>378</v>
      </c>
      <c r="AH3870" s="163">
        <v>0</v>
      </c>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4"/>
      <c r="B3871" s="165"/>
      <c r="C3871" s="183" t="s">
        <v>4072</v>
      </c>
      <c r="D3871" s="184"/>
      <c r="E3871" s="185">
        <v>4.85738</v>
      </c>
      <c r="F3871" s="162"/>
      <c r="G3871" s="162"/>
      <c r="H3871" s="162"/>
      <c r="I3871" s="162"/>
      <c r="J3871" s="162"/>
      <c r="K3871" s="162"/>
      <c r="L3871" s="162"/>
      <c r="M3871" s="162"/>
      <c r="N3871" s="162"/>
      <c r="O3871" s="162"/>
      <c r="P3871" s="162"/>
      <c r="Q3871" s="162"/>
      <c r="R3871" s="162"/>
      <c r="S3871" s="162"/>
      <c r="T3871" s="162"/>
      <c r="U3871" s="162"/>
      <c r="V3871" s="162"/>
      <c r="W3871" s="162"/>
      <c r="X3871" s="162"/>
      <c r="Y3871" s="163"/>
      <c r="Z3871" s="163"/>
      <c r="AA3871" s="163"/>
      <c r="AB3871" s="163"/>
      <c r="AC3871" s="163"/>
      <c r="AD3871" s="163"/>
      <c r="AE3871" s="163"/>
      <c r="AF3871" s="163"/>
      <c r="AG3871" s="163" t="s">
        <v>378</v>
      </c>
      <c r="AH3871" s="163">
        <v>0</v>
      </c>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4"/>
      <c r="B3872" s="165"/>
      <c r="C3872" s="183" t="s">
        <v>4073</v>
      </c>
      <c r="D3872" s="184"/>
      <c r="E3872" s="185">
        <v>22.60125</v>
      </c>
      <c r="F3872" s="162"/>
      <c r="G3872" s="162"/>
      <c r="H3872" s="162"/>
      <c r="I3872" s="162"/>
      <c r="J3872" s="162"/>
      <c r="K3872" s="162"/>
      <c r="L3872" s="162"/>
      <c r="M3872" s="162"/>
      <c r="N3872" s="162"/>
      <c r="O3872" s="162"/>
      <c r="P3872" s="162"/>
      <c r="Q3872" s="162"/>
      <c r="R3872" s="162"/>
      <c r="S3872" s="162"/>
      <c r="T3872" s="162"/>
      <c r="U3872" s="162"/>
      <c r="V3872" s="162"/>
      <c r="W3872" s="162"/>
      <c r="X3872" s="162"/>
      <c r="Y3872" s="163"/>
      <c r="Z3872" s="163"/>
      <c r="AA3872" s="163"/>
      <c r="AB3872" s="163"/>
      <c r="AC3872" s="163"/>
      <c r="AD3872" s="163"/>
      <c r="AE3872" s="163"/>
      <c r="AF3872" s="163"/>
      <c r="AG3872" s="163" t="s">
        <v>378</v>
      </c>
      <c r="AH3872" s="163">
        <v>0</v>
      </c>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4"/>
      <c r="B3873" s="165"/>
      <c r="C3873" s="183" t="s">
        <v>4074</v>
      </c>
      <c r="D3873" s="184"/>
      <c r="E3873" s="185">
        <v>11.58694</v>
      </c>
      <c r="F3873" s="162"/>
      <c r="G3873" s="162"/>
      <c r="H3873" s="162"/>
      <c r="I3873" s="162"/>
      <c r="J3873" s="162"/>
      <c r="K3873" s="162"/>
      <c r="L3873" s="162"/>
      <c r="M3873" s="162"/>
      <c r="N3873" s="162"/>
      <c r="O3873" s="162"/>
      <c r="P3873" s="162"/>
      <c r="Q3873" s="162"/>
      <c r="R3873" s="162"/>
      <c r="S3873" s="162"/>
      <c r="T3873" s="162"/>
      <c r="U3873" s="162"/>
      <c r="V3873" s="162"/>
      <c r="W3873" s="162"/>
      <c r="X3873" s="162"/>
      <c r="Y3873" s="163"/>
      <c r="Z3873" s="163"/>
      <c r="AA3873" s="163"/>
      <c r="AB3873" s="163"/>
      <c r="AC3873" s="163"/>
      <c r="AD3873" s="163"/>
      <c r="AE3873" s="163"/>
      <c r="AF3873" s="163"/>
      <c r="AG3873" s="163" t="s">
        <v>378</v>
      </c>
      <c r="AH3873" s="163">
        <v>0</v>
      </c>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4"/>
      <c r="B3874" s="165"/>
      <c r="C3874" s="183" t="s">
        <v>4075</v>
      </c>
      <c r="D3874" s="184"/>
      <c r="E3874" s="185">
        <v>21.067499999999999</v>
      </c>
      <c r="F3874" s="162"/>
      <c r="G3874" s="162"/>
      <c r="H3874" s="162"/>
      <c r="I3874" s="162"/>
      <c r="J3874" s="162"/>
      <c r="K3874" s="162"/>
      <c r="L3874" s="162"/>
      <c r="M3874" s="162"/>
      <c r="N3874" s="162"/>
      <c r="O3874" s="162"/>
      <c r="P3874" s="162"/>
      <c r="Q3874" s="162"/>
      <c r="R3874" s="162"/>
      <c r="S3874" s="162"/>
      <c r="T3874" s="162"/>
      <c r="U3874" s="162"/>
      <c r="V3874" s="162"/>
      <c r="W3874" s="162"/>
      <c r="X3874" s="162"/>
      <c r="Y3874" s="163"/>
      <c r="Z3874" s="163"/>
      <c r="AA3874" s="163"/>
      <c r="AB3874" s="163"/>
      <c r="AC3874" s="163"/>
      <c r="AD3874" s="163"/>
      <c r="AE3874" s="163"/>
      <c r="AF3874" s="163"/>
      <c r="AG3874" s="163" t="s">
        <v>378</v>
      </c>
      <c r="AH3874" s="163">
        <v>0</v>
      </c>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4"/>
      <c r="B3875" s="165"/>
      <c r="C3875" s="183" t="s">
        <v>4076</v>
      </c>
      <c r="D3875" s="184"/>
      <c r="E3875" s="185">
        <v>5.6896399999999998</v>
      </c>
      <c r="F3875" s="162"/>
      <c r="G3875" s="162"/>
      <c r="H3875" s="162"/>
      <c r="I3875" s="162"/>
      <c r="J3875" s="162"/>
      <c r="K3875" s="162"/>
      <c r="L3875" s="162"/>
      <c r="M3875" s="162"/>
      <c r="N3875" s="162"/>
      <c r="O3875" s="162"/>
      <c r="P3875" s="162"/>
      <c r="Q3875" s="162"/>
      <c r="R3875" s="162"/>
      <c r="S3875" s="162"/>
      <c r="T3875" s="162"/>
      <c r="U3875" s="162"/>
      <c r="V3875" s="162"/>
      <c r="W3875" s="162"/>
      <c r="X3875" s="162"/>
      <c r="Y3875" s="163"/>
      <c r="Z3875" s="163"/>
      <c r="AA3875" s="163"/>
      <c r="AB3875" s="163"/>
      <c r="AC3875" s="163"/>
      <c r="AD3875" s="163"/>
      <c r="AE3875" s="163"/>
      <c r="AF3875" s="163"/>
      <c r="AG3875" s="163" t="s">
        <v>378</v>
      </c>
      <c r="AH3875" s="163">
        <v>0</v>
      </c>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626</v>
      </c>
      <c r="B3876" s="155" t="s">
        <v>3397</v>
      </c>
      <c r="C3876" s="156" t="s">
        <v>3398</v>
      </c>
      <c r="D3876" s="157" t="s">
        <v>384</v>
      </c>
      <c r="E3876" s="158">
        <v>1.3264400000000001</v>
      </c>
      <c r="F3876" s="159"/>
      <c r="G3876" s="160">
        <f>ROUND(E3876*F3876,2)</f>
        <v>0</v>
      </c>
      <c r="H3876" s="159"/>
      <c r="I3876" s="160">
        <f>ROUND(E3876*H3876,2)</f>
        <v>0</v>
      </c>
      <c r="J3876" s="159"/>
      <c r="K3876" s="160">
        <f>ROUND(E3876*J3876,2)</f>
        <v>0</v>
      </c>
      <c r="L3876" s="160">
        <v>21</v>
      </c>
      <c r="M3876" s="160">
        <f>G3876*(1+L3876/100)</f>
        <v>0</v>
      </c>
      <c r="N3876" s="160">
        <v>0.5</v>
      </c>
      <c r="O3876" s="160">
        <f>ROUND(E3876*N3876,2)</f>
        <v>0.66</v>
      </c>
      <c r="P3876" s="160">
        <v>0</v>
      </c>
      <c r="Q3876" s="160">
        <f>ROUND(E3876*P3876,2)</f>
        <v>0</v>
      </c>
      <c r="R3876" s="160" t="s">
        <v>864</v>
      </c>
      <c r="S3876" s="160" t="s">
        <v>295</v>
      </c>
      <c r="T3876" s="161" t="s">
        <v>295</v>
      </c>
      <c r="U3876" s="162">
        <v>0</v>
      </c>
      <c r="V3876" s="162">
        <f>ROUND(E3876*U3876,2)</f>
        <v>0</v>
      </c>
      <c r="W3876" s="162"/>
      <c r="X3876" s="162" t="s">
        <v>865</v>
      </c>
      <c r="Y3876" s="163"/>
      <c r="Z3876" s="163"/>
      <c r="AA3876" s="163"/>
      <c r="AB3876" s="163"/>
      <c r="AC3876" s="163"/>
      <c r="AD3876" s="163"/>
      <c r="AE3876" s="163"/>
      <c r="AF3876" s="163"/>
      <c r="AG3876" s="163" t="s">
        <v>866</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3" t="s">
        <v>4077</v>
      </c>
      <c r="D3877" s="184"/>
      <c r="E3877" s="185">
        <v>1.3264400000000001</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378</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54">
        <v>627</v>
      </c>
      <c r="B3878" s="155" t="s">
        <v>4078</v>
      </c>
      <c r="C3878" s="156" t="s">
        <v>4079</v>
      </c>
      <c r="D3878" s="157" t="s">
        <v>444</v>
      </c>
      <c r="E3878" s="158">
        <v>49.5</v>
      </c>
      <c r="F3878" s="159"/>
      <c r="G3878" s="160">
        <f>ROUND(E3878*F3878,2)</f>
        <v>0</v>
      </c>
      <c r="H3878" s="159"/>
      <c r="I3878" s="160">
        <f>ROUND(E3878*H3878,2)</f>
        <v>0</v>
      </c>
      <c r="J3878" s="159"/>
      <c r="K3878" s="160">
        <f>ROUND(E3878*J3878,2)</f>
        <v>0</v>
      </c>
      <c r="L3878" s="160">
        <v>21</v>
      </c>
      <c r="M3878" s="160">
        <f>G3878*(1+L3878/100)</f>
        <v>0</v>
      </c>
      <c r="N3878" s="160">
        <v>1.6900000000000001E-3</v>
      </c>
      <c r="O3878" s="160">
        <f>ROUND(E3878*N3878,2)</f>
        <v>0.08</v>
      </c>
      <c r="P3878" s="160">
        <v>0</v>
      </c>
      <c r="Q3878" s="160">
        <f>ROUND(E3878*P3878,2)</f>
        <v>0</v>
      </c>
      <c r="R3878" s="160"/>
      <c r="S3878" s="160" t="s">
        <v>354</v>
      </c>
      <c r="T3878" s="161" t="s">
        <v>296</v>
      </c>
      <c r="U3878" s="162">
        <v>0</v>
      </c>
      <c r="V3878" s="162">
        <f>ROUND(E3878*U3878,2)</f>
        <v>0</v>
      </c>
      <c r="W3878" s="162"/>
      <c r="X3878" s="162" t="s">
        <v>865</v>
      </c>
      <c r="Y3878" s="163"/>
      <c r="Z3878" s="163"/>
      <c r="AA3878" s="163"/>
      <c r="AB3878" s="163"/>
      <c r="AC3878" s="163"/>
      <c r="AD3878" s="163"/>
      <c r="AE3878" s="163"/>
      <c r="AF3878" s="163"/>
      <c r="AG3878" s="163" t="s">
        <v>866</v>
      </c>
      <c r="AH3878" s="163"/>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3" t="s">
        <v>4080</v>
      </c>
      <c r="D3879" s="184"/>
      <c r="E3879" s="185">
        <v>49.5</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378</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54">
        <v>628</v>
      </c>
      <c r="B3880" s="155" t="s">
        <v>4081</v>
      </c>
      <c r="C3880" s="156" t="s">
        <v>4082</v>
      </c>
      <c r="D3880" s="157" t="s">
        <v>444</v>
      </c>
      <c r="E3880" s="158">
        <v>72.599999999999994</v>
      </c>
      <c r="F3880" s="159"/>
      <c r="G3880" s="160">
        <f>ROUND(E3880*F3880,2)</f>
        <v>0</v>
      </c>
      <c r="H3880" s="159"/>
      <c r="I3880" s="160">
        <f>ROUND(E3880*H3880,2)</f>
        <v>0</v>
      </c>
      <c r="J3880" s="159"/>
      <c r="K3880" s="160">
        <f>ROUND(E3880*J3880,2)</f>
        <v>0</v>
      </c>
      <c r="L3880" s="160">
        <v>21</v>
      </c>
      <c r="M3880" s="160">
        <f>G3880*(1+L3880/100)</f>
        <v>0</v>
      </c>
      <c r="N3880" s="160">
        <v>1.9E-3</v>
      </c>
      <c r="O3880" s="160">
        <f>ROUND(E3880*N3880,2)</f>
        <v>0.14000000000000001</v>
      </c>
      <c r="P3880" s="160">
        <v>0</v>
      </c>
      <c r="Q3880" s="160">
        <f>ROUND(E3880*P3880,2)</f>
        <v>0</v>
      </c>
      <c r="R3880" s="160"/>
      <c r="S3880" s="160" t="s">
        <v>354</v>
      </c>
      <c r="T3880" s="161" t="s">
        <v>296</v>
      </c>
      <c r="U3880" s="162">
        <v>0</v>
      </c>
      <c r="V3880" s="162">
        <f>ROUND(E3880*U3880,2)</f>
        <v>0</v>
      </c>
      <c r="W3880" s="162"/>
      <c r="X3880" s="162" t="s">
        <v>865</v>
      </c>
      <c r="Y3880" s="163"/>
      <c r="Z3880" s="163"/>
      <c r="AA3880" s="163"/>
      <c r="AB3880" s="163"/>
      <c r="AC3880" s="163"/>
      <c r="AD3880" s="163"/>
      <c r="AE3880" s="163"/>
      <c r="AF3880" s="163"/>
      <c r="AG3880" s="163" t="s">
        <v>866</v>
      </c>
      <c r="AH3880" s="163"/>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3" t="s">
        <v>4083</v>
      </c>
      <c r="D3881" s="184"/>
      <c r="E3881" s="185">
        <v>72.599999999999994</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378</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54">
        <v>629</v>
      </c>
      <c r="B3882" s="155" t="s">
        <v>4084</v>
      </c>
      <c r="C3882" s="156" t="s">
        <v>4085</v>
      </c>
      <c r="D3882" s="157" t="s">
        <v>373</v>
      </c>
      <c r="E3882" s="158">
        <v>78.847999999999999</v>
      </c>
      <c r="F3882" s="159"/>
      <c r="G3882" s="160">
        <f>ROUND(E3882*F3882,2)</f>
        <v>0</v>
      </c>
      <c r="H3882" s="159"/>
      <c r="I3882" s="160">
        <f>ROUND(E3882*H3882,2)</f>
        <v>0</v>
      </c>
      <c r="J3882" s="159"/>
      <c r="K3882" s="160">
        <f>ROUND(E3882*J3882,2)</f>
        <v>0</v>
      </c>
      <c r="L3882" s="160">
        <v>21</v>
      </c>
      <c r="M3882" s="160">
        <f>G3882*(1+L3882/100)</f>
        <v>0</v>
      </c>
      <c r="N3882" s="160">
        <v>2.3E-2</v>
      </c>
      <c r="O3882" s="160">
        <f>ROUND(E3882*N3882,2)</f>
        <v>1.81</v>
      </c>
      <c r="P3882" s="160">
        <v>0</v>
      </c>
      <c r="Q3882" s="160">
        <f>ROUND(E3882*P3882,2)</f>
        <v>0</v>
      </c>
      <c r="R3882" s="160"/>
      <c r="S3882" s="160" t="s">
        <v>354</v>
      </c>
      <c r="T3882" s="161" t="s">
        <v>296</v>
      </c>
      <c r="U3882" s="162">
        <v>0</v>
      </c>
      <c r="V3882" s="162">
        <f>ROUND(E3882*U3882,2)</f>
        <v>0</v>
      </c>
      <c r="W3882" s="162"/>
      <c r="X3882" s="162" t="s">
        <v>865</v>
      </c>
      <c r="Y3882" s="163"/>
      <c r="Z3882" s="163"/>
      <c r="AA3882" s="163"/>
      <c r="AB3882" s="163"/>
      <c r="AC3882" s="163"/>
      <c r="AD3882" s="163"/>
      <c r="AE3882" s="163"/>
      <c r="AF3882" s="163"/>
      <c r="AG3882" s="163" t="s">
        <v>866</v>
      </c>
      <c r="AH3882" s="163"/>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3" t="s">
        <v>4086</v>
      </c>
      <c r="D3883" s="184"/>
      <c r="E3883" s="185">
        <v>78.847999999999999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378</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54">
        <v>630</v>
      </c>
      <c r="B3884" s="155" t="s">
        <v>4087</v>
      </c>
      <c r="C3884" s="156" t="s">
        <v>4088</v>
      </c>
      <c r="D3884" s="157" t="s">
        <v>480</v>
      </c>
      <c r="E3884" s="158">
        <v>33.68233</v>
      </c>
      <c r="F3884" s="159"/>
      <c r="G3884" s="160">
        <f>ROUND(E3884*F3884,2)</f>
        <v>0</v>
      </c>
      <c r="H3884" s="159"/>
      <c r="I3884" s="160">
        <f>ROUND(E3884*H3884,2)</f>
        <v>0</v>
      </c>
      <c r="J3884" s="159"/>
      <c r="K3884" s="160">
        <f>ROUND(E3884*J3884,2)</f>
        <v>0</v>
      </c>
      <c r="L3884" s="160">
        <v>21</v>
      </c>
      <c r="M3884" s="160">
        <f>G3884*(1+L3884/100)</f>
        <v>0</v>
      </c>
      <c r="N3884" s="160">
        <v>0</v>
      </c>
      <c r="O3884" s="160">
        <f>ROUND(E3884*N3884,2)</f>
        <v>0</v>
      </c>
      <c r="P3884" s="160">
        <v>0</v>
      </c>
      <c r="Q3884" s="160">
        <f>ROUND(E3884*P3884,2)</f>
        <v>0</v>
      </c>
      <c r="R3884" s="160" t="s">
        <v>3726</v>
      </c>
      <c r="S3884" s="160" t="s">
        <v>295</v>
      </c>
      <c r="T3884" s="161" t="s">
        <v>295</v>
      </c>
      <c r="U3884" s="162">
        <v>2.4470000000000001</v>
      </c>
      <c r="V3884" s="162">
        <f>ROUND(E3884*U3884,2)</f>
        <v>82.42</v>
      </c>
      <c r="W3884" s="162"/>
      <c r="X3884" s="162" t="s">
        <v>2682</v>
      </c>
      <c r="Y3884" s="163"/>
      <c r="Z3884" s="163"/>
      <c r="AA3884" s="163"/>
      <c r="AB3884" s="163"/>
      <c r="AC3884" s="163"/>
      <c r="AD3884" s="163"/>
      <c r="AE3884" s="163"/>
      <c r="AF3884" s="163"/>
      <c r="AG3884" s="163" t="s">
        <v>2683</v>
      </c>
      <c r="AH3884" s="163"/>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251" t="s">
        <v>2779</v>
      </c>
      <c r="D3885" s="215"/>
      <c r="E3885" s="215"/>
      <c r="F3885" s="215"/>
      <c r="G3885" s="215"/>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387</v>
      </c>
      <c r="AH3885" s="163"/>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7">
        <v>631</v>
      </c>
      <c r="B3886" s="168" t="s">
        <v>2664</v>
      </c>
      <c r="C3886" s="169" t="s">
        <v>2665</v>
      </c>
      <c r="D3886" s="170" t="s">
        <v>480</v>
      </c>
      <c r="E3886" s="171">
        <v>0.62509999999999999</v>
      </c>
      <c r="F3886" s="172"/>
      <c r="G3886" s="173">
        <f t="shared" ref="G3886:G3892" si="56">ROUND(E3886*F3886,2)</f>
        <v>0</v>
      </c>
      <c r="H3886" s="172"/>
      <c r="I3886" s="173">
        <f t="shared" ref="I3886:I3892" si="57">ROUND(E3886*H3886,2)</f>
        <v>0</v>
      </c>
      <c r="J3886" s="172"/>
      <c r="K3886" s="173">
        <f t="shared" ref="K3886:K3892" si="58">ROUND(E3886*J3886,2)</f>
        <v>0</v>
      </c>
      <c r="L3886" s="173">
        <v>21</v>
      </c>
      <c r="M3886" s="173">
        <f t="shared" ref="M3886:M3892" si="59">G3886*(1+L3886/100)</f>
        <v>0</v>
      </c>
      <c r="N3886" s="173">
        <v>0</v>
      </c>
      <c r="O3886" s="173">
        <f t="shared" ref="O3886:O3892" si="60">ROUND(E3886*N3886,2)</f>
        <v>0</v>
      </c>
      <c r="P3886" s="173">
        <v>0</v>
      </c>
      <c r="Q3886" s="173">
        <f t="shared" ref="Q3886:Q3892" si="61">ROUND(E3886*P3886,2)</f>
        <v>0</v>
      </c>
      <c r="R3886" s="173" t="s">
        <v>2009</v>
      </c>
      <c r="S3886" s="173" t="s">
        <v>295</v>
      </c>
      <c r="T3886" s="174" t="s">
        <v>295</v>
      </c>
      <c r="U3886" s="162">
        <v>0.93300000000000005</v>
      </c>
      <c r="V3886" s="162">
        <f t="shared" ref="V3886:V3892" si="62">ROUND(E3886*U3886,2)</f>
        <v>0.57999999999999996</v>
      </c>
      <c r="W3886" s="162"/>
      <c r="X3886" s="162" t="s">
        <v>2666</v>
      </c>
      <c r="Y3886" s="163"/>
      <c r="Z3886" s="163"/>
      <c r="AA3886" s="163"/>
      <c r="AB3886" s="163"/>
      <c r="AC3886" s="163"/>
      <c r="AD3886" s="163"/>
      <c r="AE3886" s="163"/>
      <c r="AF3886" s="163"/>
      <c r="AG3886" s="163" t="s">
        <v>2667</v>
      </c>
      <c r="AH3886" s="163"/>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7">
        <v>632</v>
      </c>
      <c r="B3887" s="168" t="s">
        <v>2668</v>
      </c>
      <c r="C3887" s="169" t="s">
        <v>2669</v>
      </c>
      <c r="D3887" s="170" t="s">
        <v>480</v>
      </c>
      <c r="E3887" s="171">
        <v>1.2502</v>
      </c>
      <c r="F3887" s="172"/>
      <c r="G3887" s="173">
        <f t="shared" si="56"/>
        <v>0</v>
      </c>
      <c r="H3887" s="172"/>
      <c r="I3887" s="173">
        <f t="shared" si="57"/>
        <v>0</v>
      </c>
      <c r="J3887" s="172"/>
      <c r="K3887" s="173">
        <f t="shared" si="58"/>
        <v>0</v>
      </c>
      <c r="L3887" s="173">
        <v>21</v>
      </c>
      <c r="M3887" s="173">
        <f t="shared" si="59"/>
        <v>0</v>
      </c>
      <c r="N3887" s="173">
        <v>0</v>
      </c>
      <c r="O3887" s="173">
        <f t="shared" si="60"/>
        <v>0</v>
      </c>
      <c r="P3887" s="173">
        <v>0</v>
      </c>
      <c r="Q3887" s="173">
        <f t="shared" si="61"/>
        <v>0</v>
      </c>
      <c r="R3887" s="173" t="s">
        <v>2009</v>
      </c>
      <c r="S3887" s="173" t="s">
        <v>295</v>
      </c>
      <c r="T3887" s="174" t="s">
        <v>295</v>
      </c>
      <c r="U3887" s="162">
        <v>0.65</v>
      </c>
      <c r="V3887" s="162">
        <f t="shared" si="62"/>
        <v>0.81</v>
      </c>
      <c r="W3887" s="162"/>
      <c r="X3887" s="162" t="s">
        <v>2666</v>
      </c>
      <c r="Y3887" s="163"/>
      <c r="Z3887" s="163"/>
      <c r="AA3887" s="163"/>
      <c r="AB3887" s="163"/>
      <c r="AC3887" s="163"/>
      <c r="AD3887" s="163"/>
      <c r="AE3887" s="163"/>
      <c r="AF3887" s="163"/>
      <c r="AG3887" s="163" t="s">
        <v>2667</v>
      </c>
      <c r="AH3887" s="163"/>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7">
        <v>633</v>
      </c>
      <c r="B3888" s="168" t="s">
        <v>2670</v>
      </c>
      <c r="C3888" s="169" t="s">
        <v>2671</v>
      </c>
      <c r="D3888" s="170" t="s">
        <v>480</v>
      </c>
      <c r="E3888" s="171">
        <v>0.62509999999999999</v>
      </c>
      <c r="F3888" s="172"/>
      <c r="G3888" s="173">
        <f t="shared" si="56"/>
        <v>0</v>
      </c>
      <c r="H3888" s="172"/>
      <c r="I3888" s="173">
        <f t="shared" si="57"/>
        <v>0</v>
      </c>
      <c r="J3888" s="172"/>
      <c r="K3888" s="173">
        <f t="shared" si="58"/>
        <v>0</v>
      </c>
      <c r="L3888" s="173">
        <v>21</v>
      </c>
      <c r="M3888" s="173">
        <f t="shared" si="59"/>
        <v>0</v>
      </c>
      <c r="N3888" s="173">
        <v>0</v>
      </c>
      <c r="O3888" s="173">
        <f t="shared" si="60"/>
        <v>0</v>
      </c>
      <c r="P3888" s="173">
        <v>0</v>
      </c>
      <c r="Q3888" s="173">
        <f t="shared" si="61"/>
        <v>0</v>
      </c>
      <c r="R3888" s="173" t="s">
        <v>2009</v>
      </c>
      <c r="S3888" s="173" t="s">
        <v>295</v>
      </c>
      <c r="T3888" s="174" t="s">
        <v>295</v>
      </c>
      <c r="U3888" s="162">
        <v>0.49</v>
      </c>
      <c r="V3888" s="162">
        <f t="shared" si="62"/>
        <v>0.31</v>
      </c>
      <c r="W3888" s="162"/>
      <c r="X3888" s="162" t="s">
        <v>2666</v>
      </c>
      <c r="Y3888" s="163"/>
      <c r="Z3888" s="163"/>
      <c r="AA3888" s="163"/>
      <c r="AB3888" s="163"/>
      <c r="AC3888" s="163"/>
      <c r="AD3888" s="163"/>
      <c r="AE3888" s="163"/>
      <c r="AF3888" s="163"/>
      <c r="AG3888" s="163" t="s">
        <v>2667</v>
      </c>
      <c r="AH3888" s="163"/>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7">
        <v>634</v>
      </c>
      <c r="B3889" s="168" t="s">
        <v>2672</v>
      </c>
      <c r="C3889" s="169" t="s">
        <v>2673</v>
      </c>
      <c r="D3889" s="170" t="s">
        <v>480</v>
      </c>
      <c r="E3889" s="171">
        <v>1.8753</v>
      </c>
      <c r="F3889" s="172"/>
      <c r="G3889" s="173">
        <f t="shared" si="56"/>
        <v>0</v>
      </c>
      <c r="H3889" s="172"/>
      <c r="I3889" s="173">
        <f t="shared" si="57"/>
        <v>0</v>
      </c>
      <c r="J3889" s="172"/>
      <c r="K3889" s="173">
        <f t="shared" si="58"/>
        <v>0</v>
      </c>
      <c r="L3889" s="173">
        <v>21</v>
      </c>
      <c r="M3889" s="173">
        <f t="shared" si="59"/>
        <v>0</v>
      </c>
      <c r="N3889" s="173">
        <v>0</v>
      </c>
      <c r="O3889" s="173">
        <f t="shared" si="60"/>
        <v>0</v>
      </c>
      <c r="P3889" s="173">
        <v>0</v>
      </c>
      <c r="Q3889" s="173">
        <f t="shared" si="61"/>
        <v>0</v>
      </c>
      <c r="R3889" s="173" t="s">
        <v>2009</v>
      </c>
      <c r="S3889" s="173" t="s">
        <v>295</v>
      </c>
      <c r="T3889" s="174" t="s">
        <v>295</v>
      </c>
      <c r="U3889" s="162">
        <v>0</v>
      </c>
      <c r="V3889" s="162">
        <f t="shared" si="62"/>
        <v>0</v>
      </c>
      <c r="W3889" s="162"/>
      <c r="X3889" s="162" t="s">
        <v>2666</v>
      </c>
      <c r="Y3889" s="163"/>
      <c r="Z3889" s="163"/>
      <c r="AA3889" s="163"/>
      <c r="AB3889" s="163"/>
      <c r="AC3889" s="163"/>
      <c r="AD3889" s="163"/>
      <c r="AE3889" s="163"/>
      <c r="AF3889" s="163"/>
      <c r="AG3889" s="163" t="s">
        <v>2667</v>
      </c>
      <c r="AH3889" s="163"/>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67">
        <v>635</v>
      </c>
      <c r="B3890" s="168" t="s">
        <v>2674</v>
      </c>
      <c r="C3890" s="169" t="s">
        <v>2675</v>
      </c>
      <c r="D3890" s="170" t="s">
        <v>480</v>
      </c>
      <c r="E3890" s="171">
        <v>0.62509999999999999</v>
      </c>
      <c r="F3890" s="172"/>
      <c r="G3890" s="173">
        <f t="shared" si="56"/>
        <v>0</v>
      </c>
      <c r="H3890" s="172"/>
      <c r="I3890" s="173">
        <f t="shared" si="57"/>
        <v>0</v>
      </c>
      <c r="J3890" s="172"/>
      <c r="K3890" s="173">
        <f t="shared" si="58"/>
        <v>0</v>
      </c>
      <c r="L3890" s="173">
        <v>21</v>
      </c>
      <c r="M3890" s="173">
        <f t="shared" si="59"/>
        <v>0</v>
      </c>
      <c r="N3890" s="173">
        <v>0</v>
      </c>
      <c r="O3890" s="173">
        <f t="shared" si="60"/>
        <v>0</v>
      </c>
      <c r="P3890" s="173">
        <v>0</v>
      </c>
      <c r="Q3890" s="173">
        <f t="shared" si="61"/>
        <v>0</v>
      </c>
      <c r="R3890" s="173" t="s">
        <v>2009</v>
      </c>
      <c r="S3890" s="173" t="s">
        <v>295</v>
      </c>
      <c r="T3890" s="174" t="s">
        <v>295</v>
      </c>
      <c r="U3890" s="162">
        <v>0.94199999999999995</v>
      </c>
      <c r="V3890" s="162">
        <f t="shared" si="62"/>
        <v>0.59</v>
      </c>
      <c r="W3890" s="162"/>
      <c r="X3890" s="162" t="s">
        <v>2666</v>
      </c>
      <c r="Y3890" s="163"/>
      <c r="Z3890" s="163"/>
      <c r="AA3890" s="163"/>
      <c r="AB3890" s="163"/>
      <c r="AC3890" s="163"/>
      <c r="AD3890" s="163"/>
      <c r="AE3890" s="163"/>
      <c r="AF3890" s="163"/>
      <c r="AG3890" s="163" t="s">
        <v>2667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7">
        <v>636</v>
      </c>
      <c r="B3891" s="168" t="s">
        <v>2676</v>
      </c>
      <c r="C3891" s="169" t="s">
        <v>2677</v>
      </c>
      <c r="D3891" s="170" t="s">
        <v>480</v>
      </c>
      <c r="E3891" s="171">
        <v>3.1255099999999998</v>
      </c>
      <c r="F3891" s="172"/>
      <c r="G3891" s="173">
        <f t="shared" si="56"/>
        <v>0</v>
      </c>
      <c r="H3891" s="172"/>
      <c r="I3891" s="173">
        <f t="shared" si="57"/>
        <v>0</v>
      </c>
      <c r="J3891" s="172"/>
      <c r="K3891" s="173">
        <f t="shared" si="58"/>
        <v>0</v>
      </c>
      <c r="L3891" s="173">
        <v>21</v>
      </c>
      <c r="M3891" s="173">
        <f t="shared" si="59"/>
        <v>0</v>
      </c>
      <c r="N3891" s="173">
        <v>0</v>
      </c>
      <c r="O3891" s="173">
        <f t="shared" si="60"/>
        <v>0</v>
      </c>
      <c r="P3891" s="173">
        <v>0</v>
      </c>
      <c r="Q3891" s="173">
        <f t="shared" si="61"/>
        <v>0</v>
      </c>
      <c r="R3891" s="173" t="s">
        <v>2009</v>
      </c>
      <c r="S3891" s="173" t="s">
        <v>295</v>
      </c>
      <c r="T3891" s="174" t="s">
        <v>295</v>
      </c>
      <c r="U3891" s="162">
        <v>0.11</v>
      </c>
      <c r="V3891" s="162">
        <f t="shared" si="62"/>
        <v>0.34</v>
      </c>
      <c r="W3891" s="162"/>
      <c r="X3891" s="162" t="s">
        <v>2666</v>
      </c>
      <c r="Y3891" s="163"/>
      <c r="Z3891" s="163"/>
      <c r="AA3891" s="163"/>
      <c r="AB3891" s="163"/>
      <c r="AC3891" s="163"/>
      <c r="AD3891" s="163"/>
      <c r="AE3891" s="163"/>
      <c r="AF3891" s="163"/>
      <c r="AG3891" s="163" t="s">
        <v>2667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67">
        <v>637</v>
      </c>
      <c r="B3892" s="168" t="s">
        <v>3482</v>
      </c>
      <c r="C3892" s="169" t="s">
        <v>3483</v>
      </c>
      <c r="D3892" s="170" t="s">
        <v>480</v>
      </c>
      <c r="E3892" s="171">
        <v>0.62509999999999999</v>
      </c>
      <c r="F3892" s="172"/>
      <c r="G3892" s="173">
        <f t="shared" si="56"/>
        <v>0</v>
      </c>
      <c r="H3892" s="172"/>
      <c r="I3892" s="173">
        <f t="shared" si="57"/>
        <v>0</v>
      </c>
      <c r="J3892" s="172"/>
      <c r="K3892" s="173">
        <f t="shared" si="58"/>
        <v>0</v>
      </c>
      <c r="L3892" s="173">
        <v>21</v>
      </c>
      <c r="M3892" s="173">
        <f t="shared" si="59"/>
        <v>0</v>
      </c>
      <c r="N3892" s="173">
        <v>0</v>
      </c>
      <c r="O3892" s="173">
        <f t="shared" si="60"/>
        <v>0</v>
      </c>
      <c r="P3892" s="173">
        <v>0</v>
      </c>
      <c r="Q3892" s="173">
        <f t="shared" si="61"/>
        <v>0</v>
      </c>
      <c r="R3892" s="173" t="s">
        <v>2009</v>
      </c>
      <c r="S3892" s="173" t="s">
        <v>295</v>
      </c>
      <c r="T3892" s="174" t="s">
        <v>295</v>
      </c>
      <c r="U3892" s="162">
        <v>0</v>
      </c>
      <c r="V3892" s="162">
        <f t="shared" si="62"/>
        <v>0</v>
      </c>
      <c r="W3892" s="162"/>
      <c r="X3892" s="162" t="s">
        <v>2666</v>
      </c>
      <c r="Y3892" s="163"/>
      <c r="Z3892" s="163"/>
      <c r="AA3892" s="163"/>
      <c r="AB3892" s="163"/>
      <c r="AC3892" s="163"/>
      <c r="AD3892" s="163"/>
      <c r="AE3892" s="163"/>
      <c r="AF3892" s="163"/>
      <c r="AG3892" s="163" t="s">
        <v>2667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x14ac:dyDescent="0.2">
      <c r="A3893" s="146" t="s">
        <v>290</v>
      </c>
      <c r="B3893" s="147" t="s">
        <v>195</v>
      </c>
      <c r="C3893" s="148" t="s">
        <v>196</v>
      </c>
      <c r="D3893" s="149"/>
      <c r="E3893" s="150"/>
      <c r="F3893" s="151"/>
      <c r="G3893" s="151">
        <f>SUMIF(AG3894:AG4071,"&lt;&gt;NOR",G3894:G4071)</f>
        <v>0</v>
      </c>
      <c r="H3893" s="151"/>
      <c r="I3893" s="151">
        <f>SUM(I3894:I4071)</f>
        <v>0</v>
      </c>
      <c r="J3893" s="151"/>
      <c r="K3893" s="151">
        <f>SUM(K3894:K4071)</f>
        <v>0</v>
      </c>
      <c r="L3893" s="151"/>
      <c r="M3893" s="151">
        <f>SUM(M3894:M4071)</f>
        <v>0</v>
      </c>
      <c r="N3893" s="151"/>
      <c r="O3893" s="151">
        <f>SUM(O3894:O4071)</f>
        <v>61.370000000000026</v>
      </c>
      <c r="P3893" s="151"/>
      <c r="Q3893" s="151">
        <f>SUM(Q3894:Q4071)</f>
        <v>5.7799999999999994</v>
      </c>
      <c r="R3893" s="151"/>
      <c r="S3893" s="151"/>
      <c r="T3893" s="152"/>
      <c r="U3893" s="153"/>
      <c r="V3893" s="153">
        <f>SUM(V3894:V4071)</f>
        <v>653.93999999999994</v>
      </c>
      <c r="W3893" s="153"/>
      <c r="X3893" s="153"/>
      <c r="AG3893" s="135" t="s">
        <v>291</v>
      </c>
    </row>
    <row r="3894" spans="1:60" ht="12.75" customHeight="1" outlineLevel="1" x14ac:dyDescent="0.2">
      <c r="A3894" s="154">
        <v>638</v>
      </c>
      <c r="B3894" s="155" t="s">
        <v>4089</v>
      </c>
      <c r="C3894" s="156" t="s">
        <v>4090</v>
      </c>
      <c r="D3894" s="157" t="s">
        <v>373</v>
      </c>
      <c r="E3894" s="158">
        <v>116.56</v>
      </c>
      <c r="F3894" s="159"/>
      <c r="G3894" s="160">
        <f>ROUND(E3894*F3894,2)</f>
        <v>0</v>
      </c>
      <c r="H3894" s="159"/>
      <c r="I3894" s="160">
        <f>ROUND(E3894*H3894,2)</f>
        <v>0</v>
      </c>
      <c r="J3894" s="159"/>
      <c r="K3894" s="160">
        <f>ROUND(E3894*J3894,2)</f>
        <v>0</v>
      </c>
      <c r="L3894" s="160">
        <v>21</v>
      </c>
      <c r="M3894" s="160">
        <f>G3894*(1+L3894/100)</f>
        <v>0</v>
      </c>
      <c r="N3894" s="160">
        <v>2.4199999999999998E-3</v>
      </c>
      <c r="O3894" s="160">
        <f>ROUND(E3894*N3894,2)</f>
        <v>0.28000000000000003</v>
      </c>
      <c r="P3894" s="160">
        <v>0</v>
      </c>
      <c r="Q3894" s="160">
        <f>ROUND(E3894*P3894,2)</f>
        <v>0</v>
      </c>
      <c r="R3894" s="160" t="s">
        <v>2652</v>
      </c>
      <c r="S3894" s="160" t="s">
        <v>295</v>
      </c>
      <c r="T3894" s="161" t="s">
        <v>295</v>
      </c>
      <c r="U3894" s="162">
        <v>0.49</v>
      </c>
      <c r="V3894" s="162">
        <f>ROUND(E3894*U3894,2)</f>
        <v>57.11</v>
      </c>
      <c r="W3894" s="162"/>
      <c r="X3894" s="162" t="s">
        <v>375</v>
      </c>
      <c r="Y3894" s="163"/>
      <c r="Z3894" s="163"/>
      <c r="AA3894" s="163"/>
      <c r="AB3894" s="163"/>
      <c r="AC3894" s="163"/>
      <c r="AD3894" s="163"/>
      <c r="AE3894" s="163"/>
      <c r="AF3894" s="163"/>
      <c r="AG3894" s="163" t="s">
        <v>376</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3" t="s">
        <v>4091</v>
      </c>
      <c r="D3895" s="184"/>
      <c r="E3895" s="185"/>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378</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64"/>
      <c r="B3896" s="165"/>
      <c r="C3896" s="183" t="s">
        <v>4092</v>
      </c>
      <c r="D3896" s="184"/>
      <c r="E3896" s="185">
        <v>46.11</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378</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3" t="s">
        <v>4093</v>
      </c>
      <c r="D3897" s="184"/>
      <c r="E3897" s="185">
        <v>22.96</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378</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64"/>
      <c r="B3898" s="165"/>
      <c r="C3898" s="183" t="s">
        <v>4094</v>
      </c>
      <c r="D3898" s="184"/>
      <c r="E3898" s="185">
        <v>47.49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378</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183" t="s">
        <v>4095</v>
      </c>
      <c r="D3899" s="184"/>
      <c r="E3899" s="185"/>
      <c r="F3899" s="162"/>
      <c r="G3899" s="162"/>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378</v>
      </c>
      <c r="AH3899" s="163">
        <v>0</v>
      </c>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54">
        <v>639</v>
      </c>
      <c r="B3900" s="155" t="s">
        <v>4096</v>
      </c>
      <c r="C3900" s="156" t="s">
        <v>4097</v>
      </c>
      <c r="D3900" s="157" t="s">
        <v>4098</v>
      </c>
      <c r="E3900" s="158">
        <v>255.17088000000001</v>
      </c>
      <c r="F3900" s="159"/>
      <c r="G3900" s="160">
        <f>ROUND(E3900*F3900,2)</f>
        <v>0</v>
      </c>
      <c r="H3900" s="159"/>
      <c r="I3900" s="160">
        <f>ROUND(E3900*H3900,2)</f>
        <v>0</v>
      </c>
      <c r="J3900" s="159"/>
      <c r="K3900" s="160">
        <f>ROUND(E3900*J3900,2)</f>
        <v>0</v>
      </c>
      <c r="L3900" s="160">
        <v>21</v>
      </c>
      <c r="M3900" s="160">
        <f>G3900*(1+L3900/100)</f>
        <v>0</v>
      </c>
      <c r="N3900" s="160">
        <v>5.0000000000000002E-5</v>
      </c>
      <c r="O3900" s="160">
        <f>ROUND(E3900*N3900,2)</f>
        <v>0.01</v>
      </c>
      <c r="P3900" s="160">
        <v>1E-3</v>
      </c>
      <c r="Q3900" s="160">
        <f>ROUND(E3900*P3900,2)</f>
        <v>0.26</v>
      </c>
      <c r="R3900" s="160" t="s">
        <v>2652</v>
      </c>
      <c r="S3900" s="160" t="s">
        <v>295</v>
      </c>
      <c r="T3900" s="161" t="s">
        <v>295</v>
      </c>
      <c r="U3900" s="162">
        <v>0.1</v>
      </c>
      <c r="V3900" s="162">
        <f>ROUND(E3900*U3900,2)</f>
        <v>25.52</v>
      </c>
      <c r="W3900" s="162"/>
      <c r="X3900" s="162" t="s">
        <v>375</v>
      </c>
      <c r="Y3900" s="163"/>
      <c r="Z3900" s="163"/>
      <c r="AA3900" s="163"/>
      <c r="AB3900" s="163"/>
      <c r="AC3900" s="163"/>
      <c r="AD3900" s="163"/>
      <c r="AE3900" s="163"/>
      <c r="AF3900" s="163"/>
      <c r="AG3900" s="163" t="s">
        <v>376</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4"/>
      <c r="B3901" s="165"/>
      <c r="C3901" s="183" t="s">
        <v>4099</v>
      </c>
      <c r="D3901" s="184"/>
      <c r="E3901" s="185">
        <v>70</v>
      </c>
      <c r="F3901" s="162"/>
      <c r="G3901" s="162"/>
      <c r="H3901" s="162"/>
      <c r="I3901" s="162"/>
      <c r="J3901" s="162"/>
      <c r="K3901" s="162"/>
      <c r="L3901" s="162"/>
      <c r="M3901" s="162"/>
      <c r="N3901" s="162"/>
      <c r="O3901" s="162"/>
      <c r="P3901" s="162"/>
      <c r="Q3901" s="162"/>
      <c r="R3901" s="162"/>
      <c r="S3901" s="162"/>
      <c r="T3901" s="162"/>
      <c r="U3901" s="162"/>
      <c r="V3901" s="162"/>
      <c r="W3901" s="162"/>
      <c r="X3901" s="162"/>
      <c r="Y3901" s="163"/>
      <c r="Z3901" s="163"/>
      <c r="AA3901" s="163"/>
      <c r="AB3901" s="163"/>
      <c r="AC3901" s="163"/>
      <c r="AD3901" s="163"/>
      <c r="AE3901" s="163"/>
      <c r="AF3901" s="163"/>
      <c r="AG3901" s="163" t="s">
        <v>378</v>
      </c>
      <c r="AH3901" s="163">
        <v>0</v>
      </c>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4"/>
      <c r="B3902" s="165"/>
      <c r="C3902" s="183" t="s">
        <v>4100</v>
      </c>
      <c r="D3902" s="184"/>
      <c r="E3902" s="185">
        <v>105.92400000000001</v>
      </c>
      <c r="F3902" s="162"/>
      <c r="G3902" s="162"/>
      <c r="H3902" s="162"/>
      <c r="I3902" s="162"/>
      <c r="J3902" s="162"/>
      <c r="K3902" s="162"/>
      <c r="L3902" s="162"/>
      <c r="M3902" s="162"/>
      <c r="N3902" s="162"/>
      <c r="O3902" s="162"/>
      <c r="P3902" s="162"/>
      <c r="Q3902" s="162"/>
      <c r="R3902" s="162"/>
      <c r="S3902" s="162"/>
      <c r="T3902" s="162"/>
      <c r="U3902" s="162"/>
      <c r="V3902" s="162"/>
      <c r="W3902" s="162"/>
      <c r="X3902" s="162"/>
      <c r="Y3902" s="163"/>
      <c r="Z3902" s="163"/>
      <c r="AA3902" s="163"/>
      <c r="AB3902" s="163"/>
      <c r="AC3902" s="163"/>
      <c r="AD3902" s="163"/>
      <c r="AE3902" s="163"/>
      <c r="AF3902" s="163"/>
      <c r="AG3902" s="163" t="s">
        <v>378</v>
      </c>
      <c r="AH3902" s="163">
        <v>0</v>
      </c>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4"/>
      <c r="B3903" s="165"/>
      <c r="C3903" s="183" t="s">
        <v>4101</v>
      </c>
      <c r="D3903" s="184"/>
      <c r="E3903" s="185">
        <v>43.252499999999998</v>
      </c>
      <c r="F3903" s="162"/>
      <c r="G3903" s="162"/>
      <c r="H3903" s="162"/>
      <c r="I3903" s="162"/>
      <c r="J3903" s="162"/>
      <c r="K3903" s="162"/>
      <c r="L3903" s="162"/>
      <c r="M3903" s="162"/>
      <c r="N3903" s="162"/>
      <c r="O3903" s="162"/>
      <c r="P3903" s="162"/>
      <c r="Q3903" s="162"/>
      <c r="R3903" s="162"/>
      <c r="S3903" s="162"/>
      <c r="T3903" s="162"/>
      <c r="U3903" s="162"/>
      <c r="V3903" s="162"/>
      <c r="W3903" s="162"/>
      <c r="X3903" s="162"/>
      <c r="Y3903" s="163"/>
      <c r="Z3903" s="163"/>
      <c r="AA3903" s="163"/>
      <c r="AB3903" s="163"/>
      <c r="AC3903" s="163"/>
      <c r="AD3903" s="163"/>
      <c r="AE3903" s="163"/>
      <c r="AF3903" s="163"/>
      <c r="AG3903" s="163" t="s">
        <v>378</v>
      </c>
      <c r="AH3903" s="163">
        <v>0</v>
      </c>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4"/>
      <c r="B3904" s="165"/>
      <c r="C3904" s="183" t="s">
        <v>4102</v>
      </c>
      <c r="D3904" s="184"/>
      <c r="E3904" s="185">
        <v>35.99438</v>
      </c>
      <c r="F3904" s="162"/>
      <c r="G3904" s="162"/>
      <c r="H3904" s="162"/>
      <c r="I3904" s="162"/>
      <c r="J3904" s="162"/>
      <c r="K3904" s="162"/>
      <c r="L3904" s="162"/>
      <c r="M3904" s="162"/>
      <c r="N3904" s="162"/>
      <c r="O3904" s="162"/>
      <c r="P3904" s="162"/>
      <c r="Q3904" s="162"/>
      <c r="R3904" s="162"/>
      <c r="S3904" s="162"/>
      <c r="T3904" s="162"/>
      <c r="U3904" s="162"/>
      <c r="V3904" s="162"/>
      <c r="W3904" s="162"/>
      <c r="X3904" s="162"/>
      <c r="Y3904" s="163"/>
      <c r="Z3904" s="163"/>
      <c r="AA3904" s="163"/>
      <c r="AB3904" s="163"/>
      <c r="AC3904" s="163"/>
      <c r="AD3904" s="163"/>
      <c r="AE3904" s="163"/>
      <c r="AF3904" s="163"/>
      <c r="AG3904" s="163" t="s">
        <v>378</v>
      </c>
      <c r="AH3904" s="163">
        <v>0</v>
      </c>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54">
        <v>640</v>
      </c>
      <c r="B3905" s="155" t="s">
        <v>4103</v>
      </c>
      <c r="C3905" s="156" t="s">
        <v>4104</v>
      </c>
      <c r="D3905" s="157" t="s">
        <v>4098</v>
      </c>
      <c r="E3905" s="158">
        <v>689.15750000000003</v>
      </c>
      <c r="F3905" s="159"/>
      <c r="G3905" s="160">
        <f>ROUND(E3905*F3905,2)</f>
        <v>0</v>
      </c>
      <c r="H3905" s="159"/>
      <c r="I3905" s="160">
        <f>ROUND(E3905*H3905,2)</f>
        <v>0</v>
      </c>
      <c r="J3905" s="159"/>
      <c r="K3905" s="160">
        <f>ROUND(E3905*J3905,2)</f>
        <v>0</v>
      </c>
      <c r="L3905" s="160">
        <v>21</v>
      </c>
      <c r="M3905" s="160">
        <f>G3905*(1+L3905/100)</f>
        <v>0</v>
      </c>
      <c r="N3905" s="160">
        <v>5.0000000000000002E-5</v>
      </c>
      <c r="O3905" s="160">
        <f>ROUND(E3905*N3905,2)</f>
        <v>0.03</v>
      </c>
      <c r="P3905" s="160">
        <v>1E-3</v>
      </c>
      <c r="Q3905" s="160">
        <f>ROUND(E3905*P3905,2)</f>
        <v>0.69</v>
      </c>
      <c r="R3905" s="160" t="s">
        <v>2652</v>
      </c>
      <c r="S3905" s="160" t="s">
        <v>295</v>
      </c>
      <c r="T3905" s="161" t="s">
        <v>295</v>
      </c>
      <c r="U3905" s="162">
        <v>0.05</v>
      </c>
      <c r="V3905" s="162">
        <f>ROUND(E3905*U3905,2)</f>
        <v>34.46</v>
      </c>
      <c r="W3905" s="162"/>
      <c r="X3905" s="162" t="s">
        <v>375</v>
      </c>
      <c r="Y3905" s="163"/>
      <c r="Z3905" s="163"/>
      <c r="AA3905" s="163"/>
      <c r="AB3905" s="163"/>
      <c r="AC3905" s="163"/>
      <c r="AD3905" s="163"/>
      <c r="AE3905" s="163"/>
      <c r="AF3905" s="163"/>
      <c r="AG3905" s="163" t="s">
        <v>376</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4"/>
      <c r="B3906" s="165"/>
      <c r="C3906" s="183" t="s">
        <v>4105</v>
      </c>
      <c r="D3906" s="184"/>
      <c r="E3906" s="185">
        <v>105</v>
      </c>
      <c r="F3906" s="162"/>
      <c r="G3906" s="162"/>
      <c r="H3906" s="162"/>
      <c r="I3906" s="162"/>
      <c r="J3906" s="162"/>
      <c r="K3906" s="162"/>
      <c r="L3906" s="162"/>
      <c r="M3906" s="162"/>
      <c r="N3906" s="162"/>
      <c r="O3906" s="162"/>
      <c r="P3906" s="162"/>
      <c r="Q3906" s="162"/>
      <c r="R3906" s="162"/>
      <c r="S3906" s="162"/>
      <c r="T3906" s="162"/>
      <c r="U3906" s="162"/>
      <c r="V3906" s="162"/>
      <c r="W3906" s="162"/>
      <c r="X3906" s="162"/>
      <c r="Y3906" s="163"/>
      <c r="Z3906" s="163"/>
      <c r="AA3906" s="163"/>
      <c r="AB3906" s="163"/>
      <c r="AC3906" s="163"/>
      <c r="AD3906" s="163"/>
      <c r="AE3906" s="163"/>
      <c r="AF3906" s="163"/>
      <c r="AG3906" s="163" t="s">
        <v>378</v>
      </c>
      <c r="AH3906" s="163">
        <v>0</v>
      </c>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x14ac:dyDescent="0.2">
      <c r="A3907" s="164"/>
      <c r="B3907" s="165"/>
      <c r="C3907" s="183" t="s">
        <v>4106</v>
      </c>
      <c r="D3907" s="184"/>
      <c r="E3907" s="185">
        <v>105</v>
      </c>
      <c r="F3907" s="162"/>
      <c r="G3907" s="162"/>
      <c r="H3907" s="162"/>
      <c r="I3907" s="162"/>
      <c r="J3907" s="162"/>
      <c r="K3907" s="162"/>
      <c r="L3907" s="162"/>
      <c r="M3907" s="162"/>
      <c r="N3907" s="162"/>
      <c r="O3907" s="162"/>
      <c r="P3907" s="162"/>
      <c r="Q3907" s="162"/>
      <c r="R3907" s="162"/>
      <c r="S3907" s="162"/>
      <c r="T3907" s="162"/>
      <c r="U3907" s="162"/>
      <c r="V3907" s="162"/>
      <c r="W3907" s="162"/>
      <c r="X3907" s="162"/>
      <c r="Y3907" s="163"/>
      <c r="Z3907" s="163"/>
      <c r="AA3907" s="163"/>
      <c r="AB3907" s="163"/>
      <c r="AC3907" s="163"/>
      <c r="AD3907" s="163"/>
      <c r="AE3907" s="163"/>
      <c r="AF3907" s="163"/>
      <c r="AG3907" s="163" t="s">
        <v>378</v>
      </c>
      <c r="AH3907" s="163">
        <v>0</v>
      </c>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outlineLevel="1" x14ac:dyDescent="0.2">
      <c r="A3908" s="164"/>
      <c r="B3908" s="165"/>
      <c r="C3908" s="183" t="s">
        <v>4107</v>
      </c>
      <c r="D3908" s="184"/>
      <c r="E3908" s="185">
        <v>87.12</v>
      </c>
      <c r="F3908" s="162"/>
      <c r="G3908" s="162"/>
      <c r="H3908" s="162"/>
      <c r="I3908" s="162"/>
      <c r="J3908" s="162"/>
      <c r="K3908" s="162"/>
      <c r="L3908" s="162"/>
      <c r="M3908" s="162"/>
      <c r="N3908" s="162"/>
      <c r="O3908" s="162"/>
      <c r="P3908" s="162"/>
      <c r="Q3908" s="162"/>
      <c r="R3908" s="162"/>
      <c r="S3908" s="162"/>
      <c r="T3908" s="162"/>
      <c r="U3908" s="162"/>
      <c r="V3908" s="162"/>
      <c r="W3908" s="162"/>
      <c r="X3908" s="162"/>
      <c r="Y3908" s="163"/>
      <c r="Z3908" s="163"/>
      <c r="AA3908" s="163"/>
      <c r="AB3908" s="163"/>
      <c r="AC3908" s="163"/>
      <c r="AD3908" s="163"/>
      <c r="AE3908" s="163"/>
      <c r="AF3908" s="163"/>
      <c r="AG3908" s="163" t="s">
        <v>378</v>
      </c>
      <c r="AH3908" s="163">
        <v>0</v>
      </c>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3" t="s">
        <v>4108</v>
      </c>
      <c r="D3909" s="184"/>
      <c r="E3909" s="185">
        <v>142.19999999999999</v>
      </c>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378</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3" t="s">
        <v>4109</v>
      </c>
      <c r="D3910" s="184"/>
      <c r="E3910" s="185">
        <v>249.83750000000001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378</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54">
        <v>641</v>
      </c>
      <c r="B3911" s="155" t="s">
        <v>4110</v>
      </c>
      <c r="C3911" s="156" t="s">
        <v>4111</v>
      </c>
      <c r="D3911" s="157" t="s">
        <v>4098</v>
      </c>
      <c r="E3911" s="158">
        <v>2640.4140000000002</v>
      </c>
      <c r="F3911" s="159"/>
      <c r="G3911" s="160">
        <f>ROUND(E3911*F3911,2)</f>
        <v>0</v>
      </c>
      <c r="H3911" s="159"/>
      <c r="I3911" s="160">
        <f>ROUND(E3911*H3911,2)</f>
        <v>0</v>
      </c>
      <c r="J3911" s="159"/>
      <c r="K3911" s="160">
        <f>ROUND(E3911*J3911,2)</f>
        <v>0</v>
      </c>
      <c r="L3911" s="160">
        <v>21</v>
      </c>
      <c r="M3911" s="160">
        <f>G3911*(1+L3911/100)</f>
        <v>0</v>
      </c>
      <c r="N3911" s="160">
        <v>5.0000000000000002E-5</v>
      </c>
      <c r="O3911" s="160">
        <f>ROUND(E3911*N3911,2)</f>
        <v>0.13</v>
      </c>
      <c r="P3911" s="160">
        <v>1E-3</v>
      </c>
      <c r="Q3911" s="160">
        <f>ROUND(E3911*P3911,2)</f>
        <v>2.64</v>
      </c>
      <c r="R3911" s="160" t="s">
        <v>2652</v>
      </c>
      <c r="S3911" s="160" t="s">
        <v>295</v>
      </c>
      <c r="T3911" s="161" t="s">
        <v>295</v>
      </c>
      <c r="U3911" s="162">
        <v>0.04</v>
      </c>
      <c r="V3911" s="162">
        <f>ROUND(E3911*U3911,2)</f>
        <v>105.62</v>
      </c>
      <c r="W3911" s="162"/>
      <c r="X3911" s="162" t="s">
        <v>375</v>
      </c>
      <c r="Y3911" s="163"/>
      <c r="Z3911" s="163"/>
      <c r="AA3911" s="163"/>
      <c r="AB3911" s="163"/>
      <c r="AC3911" s="163"/>
      <c r="AD3911" s="163"/>
      <c r="AE3911" s="163"/>
      <c r="AF3911" s="163"/>
      <c r="AG3911" s="163" t="s">
        <v>376</v>
      </c>
      <c r="AH3911" s="163"/>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3" t="s">
        <v>4112</v>
      </c>
      <c r="D3912" s="184"/>
      <c r="E3912" s="185"/>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378</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3" t="s">
        <v>4113</v>
      </c>
      <c r="D3913" s="184"/>
      <c r="E3913" s="185">
        <v>1832.4949999999999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378</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64"/>
      <c r="B3914" s="165"/>
      <c r="C3914" s="183" t="s">
        <v>4114</v>
      </c>
      <c r="D3914" s="184"/>
      <c r="E3914" s="185">
        <v>487.76</v>
      </c>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378</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3" t="s">
        <v>4115</v>
      </c>
      <c r="D3915" s="184"/>
      <c r="E3915" s="185">
        <v>100.035</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378</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3" t="s">
        <v>4116</v>
      </c>
      <c r="D3916" s="184"/>
      <c r="E3916" s="185"/>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378</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3" t="s">
        <v>4117</v>
      </c>
      <c r="D3917" s="184"/>
      <c r="E3917" s="185">
        <v>104</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378</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3" t="s">
        <v>4118</v>
      </c>
      <c r="D3918" s="184"/>
      <c r="E3918" s="185">
        <v>30.94</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378</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64"/>
      <c r="B3919" s="165"/>
      <c r="C3919" s="183" t="s">
        <v>4119</v>
      </c>
      <c r="D3919" s="184"/>
      <c r="E3919" s="185">
        <v>85.183999999999997</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378</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54">
        <v>642</v>
      </c>
      <c r="B3920" s="155" t="s">
        <v>4120</v>
      </c>
      <c r="C3920" s="156" t="s">
        <v>4121</v>
      </c>
      <c r="D3920" s="157" t="s">
        <v>4098</v>
      </c>
      <c r="E3920" s="158">
        <v>2109.07375</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0.11</v>
      </c>
      <c r="P3920" s="160">
        <v>1E-3</v>
      </c>
      <c r="Q3920" s="160">
        <f>ROUND(E3920*P3920,2)</f>
        <v>2.11</v>
      </c>
      <c r="R3920" s="160" t="s">
        <v>2652</v>
      </c>
      <c r="S3920" s="160" t="s">
        <v>295</v>
      </c>
      <c r="T3920" s="161" t="s">
        <v>295</v>
      </c>
      <c r="U3920" s="162">
        <v>0.04</v>
      </c>
      <c r="V3920" s="162">
        <f>ROUND(E3920*U3920,2)</f>
        <v>84.36</v>
      </c>
      <c r="W3920" s="162"/>
      <c r="X3920" s="162" t="s">
        <v>375</v>
      </c>
      <c r="Y3920" s="163"/>
      <c r="Z3920" s="163"/>
      <c r="AA3920" s="163"/>
      <c r="AB3920" s="163"/>
      <c r="AC3920" s="163"/>
      <c r="AD3920" s="163"/>
      <c r="AE3920" s="163"/>
      <c r="AF3920" s="163"/>
      <c r="AG3920" s="163" t="s">
        <v>376</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3" t="s">
        <v>4122</v>
      </c>
      <c r="D3921" s="184"/>
      <c r="E3921" s="185"/>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378</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3" t="s">
        <v>4123</v>
      </c>
      <c r="D3922" s="184"/>
      <c r="E3922" s="185">
        <v>556.6</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378</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3" t="s">
        <v>4124</v>
      </c>
      <c r="D3923" s="184"/>
      <c r="E3923" s="185">
        <v>359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378</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3" t="s">
        <v>4125</v>
      </c>
      <c r="D3924" s="184"/>
      <c r="E3924" s="185">
        <v>688.09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378</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64"/>
      <c r="B3925" s="165"/>
      <c r="C3925" s="183" t="s">
        <v>4126</v>
      </c>
      <c r="D3925" s="184"/>
      <c r="E3925" s="185">
        <v>505.38375000000002</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378</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54">
        <v>643</v>
      </c>
      <c r="B3926" s="155" t="s">
        <v>4127</v>
      </c>
      <c r="C3926" s="156" t="s">
        <v>4128</v>
      </c>
      <c r="D3926" s="157" t="s">
        <v>373</v>
      </c>
      <c r="E3926" s="158">
        <v>167.23</v>
      </c>
      <c r="F3926" s="159"/>
      <c r="G3926" s="160">
        <f>ROUND(E3926*F3926,2)</f>
        <v>0</v>
      </c>
      <c r="H3926" s="159"/>
      <c r="I3926" s="160">
        <f>ROUND(E3926*H3926,2)</f>
        <v>0</v>
      </c>
      <c r="J3926" s="159"/>
      <c r="K3926" s="160">
        <f>ROUND(E3926*J3926,2)</f>
        <v>0</v>
      </c>
      <c r="L3926" s="160">
        <v>21</v>
      </c>
      <c r="M3926" s="160">
        <f>G3926*(1+L3926/100)</f>
        <v>0</v>
      </c>
      <c r="N3926" s="160">
        <v>5.2500000000000003E-3</v>
      </c>
      <c r="O3926" s="160">
        <f>ROUND(E3926*N3926,2)</f>
        <v>0.88</v>
      </c>
      <c r="P3926" s="160">
        <v>0</v>
      </c>
      <c r="Q3926" s="160">
        <f>ROUND(E3926*P3926,2)</f>
        <v>0</v>
      </c>
      <c r="R3926" s="160"/>
      <c r="S3926" s="160" t="s">
        <v>354</v>
      </c>
      <c r="T3926" s="161" t="s">
        <v>296</v>
      </c>
      <c r="U3926" s="162">
        <v>0.81</v>
      </c>
      <c r="V3926" s="162">
        <f>ROUND(E3926*U3926,2)</f>
        <v>135.46</v>
      </c>
      <c r="W3926" s="162"/>
      <c r="X3926" s="162" t="s">
        <v>375</v>
      </c>
      <c r="Y3926" s="163"/>
      <c r="Z3926" s="163"/>
      <c r="AA3926" s="163"/>
      <c r="AB3926" s="163"/>
      <c r="AC3926" s="163"/>
      <c r="AD3926" s="163"/>
      <c r="AE3926" s="163"/>
      <c r="AF3926" s="163"/>
      <c r="AG3926" s="163" t="s">
        <v>376</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3" t="s">
        <v>4129</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378</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3" t="s">
        <v>4130</v>
      </c>
      <c r="D3928" s="184"/>
      <c r="E3928" s="185">
        <v>26.71</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378</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3" t="s">
        <v>4131</v>
      </c>
      <c r="D3929" s="184"/>
      <c r="E3929" s="185">
        <v>30.62</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378</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3" t="s">
        <v>4132</v>
      </c>
      <c r="D3930" s="184"/>
      <c r="E3930" s="185">
        <v>24.82</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378</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3" t="s">
        <v>4133</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378</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3" t="s">
        <v>4134</v>
      </c>
      <c r="D3932" s="184"/>
      <c r="E3932" s="185">
        <v>25.8</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378</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3" t="s">
        <v>4135</v>
      </c>
      <c r="D3933" s="184"/>
      <c r="E3933" s="185">
        <v>25.8</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378</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64"/>
      <c r="B3934" s="165"/>
      <c r="C3934" s="183" t="s">
        <v>4136</v>
      </c>
      <c r="D3934" s="184"/>
      <c r="E3934" s="185">
        <v>33.479999999999997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378</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7">
        <v>644</v>
      </c>
      <c r="B3935" s="168" t="s">
        <v>4137</v>
      </c>
      <c r="C3935" s="169" t="s">
        <v>4138</v>
      </c>
      <c r="D3935" s="170" t="s">
        <v>2663</v>
      </c>
      <c r="E3935" s="171">
        <v>2</v>
      </c>
      <c r="F3935" s="172"/>
      <c r="G3935" s="173">
        <f t="shared" ref="G3935:G3942" si="63">ROUND(E3935*F3935,2)</f>
        <v>0</v>
      </c>
      <c r="H3935" s="172"/>
      <c r="I3935" s="173">
        <f t="shared" ref="I3935:I3942" si="64">ROUND(E3935*H3935,2)</f>
        <v>0</v>
      </c>
      <c r="J3935" s="172"/>
      <c r="K3935" s="173">
        <f t="shared" ref="K3935:K3942" si="65">ROUND(E3935*J3935,2)</f>
        <v>0</v>
      </c>
      <c r="L3935" s="173">
        <v>21</v>
      </c>
      <c r="M3935" s="173">
        <f t="shared" ref="M3935:M3942" si="66">G3935*(1+L3935/100)</f>
        <v>0</v>
      </c>
      <c r="N3935" s="173">
        <v>0.94679999999999997</v>
      </c>
      <c r="O3935" s="173">
        <f t="shared" ref="O3935:O3942" si="67">ROUND(E3935*N3935,2)</f>
        <v>1.89</v>
      </c>
      <c r="P3935" s="173">
        <v>0</v>
      </c>
      <c r="Q3935" s="173">
        <f t="shared" ref="Q3935:Q3942" si="68">ROUND(E3935*P3935,2)</f>
        <v>0</v>
      </c>
      <c r="R3935" s="173"/>
      <c r="S3935" s="173" t="s">
        <v>354</v>
      </c>
      <c r="T3935" s="174" t="s">
        <v>296</v>
      </c>
      <c r="U3935" s="162">
        <v>0.03</v>
      </c>
      <c r="V3935" s="162">
        <f t="shared" ref="V3935:V3942" si="69">ROUND(E3935*U3935,2)</f>
        <v>0.06</v>
      </c>
      <c r="W3935" s="162"/>
      <c r="X3935" s="162" t="s">
        <v>375</v>
      </c>
      <c r="Y3935" s="163"/>
      <c r="Z3935" s="163"/>
      <c r="AA3935" s="163"/>
      <c r="AB3935" s="163"/>
      <c r="AC3935" s="163"/>
      <c r="AD3935" s="163"/>
      <c r="AE3935" s="163"/>
      <c r="AF3935" s="163"/>
      <c r="AG3935" s="163" t="s">
        <v>376</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7">
        <v>645</v>
      </c>
      <c r="B3936" s="168" t="s">
        <v>4139</v>
      </c>
      <c r="C3936" s="169" t="s">
        <v>4140</v>
      </c>
      <c r="D3936" s="170" t="s">
        <v>2663</v>
      </c>
      <c r="E3936" s="171">
        <v>2</v>
      </c>
      <c r="F3936" s="172"/>
      <c r="G3936" s="173">
        <f t="shared" si="63"/>
        <v>0</v>
      </c>
      <c r="H3936" s="172"/>
      <c r="I3936" s="173">
        <f t="shared" si="64"/>
        <v>0</v>
      </c>
      <c r="J3936" s="172"/>
      <c r="K3936" s="173">
        <f t="shared" si="65"/>
        <v>0</v>
      </c>
      <c r="L3936" s="173">
        <v>21</v>
      </c>
      <c r="M3936" s="173">
        <f t="shared" si="66"/>
        <v>0</v>
      </c>
      <c r="N3936" s="173">
        <v>0.155</v>
      </c>
      <c r="O3936" s="173">
        <f t="shared" si="67"/>
        <v>0.31</v>
      </c>
      <c r="P3936" s="173">
        <v>0</v>
      </c>
      <c r="Q3936" s="173">
        <f t="shared" si="68"/>
        <v>0</v>
      </c>
      <c r="R3936" s="173"/>
      <c r="S3936" s="173" t="s">
        <v>354</v>
      </c>
      <c r="T3936" s="174" t="s">
        <v>296</v>
      </c>
      <c r="U3936" s="162">
        <v>0.03</v>
      </c>
      <c r="V3936" s="162">
        <f t="shared" si="69"/>
        <v>0.06</v>
      </c>
      <c r="W3936" s="162"/>
      <c r="X3936" s="162" t="s">
        <v>375</v>
      </c>
      <c r="Y3936" s="163"/>
      <c r="Z3936" s="163"/>
      <c r="AA3936" s="163"/>
      <c r="AB3936" s="163"/>
      <c r="AC3936" s="163"/>
      <c r="AD3936" s="163"/>
      <c r="AE3936" s="163"/>
      <c r="AF3936" s="163"/>
      <c r="AG3936" s="163" t="s">
        <v>376</v>
      </c>
      <c r="AH3936" s="163"/>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7">
        <v>646</v>
      </c>
      <c r="B3937" s="168" t="s">
        <v>4141</v>
      </c>
      <c r="C3937" s="169" t="s">
        <v>4142</v>
      </c>
      <c r="D3937" s="170" t="s">
        <v>2663</v>
      </c>
      <c r="E3937" s="171">
        <v>2</v>
      </c>
      <c r="F3937" s="172"/>
      <c r="G3937" s="173">
        <f t="shared" si="63"/>
        <v>0</v>
      </c>
      <c r="H3937" s="172"/>
      <c r="I3937" s="173">
        <f t="shared" si="64"/>
        <v>0</v>
      </c>
      <c r="J3937" s="172"/>
      <c r="K3937" s="173">
        <f t="shared" si="65"/>
        <v>0</v>
      </c>
      <c r="L3937" s="173">
        <v>21</v>
      </c>
      <c r="M3937" s="173">
        <f t="shared" si="66"/>
        <v>0</v>
      </c>
      <c r="N3937" s="173">
        <v>0.105</v>
      </c>
      <c r="O3937" s="173">
        <f t="shared" si="67"/>
        <v>0.21</v>
      </c>
      <c r="P3937" s="173">
        <v>0</v>
      </c>
      <c r="Q3937" s="173">
        <f t="shared" si="68"/>
        <v>0</v>
      </c>
      <c r="R3937" s="173"/>
      <c r="S3937" s="173" t="s">
        <v>354</v>
      </c>
      <c r="T3937" s="174" t="s">
        <v>296</v>
      </c>
      <c r="U3937" s="162">
        <v>0.03</v>
      </c>
      <c r="V3937" s="162">
        <f t="shared" si="69"/>
        <v>0.06</v>
      </c>
      <c r="W3937" s="162"/>
      <c r="X3937" s="162" t="s">
        <v>375</v>
      </c>
      <c r="Y3937" s="163"/>
      <c r="Z3937" s="163"/>
      <c r="AA3937" s="163"/>
      <c r="AB3937" s="163"/>
      <c r="AC3937" s="163"/>
      <c r="AD3937" s="163"/>
      <c r="AE3937" s="163"/>
      <c r="AF3937" s="163"/>
      <c r="AG3937" s="163" t="s">
        <v>376</v>
      </c>
      <c r="AH3937" s="163"/>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7">
        <v>647</v>
      </c>
      <c r="B3938" s="168" t="s">
        <v>4143</v>
      </c>
      <c r="C3938" s="169" t="s">
        <v>4144</v>
      </c>
      <c r="D3938" s="170" t="s">
        <v>2663</v>
      </c>
      <c r="E3938" s="171">
        <v>4</v>
      </c>
      <c r="F3938" s="172"/>
      <c r="G3938" s="173">
        <f t="shared" si="63"/>
        <v>0</v>
      </c>
      <c r="H3938" s="172"/>
      <c r="I3938" s="173">
        <f t="shared" si="64"/>
        <v>0</v>
      </c>
      <c r="J3938" s="172"/>
      <c r="K3938" s="173">
        <f t="shared" si="65"/>
        <v>0</v>
      </c>
      <c r="L3938" s="173">
        <v>21</v>
      </c>
      <c r="M3938" s="173">
        <f t="shared" si="66"/>
        <v>0</v>
      </c>
      <c r="N3938" s="173">
        <v>0.28000000000000003</v>
      </c>
      <c r="O3938" s="173">
        <f t="shared" si="67"/>
        <v>1.1200000000000001</v>
      </c>
      <c r="P3938" s="173">
        <v>0</v>
      </c>
      <c r="Q3938" s="173">
        <f t="shared" si="68"/>
        <v>0</v>
      </c>
      <c r="R3938" s="173"/>
      <c r="S3938" s="173" t="s">
        <v>354</v>
      </c>
      <c r="T3938" s="174" t="s">
        <v>296</v>
      </c>
      <c r="U3938" s="162">
        <v>0.03</v>
      </c>
      <c r="V3938" s="162">
        <f t="shared" si="69"/>
        <v>0.12</v>
      </c>
      <c r="W3938" s="162"/>
      <c r="X3938" s="162" t="s">
        <v>375</v>
      </c>
      <c r="Y3938" s="163"/>
      <c r="Z3938" s="163"/>
      <c r="AA3938" s="163"/>
      <c r="AB3938" s="163"/>
      <c r="AC3938" s="163"/>
      <c r="AD3938" s="163"/>
      <c r="AE3938" s="163"/>
      <c r="AF3938" s="163"/>
      <c r="AG3938" s="163" t="s">
        <v>376</v>
      </c>
      <c r="AH3938" s="163"/>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7">
        <v>648</v>
      </c>
      <c r="B3939" s="168" t="s">
        <v>4145</v>
      </c>
      <c r="C3939" s="169" t="s">
        <v>4146</v>
      </c>
      <c r="D3939" s="170" t="s">
        <v>2663</v>
      </c>
      <c r="E3939" s="171">
        <v>1</v>
      </c>
      <c r="F3939" s="172"/>
      <c r="G3939" s="173">
        <f t="shared" si="63"/>
        <v>0</v>
      </c>
      <c r="H3939" s="172"/>
      <c r="I3939" s="173">
        <f t="shared" si="64"/>
        <v>0</v>
      </c>
      <c r="J3939" s="172"/>
      <c r="K3939" s="173">
        <f t="shared" si="65"/>
        <v>0</v>
      </c>
      <c r="L3939" s="173">
        <v>21</v>
      </c>
      <c r="M3939" s="173">
        <f t="shared" si="66"/>
        <v>0</v>
      </c>
      <c r="N3939" s="173">
        <v>0.249</v>
      </c>
      <c r="O3939" s="173">
        <f t="shared" si="67"/>
        <v>0.25</v>
      </c>
      <c r="P3939" s="173">
        <v>0</v>
      </c>
      <c r="Q3939" s="173">
        <f t="shared" si="68"/>
        <v>0</v>
      </c>
      <c r="R3939" s="173"/>
      <c r="S3939" s="173" t="s">
        <v>354</v>
      </c>
      <c r="T3939" s="174" t="s">
        <v>296</v>
      </c>
      <c r="U3939" s="162">
        <v>0.03</v>
      </c>
      <c r="V3939" s="162">
        <f t="shared" si="69"/>
        <v>0.03</v>
      </c>
      <c r="W3939" s="162"/>
      <c r="X3939" s="162" t="s">
        <v>375</v>
      </c>
      <c r="Y3939" s="163"/>
      <c r="Z3939" s="163"/>
      <c r="AA3939" s="163"/>
      <c r="AB3939" s="163"/>
      <c r="AC3939" s="163"/>
      <c r="AD3939" s="163"/>
      <c r="AE3939" s="163"/>
      <c r="AF3939" s="163"/>
      <c r="AG3939" s="163" t="s">
        <v>376</v>
      </c>
      <c r="AH3939" s="163"/>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67">
        <v>649</v>
      </c>
      <c r="B3940" s="168" t="s">
        <v>4147</v>
      </c>
      <c r="C3940" s="169" t="s">
        <v>4148</v>
      </c>
      <c r="D3940" s="170" t="s">
        <v>2663</v>
      </c>
      <c r="E3940" s="171">
        <v>2</v>
      </c>
      <c r="F3940" s="172"/>
      <c r="G3940" s="173">
        <f t="shared" si="63"/>
        <v>0</v>
      </c>
      <c r="H3940" s="172"/>
      <c r="I3940" s="173">
        <f t="shared" si="64"/>
        <v>0</v>
      </c>
      <c r="J3940" s="172"/>
      <c r="K3940" s="173">
        <f t="shared" si="65"/>
        <v>0</v>
      </c>
      <c r="L3940" s="173">
        <v>21</v>
      </c>
      <c r="M3940" s="173">
        <f t="shared" si="66"/>
        <v>0</v>
      </c>
      <c r="N3940" s="173">
        <v>2.3895</v>
      </c>
      <c r="O3940" s="173">
        <f t="shared" si="67"/>
        <v>4.78</v>
      </c>
      <c r="P3940" s="173">
        <v>0</v>
      </c>
      <c r="Q3940" s="173">
        <f t="shared" si="68"/>
        <v>0</v>
      </c>
      <c r="R3940" s="173"/>
      <c r="S3940" s="173" t="s">
        <v>354</v>
      </c>
      <c r="T3940" s="174" t="s">
        <v>296</v>
      </c>
      <c r="U3940" s="162">
        <v>0.03</v>
      </c>
      <c r="V3940" s="162">
        <f t="shared" si="69"/>
        <v>0.06</v>
      </c>
      <c r="W3940" s="162"/>
      <c r="X3940" s="162" t="s">
        <v>375</v>
      </c>
      <c r="Y3940" s="163"/>
      <c r="Z3940" s="163"/>
      <c r="AA3940" s="163"/>
      <c r="AB3940" s="163"/>
      <c r="AC3940" s="163"/>
      <c r="AD3940" s="163"/>
      <c r="AE3940" s="163"/>
      <c r="AF3940" s="163"/>
      <c r="AG3940" s="163" t="s">
        <v>376</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7">
        <v>650</v>
      </c>
      <c r="B3941" s="168" t="s">
        <v>4149</v>
      </c>
      <c r="C3941" s="169" t="s">
        <v>4150</v>
      </c>
      <c r="D3941" s="170" t="s">
        <v>2663</v>
      </c>
      <c r="E3941" s="171">
        <v>1</v>
      </c>
      <c r="F3941" s="172"/>
      <c r="G3941" s="173">
        <f t="shared" si="63"/>
        <v>0</v>
      </c>
      <c r="H3941" s="172"/>
      <c r="I3941" s="173">
        <f t="shared" si="64"/>
        <v>0</v>
      </c>
      <c r="J3941" s="172"/>
      <c r="K3941" s="173">
        <f t="shared" si="65"/>
        <v>0</v>
      </c>
      <c r="L3941" s="173">
        <v>21</v>
      </c>
      <c r="M3941" s="173">
        <f t="shared" si="66"/>
        <v>0</v>
      </c>
      <c r="N3941" s="173">
        <v>2.2789999999999999</v>
      </c>
      <c r="O3941" s="173">
        <f t="shared" si="67"/>
        <v>2.2799999999999998</v>
      </c>
      <c r="P3941" s="173">
        <v>0</v>
      </c>
      <c r="Q3941" s="173">
        <f t="shared" si="68"/>
        <v>0</v>
      </c>
      <c r="R3941" s="173"/>
      <c r="S3941" s="173" t="s">
        <v>354</v>
      </c>
      <c r="T3941" s="174" t="s">
        <v>296</v>
      </c>
      <c r="U3941" s="162">
        <v>0.03</v>
      </c>
      <c r="V3941" s="162">
        <f t="shared" si="69"/>
        <v>0.03</v>
      </c>
      <c r="W3941" s="162"/>
      <c r="X3941" s="162" t="s">
        <v>375</v>
      </c>
      <c r="Y3941" s="163"/>
      <c r="Z3941" s="163"/>
      <c r="AA3941" s="163"/>
      <c r="AB3941" s="163"/>
      <c r="AC3941" s="163"/>
      <c r="AD3941" s="163"/>
      <c r="AE3941" s="163"/>
      <c r="AF3941" s="163"/>
      <c r="AG3941" s="163" t="s">
        <v>376</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54">
        <v>651</v>
      </c>
      <c r="B3942" s="155" t="s">
        <v>4151</v>
      </c>
      <c r="C3942" s="156" t="s">
        <v>4152</v>
      </c>
      <c r="D3942" s="157" t="s">
        <v>3094</v>
      </c>
      <c r="E3942" s="158">
        <v>28.24</v>
      </c>
      <c r="F3942" s="159"/>
      <c r="G3942" s="160">
        <f t="shared" si="63"/>
        <v>0</v>
      </c>
      <c r="H3942" s="159"/>
      <c r="I3942" s="160">
        <f t="shared" si="64"/>
        <v>0</v>
      </c>
      <c r="J3942" s="159"/>
      <c r="K3942" s="160">
        <f t="shared" si="65"/>
        <v>0</v>
      </c>
      <c r="L3942" s="160">
        <v>21</v>
      </c>
      <c r="M3942" s="160">
        <f t="shared" si="66"/>
        <v>0</v>
      </c>
      <c r="N3942" s="160">
        <v>7.8499999999999993E-3</v>
      </c>
      <c r="O3942" s="160">
        <f t="shared" si="67"/>
        <v>0.22</v>
      </c>
      <c r="P3942" s="160">
        <v>0</v>
      </c>
      <c r="Q3942" s="160">
        <f t="shared" si="68"/>
        <v>0</v>
      </c>
      <c r="R3942" s="160"/>
      <c r="S3942" s="160" t="s">
        <v>354</v>
      </c>
      <c r="T3942" s="161" t="s">
        <v>296</v>
      </c>
      <c r="U3942" s="162">
        <v>0.03</v>
      </c>
      <c r="V3942" s="162">
        <f t="shared" si="69"/>
        <v>0.85</v>
      </c>
      <c r="W3942" s="162"/>
      <c r="X3942" s="162" t="s">
        <v>375</v>
      </c>
      <c r="Y3942" s="163"/>
      <c r="Z3942" s="163"/>
      <c r="AA3942" s="163"/>
      <c r="AB3942" s="163"/>
      <c r="AC3942" s="163"/>
      <c r="AD3942" s="163"/>
      <c r="AE3942" s="163"/>
      <c r="AF3942" s="163"/>
      <c r="AG3942" s="163" t="s">
        <v>376</v>
      </c>
      <c r="AH3942" s="163"/>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3" t="s">
        <v>4153</v>
      </c>
      <c r="D3943" s="184"/>
      <c r="E3943" s="185">
        <v>28.24</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378</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7">
        <v>652</v>
      </c>
      <c r="B3944" s="168" t="s">
        <v>4154</v>
      </c>
      <c r="C3944" s="169" t="s">
        <v>4155</v>
      </c>
      <c r="D3944" s="170" t="s">
        <v>2663</v>
      </c>
      <c r="E3944" s="171">
        <v>1</v>
      </c>
      <c r="F3944" s="172"/>
      <c r="G3944" s="173">
        <f t="shared" ref="G3944:G3945" si="70">ROUND(E3944*F3944,2)</f>
        <v>0</v>
      </c>
      <c r="H3944" s="172"/>
      <c r="I3944" s="173">
        <f t="shared" ref="I3944:I3945" si="71">ROUND(E3944*H3944,2)</f>
        <v>0</v>
      </c>
      <c r="J3944" s="172"/>
      <c r="K3944" s="173">
        <f t="shared" ref="K3944:K3945" si="72">ROUND(E3944*J3944,2)</f>
        <v>0</v>
      </c>
      <c r="L3944" s="173">
        <v>21</v>
      </c>
      <c r="M3944" s="173">
        <f t="shared" ref="M3944:M3945" si="73">G3944*(1+L3944/100)</f>
        <v>0</v>
      </c>
      <c r="N3944" s="173">
        <v>2.4049999999999998</v>
      </c>
      <c r="O3944" s="173">
        <f t="shared" ref="O3944:O3945" si="74">ROUND(E3944*N3944,2)</f>
        <v>2.41</v>
      </c>
      <c r="P3944" s="173">
        <v>0</v>
      </c>
      <c r="Q3944" s="173">
        <f t="shared" ref="Q3944:Q3945" si="75">ROUND(E3944*P3944,2)</f>
        <v>0</v>
      </c>
      <c r="R3944" s="173"/>
      <c r="S3944" s="173" t="s">
        <v>354</v>
      </c>
      <c r="T3944" s="174" t="s">
        <v>296</v>
      </c>
      <c r="U3944" s="162">
        <v>0.03</v>
      </c>
      <c r="V3944" s="162">
        <f t="shared" ref="V3944:V3945" si="76">ROUND(E3944*U3944,2)</f>
        <v>0.03</v>
      </c>
      <c r="W3944" s="162"/>
      <c r="X3944" s="162" t="s">
        <v>375</v>
      </c>
      <c r="Y3944" s="163"/>
      <c r="Z3944" s="163"/>
      <c r="AA3944" s="163"/>
      <c r="AB3944" s="163"/>
      <c r="AC3944" s="163"/>
      <c r="AD3944" s="163"/>
      <c r="AE3944" s="163"/>
      <c r="AF3944" s="163"/>
      <c r="AG3944" s="163" t="s">
        <v>376</v>
      </c>
      <c r="AH3944" s="163"/>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54">
        <v>653</v>
      </c>
      <c r="B3945" s="155" t="s">
        <v>4156</v>
      </c>
      <c r="C3945" s="156" t="s">
        <v>4157</v>
      </c>
      <c r="D3945" s="157" t="s">
        <v>3094</v>
      </c>
      <c r="E3945" s="158">
        <v>27.94</v>
      </c>
      <c r="F3945" s="159"/>
      <c r="G3945" s="160">
        <f t="shared" si="70"/>
        <v>0</v>
      </c>
      <c r="H3945" s="159"/>
      <c r="I3945" s="160">
        <f t="shared" si="71"/>
        <v>0</v>
      </c>
      <c r="J3945" s="159"/>
      <c r="K3945" s="160">
        <f t="shared" si="72"/>
        <v>0</v>
      </c>
      <c r="L3945" s="160">
        <v>21</v>
      </c>
      <c r="M3945" s="160">
        <f t="shared" si="73"/>
        <v>0</v>
      </c>
      <c r="N3945" s="160">
        <v>7.8499999999999993E-3</v>
      </c>
      <c r="O3945" s="160">
        <f t="shared" si="74"/>
        <v>0.22</v>
      </c>
      <c r="P3945" s="160">
        <v>0</v>
      </c>
      <c r="Q3945" s="160">
        <f t="shared" si="75"/>
        <v>0</v>
      </c>
      <c r="R3945" s="160"/>
      <c r="S3945" s="160" t="s">
        <v>354</v>
      </c>
      <c r="T3945" s="161" t="s">
        <v>296</v>
      </c>
      <c r="U3945" s="162">
        <v>0.03</v>
      </c>
      <c r="V3945" s="162">
        <f t="shared" si="76"/>
        <v>0.84</v>
      </c>
      <c r="W3945" s="162"/>
      <c r="X3945" s="162" t="s">
        <v>375</v>
      </c>
      <c r="Y3945" s="163"/>
      <c r="Z3945" s="163"/>
      <c r="AA3945" s="163"/>
      <c r="AB3945" s="163"/>
      <c r="AC3945" s="163"/>
      <c r="AD3945" s="163"/>
      <c r="AE3945" s="163"/>
      <c r="AF3945" s="163"/>
      <c r="AG3945" s="163" t="s">
        <v>376</v>
      </c>
      <c r="AH3945" s="163"/>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3" t="s">
        <v>4158</v>
      </c>
      <c r="D3946" s="184"/>
      <c r="E3946" s="185">
        <v>27.94</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378</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7">
        <v>654</v>
      </c>
      <c r="B3947" s="168" t="s">
        <v>4159</v>
      </c>
      <c r="C3947" s="169" t="s">
        <v>4160</v>
      </c>
      <c r="D3947" s="170" t="s">
        <v>2663</v>
      </c>
      <c r="E3947" s="171">
        <v>1</v>
      </c>
      <c r="F3947" s="172"/>
      <c r="G3947" s="173">
        <f t="shared" ref="G3947:G4011" si="77">ROUND(E3947*F3947,2)</f>
        <v>0</v>
      </c>
      <c r="H3947" s="172"/>
      <c r="I3947" s="173">
        <f t="shared" ref="I3947:I4011" si="78">ROUND(E3947*H3947,2)</f>
        <v>0</v>
      </c>
      <c r="J3947" s="172"/>
      <c r="K3947" s="173">
        <f t="shared" ref="K3947:K4011" si="79">ROUND(E3947*J3947,2)</f>
        <v>0</v>
      </c>
      <c r="L3947" s="173">
        <v>21</v>
      </c>
      <c r="M3947" s="173">
        <f t="shared" ref="M3947:M4011" si="80">G3947*(1+L3947/100)</f>
        <v>0</v>
      </c>
      <c r="N3947" s="173">
        <v>9.5262600000000006</v>
      </c>
      <c r="O3947" s="173">
        <f t="shared" ref="O3947:O4011" si="81">ROUND(E3947*N3947,2)</f>
        <v>9.5299999999999994</v>
      </c>
      <c r="P3947" s="173">
        <v>0</v>
      </c>
      <c r="Q3947" s="173">
        <f t="shared" ref="Q3947:Q4011" si="82">ROUND(E3947*P3947,2)</f>
        <v>0</v>
      </c>
      <c r="R3947" s="173"/>
      <c r="S3947" s="173" t="s">
        <v>354</v>
      </c>
      <c r="T3947" s="174" t="s">
        <v>296</v>
      </c>
      <c r="U3947" s="162">
        <v>0.03</v>
      </c>
      <c r="V3947" s="162">
        <f t="shared" ref="V3947:V4011" si="83">ROUND(E3947*U3947,2)</f>
        <v>0.03</v>
      </c>
      <c r="W3947" s="162"/>
      <c r="X3947" s="162" t="s">
        <v>375</v>
      </c>
      <c r="Y3947" s="163"/>
      <c r="Z3947" s="163"/>
      <c r="AA3947" s="163"/>
      <c r="AB3947" s="163"/>
      <c r="AC3947" s="163"/>
      <c r="AD3947" s="163"/>
      <c r="AE3947" s="163"/>
      <c r="AF3947" s="163"/>
      <c r="AG3947" s="163" t="s">
        <v>376</v>
      </c>
      <c r="AH3947" s="163"/>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7">
        <v>655</v>
      </c>
      <c r="B3948" s="168" t="s">
        <v>4161</v>
      </c>
      <c r="C3948" s="169" t="s">
        <v>4162</v>
      </c>
      <c r="D3948" s="170" t="s">
        <v>2663</v>
      </c>
      <c r="E3948" s="171">
        <v>1</v>
      </c>
      <c r="F3948" s="172"/>
      <c r="G3948" s="173">
        <f t="shared" si="77"/>
        <v>0</v>
      </c>
      <c r="H3948" s="172"/>
      <c r="I3948" s="173">
        <f t="shared" si="78"/>
        <v>0</v>
      </c>
      <c r="J3948" s="172"/>
      <c r="K3948" s="173">
        <f t="shared" si="79"/>
        <v>0</v>
      </c>
      <c r="L3948" s="173">
        <v>21</v>
      </c>
      <c r="M3948" s="173">
        <f t="shared" si="80"/>
        <v>0</v>
      </c>
      <c r="N3948" s="173">
        <v>9.5000000000000001E-2</v>
      </c>
      <c r="O3948" s="173">
        <f t="shared" si="81"/>
        <v>0.1</v>
      </c>
      <c r="P3948" s="173">
        <v>0.04</v>
      </c>
      <c r="Q3948" s="173">
        <f t="shared" si="82"/>
        <v>0.04</v>
      </c>
      <c r="R3948" s="173"/>
      <c r="S3948" s="173" t="s">
        <v>354</v>
      </c>
      <c r="T3948" s="174" t="s">
        <v>296</v>
      </c>
      <c r="U3948" s="162">
        <v>0.04</v>
      </c>
      <c r="V3948" s="162">
        <f t="shared" si="83"/>
        <v>0.04</v>
      </c>
      <c r="W3948" s="162"/>
      <c r="X3948" s="162" t="s">
        <v>375</v>
      </c>
      <c r="Y3948" s="163"/>
      <c r="Z3948" s="163"/>
      <c r="AA3948" s="163"/>
      <c r="AB3948" s="163"/>
      <c r="AC3948" s="163"/>
      <c r="AD3948" s="163"/>
      <c r="AE3948" s="163"/>
      <c r="AF3948" s="163"/>
      <c r="AG3948" s="163" t="s">
        <v>376</v>
      </c>
      <c r="AH3948" s="163"/>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656</v>
      </c>
      <c r="B3949" s="168" t="s">
        <v>4163</v>
      </c>
      <c r="C3949" s="169" t="s">
        <v>4164</v>
      </c>
      <c r="D3949" s="170" t="s">
        <v>2663</v>
      </c>
      <c r="E3949" s="171">
        <v>1</v>
      </c>
      <c r="F3949" s="172"/>
      <c r="G3949" s="173">
        <f t="shared" si="77"/>
        <v>0</v>
      </c>
      <c r="H3949" s="172"/>
      <c r="I3949" s="173">
        <f t="shared" si="78"/>
        <v>0</v>
      </c>
      <c r="J3949" s="172"/>
      <c r="K3949" s="173">
        <f t="shared" si="79"/>
        <v>0</v>
      </c>
      <c r="L3949" s="173">
        <v>21</v>
      </c>
      <c r="M3949" s="173">
        <f t="shared" si="80"/>
        <v>0</v>
      </c>
      <c r="N3949" s="173">
        <v>9.5000000000000001E-2</v>
      </c>
      <c r="O3949" s="173">
        <f t="shared" si="81"/>
        <v>0.1</v>
      </c>
      <c r="P3949" s="173">
        <v>0.04</v>
      </c>
      <c r="Q3949" s="173">
        <f t="shared" si="82"/>
        <v>0.04</v>
      </c>
      <c r="R3949" s="173"/>
      <c r="S3949" s="173" t="s">
        <v>354</v>
      </c>
      <c r="T3949" s="174" t="s">
        <v>296</v>
      </c>
      <c r="U3949" s="162">
        <v>0.04</v>
      </c>
      <c r="V3949" s="162">
        <f t="shared" si="83"/>
        <v>0.04</v>
      </c>
      <c r="W3949" s="162"/>
      <c r="X3949" s="162" t="s">
        <v>375</v>
      </c>
      <c r="Y3949" s="163"/>
      <c r="Z3949" s="163"/>
      <c r="AA3949" s="163"/>
      <c r="AB3949" s="163"/>
      <c r="AC3949" s="163"/>
      <c r="AD3949" s="163"/>
      <c r="AE3949" s="163"/>
      <c r="AF3949" s="163"/>
      <c r="AG3949" s="163" t="s">
        <v>376</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657</v>
      </c>
      <c r="B3950" s="168" t="s">
        <v>4165</v>
      </c>
      <c r="C3950" s="169" t="s">
        <v>4166</v>
      </c>
      <c r="D3950" s="170" t="s">
        <v>2663</v>
      </c>
      <c r="E3950" s="171">
        <v>1</v>
      </c>
      <c r="F3950" s="172"/>
      <c r="G3950" s="173">
        <f t="shared" si="77"/>
        <v>0</v>
      </c>
      <c r="H3950" s="172"/>
      <c r="I3950" s="173">
        <f t="shared" si="78"/>
        <v>0</v>
      </c>
      <c r="J3950" s="172"/>
      <c r="K3950" s="173">
        <f t="shared" si="79"/>
        <v>0</v>
      </c>
      <c r="L3950" s="173">
        <v>21</v>
      </c>
      <c r="M3950" s="173">
        <f t="shared" si="80"/>
        <v>0</v>
      </c>
      <c r="N3950" s="173">
        <v>0.14499999999999999</v>
      </c>
      <c r="O3950" s="173">
        <f t="shared" si="81"/>
        <v>0.15</v>
      </c>
      <c r="P3950" s="173">
        <v>0</v>
      </c>
      <c r="Q3950" s="173">
        <f t="shared" si="82"/>
        <v>0</v>
      </c>
      <c r="R3950" s="173"/>
      <c r="S3950" s="173" t="s">
        <v>354</v>
      </c>
      <c r="T3950" s="174" t="s">
        <v>296</v>
      </c>
      <c r="U3950" s="162">
        <v>0</v>
      </c>
      <c r="V3950" s="162">
        <f t="shared" si="83"/>
        <v>0</v>
      </c>
      <c r="W3950" s="162"/>
      <c r="X3950" s="162" t="s">
        <v>375</v>
      </c>
      <c r="Y3950" s="163"/>
      <c r="Z3950" s="163"/>
      <c r="AA3950" s="163"/>
      <c r="AB3950" s="163"/>
      <c r="AC3950" s="163"/>
      <c r="AD3950" s="163"/>
      <c r="AE3950" s="163"/>
      <c r="AF3950" s="163"/>
      <c r="AG3950" s="163" t="s">
        <v>376</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658</v>
      </c>
      <c r="B3951" s="168" t="s">
        <v>4167</v>
      </c>
      <c r="C3951" s="169" t="s">
        <v>4168</v>
      </c>
      <c r="D3951" s="170" t="s">
        <v>2663</v>
      </c>
      <c r="E3951" s="171">
        <v>1</v>
      </c>
      <c r="F3951" s="172"/>
      <c r="G3951" s="173">
        <f t="shared" si="77"/>
        <v>0</v>
      </c>
      <c r="H3951" s="172"/>
      <c r="I3951" s="173">
        <f t="shared" si="78"/>
        <v>0</v>
      </c>
      <c r="J3951" s="172"/>
      <c r="K3951" s="173">
        <f t="shared" si="79"/>
        <v>0</v>
      </c>
      <c r="L3951" s="173">
        <v>21</v>
      </c>
      <c r="M3951" s="173">
        <f t="shared" si="80"/>
        <v>0</v>
      </c>
      <c r="N3951" s="173">
        <v>0.125</v>
      </c>
      <c r="O3951" s="173">
        <f t="shared" si="81"/>
        <v>0.13</v>
      </c>
      <c r="P3951" s="173">
        <v>0</v>
      </c>
      <c r="Q3951" s="173">
        <f t="shared" si="82"/>
        <v>0</v>
      </c>
      <c r="R3951" s="173"/>
      <c r="S3951" s="173" t="s">
        <v>354</v>
      </c>
      <c r="T3951" s="174" t="s">
        <v>296</v>
      </c>
      <c r="U3951" s="162">
        <v>0</v>
      </c>
      <c r="V3951" s="162">
        <f t="shared" si="83"/>
        <v>0</v>
      </c>
      <c r="W3951" s="162"/>
      <c r="X3951" s="162" t="s">
        <v>375</v>
      </c>
      <c r="Y3951" s="163"/>
      <c r="Z3951" s="163"/>
      <c r="AA3951" s="163"/>
      <c r="AB3951" s="163"/>
      <c r="AC3951" s="163"/>
      <c r="AD3951" s="163"/>
      <c r="AE3951" s="163"/>
      <c r="AF3951" s="163"/>
      <c r="AG3951" s="163" t="s">
        <v>376</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659</v>
      </c>
      <c r="B3952" s="168" t="s">
        <v>4169</v>
      </c>
      <c r="C3952" s="169" t="s">
        <v>4170</v>
      </c>
      <c r="D3952" s="170" t="s">
        <v>2663</v>
      </c>
      <c r="E3952" s="171">
        <v>1</v>
      </c>
      <c r="F3952" s="172"/>
      <c r="G3952" s="173">
        <f t="shared" si="77"/>
        <v>0</v>
      </c>
      <c r="H3952" s="172"/>
      <c r="I3952" s="173">
        <f t="shared" si="78"/>
        <v>0</v>
      </c>
      <c r="J3952" s="172"/>
      <c r="K3952" s="173">
        <f t="shared" si="79"/>
        <v>0</v>
      </c>
      <c r="L3952" s="173">
        <v>21</v>
      </c>
      <c r="M3952" s="173">
        <f t="shared" si="80"/>
        <v>0</v>
      </c>
      <c r="N3952" s="173">
        <v>0.13500000000000001</v>
      </c>
      <c r="O3952" s="173">
        <f t="shared" si="81"/>
        <v>0.14000000000000001</v>
      </c>
      <c r="P3952" s="173">
        <v>0</v>
      </c>
      <c r="Q3952" s="173">
        <f t="shared" si="82"/>
        <v>0</v>
      </c>
      <c r="R3952" s="173"/>
      <c r="S3952" s="173" t="s">
        <v>354</v>
      </c>
      <c r="T3952" s="174" t="s">
        <v>296</v>
      </c>
      <c r="U3952" s="162">
        <v>0</v>
      </c>
      <c r="V3952" s="162">
        <f t="shared" si="83"/>
        <v>0</v>
      </c>
      <c r="W3952" s="162"/>
      <c r="X3952" s="162" t="s">
        <v>375</v>
      </c>
      <c r="Y3952" s="163"/>
      <c r="Z3952" s="163"/>
      <c r="AA3952" s="163"/>
      <c r="AB3952" s="163"/>
      <c r="AC3952" s="163"/>
      <c r="AD3952" s="163"/>
      <c r="AE3952" s="163"/>
      <c r="AF3952" s="163"/>
      <c r="AG3952" s="163" t="s">
        <v>376</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660</v>
      </c>
      <c r="B3953" s="168" t="s">
        <v>4171</v>
      </c>
      <c r="C3953" s="169" t="s">
        <v>4172</v>
      </c>
      <c r="D3953" s="170" t="s">
        <v>2663</v>
      </c>
      <c r="E3953" s="171">
        <v>2</v>
      </c>
      <c r="F3953" s="172"/>
      <c r="G3953" s="173">
        <f t="shared" si="77"/>
        <v>0</v>
      </c>
      <c r="H3953" s="172"/>
      <c r="I3953" s="173">
        <f t="shared" si="78"/>
        <v>0</v>
      </c>
      <c r="J3953" s="172"/>
      <c r="K3953" s="173">
        <f t="shared" si="79"/>
        <v>0</v>
      </c>
      <c r="L3953" s="173">
        <v>21</v>
      </c>
      <c r="M3953" s="173">
        <f t="shared" si="80"/>
        <v>0</v>
      </c>
      <c r="N3953" s="173">
        <v>0.115</v>
      </c>
      <c r="O3953" s="173">
        <f t="shared" si="81"/>
        <v>0.23</v>
      </c>
      <c r="P3953" s="173">
        <v>0</v>
      </c>
      <c r="Q3953" s="173">
        <f t="shared" si="82"/>
        <v>0</v>
      </c>
      <c r="R3953" s="173"/>
      <c r="S3953" s="173" t="s">
        <v>354</v>
      </c>
      <c r="T3953" s="174" t="s">
        <v>296</v>
      </c>
      <c r="U3953" s="162">
        <v>0</v>
      </c>
      <c r="V3953" s="162">
        <f t="shared" si="83"/>
        <v>0</v>
      </c>
      <c r="W3953" s="162"/>
      <c r="X3953" s="162" t="s">
        <v>375</v>
      </c>
      <c r="Y3953" s="163"/>
      <c r="Z3953" s="163"/>
      <c r="AA3953" s="163"/>
      <c r="AB3953" s="163"/>
      <c r="AC3953" s="163"/>
      <c r="AD3953" s="163"/>
      <c r="AE3953" s="163"/>
      <c r="AF3953" s="163"/>
      <c r="AG3953" s="163" t="s">
        <v>376</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661</v>
      </c>
      <c r="B3954" s="168" t="s">
        <v>4173</v>
      </c>
      <c r="C3954" s="169" t="s">
        <v>4174</v>
      </c>
      <c r="D3954" s="170" t="s">
        <v>2663</v>
      </c>
      <c r="E3954" s="171">
        <v>1</v>
      </c>
      <c r="F3954" s="172"/>
      <c r="G3954" s="173">
        <f t="shared" si="77"/>
        <v>0</v>
      </c>
      <c r="H3954" s="172"/>
      <c r="I3954" s="173">
        <f t="shared" si="78"/>
        <v>0</v>
      </c>
      <c r="J3954" s="172"/>
      <c r="K3954" s="173">
        <f t="shared" si="79"/>
        <v>0</v>
      </c>
      <c r="L3954" s="173">
        <v>21</v>
      </c>
      <c r="M3954" s="173">
        <f t="shared" si="80"/>
        <v>0</v>
      </c>
      <c r="N3954" s="173">
        <v>6.5000000000000002E-2</v>
      </c>
      <c r="O3954" s="173">
        <f t="shared" si="81"/>
        <v>7.0000000000000007E-2</v>
      </c>
      <c r="P3954" s="173">
        <v>0</v>
      </c>
      <c r="Q3954" s="173">
        <f t="shared" si="82"/>
        <v>0</v>
      </c>
      <c r="R3954" s="173"/>
      <c r="S3954" s="173" t="s">
        <v>354</v>
      </c>
      <c r="T3954" s="174" t="s">
        <v>296</v>
      </c>
      <c r="U3954" s="162">
        <v>0</v>
      </c>
      <c r="V3954" s="162">
        <f t="shared" si="83"/>
        <v>0</v>
      </c>
      <c r="W3954" s="162"/>
      <c r="X3954" s="162" t="s">
        <v>375</v>
      </c>
      <c r="Y3954" s="163"/>
      <c r="Z3954" s="163"/>
      <c r="AA3954" s="163"/>
      <c r="AB3954" s="163"/>
      <c r="AC3954" s="163"/>
      <c r="AD3954" s="163"/>
      <c r="AE3954" s="163"/>
      <c r="AF3954" s="163"/>
      <c r="AG3954" s="163" t="s">
        <v>376</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662</v>
      </c>
      <c r="B3955" s="168" t="s">
        <v>4175</v>
      </c>
      <c r="C3955" s="169" t="s">
        <v>4176</v>
      </c>
      <c r="D3955" s="170" t="s">
        <v>2663</v>
      </c>
      <c r="E3955" s="171">
        <v>2</v>
      </c>
      <c r="F3955" s="172"/>
      <c r="G3955" s="173">
        <f t="shared" si="77"/>
        <v>0</v>
      </c>
      <c r="H3955" s="172"/>
      <c r="I3955" s="173">
        <f t="shared" si="78"/>
        <v>0</v>
      </c>
      <c r="J3955" s="172"/>
      <c r="K3955" s="173">
        <f t="shared" si="79"/>
        <v>0</v>
      </c>
      <c r="L3955" s="173">
        <v>21</v>
      </c>
      <c r="M3955" s="173">
        <f t="shared" si="80"/>
        <v>0</v>
      </c>
      <c r="N3955" s="173">
        <v>1.2E-2</v>
      </c>
      <c r="O3955" s="173">
        <f t="shared" si="81"/>
        <v>0.02</v>
      </c>
      <c r="P3955" s="173">
        <v>0</v>
      </c>
      <c r="Q3955" s="173">
        <f t="shared" si="82"/>
        <v>0</v>
      </c>
      <c r="R3955" s="173"/>
      <c r="S3955" s="173" t="s">
        <v>354</v>
      </c>
      <c r="T3955" s="174" t="s">
        <v>296</v>
      </c>
      <c r="U3955" s="162">
        <v>0</v>
      </c>
      <c r="V3955" s="162">
        <f t="shared" si="83"/>
        <v>0</v>
      </c>
      <c r="W3955" s="162"/>
      <c r="X3955" s="162" t="s">
        <v>375</v>
      </c>
      <c r="Y3955" s="163"/>
      <c r="Z3955" s="163"/>
      <c r="AA3955" s="163"/>
      <c r="AB3955" s="163"/>
      <c r="AC3955" s="163"/>
      <c r="AD3955" s="163"/>
      <c r="AE3955" s="163"/>
      <c r="AF3955" s="163"/>
      <c r="AG3955" s="163" t="s">
        <v>376</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67">
        <v>663</v>
      </c>
      <c r="B3956" s="168" t="s">
        <v>4177</v>
      </c>
      <c r="C3956" s="169" t="s">
        <v>4178</v>
      </c>
      <c r="D3956" s="170" t="s">
        <v>2663</v>
      </c>
      <c r="E3956" s="171">
        <v>1</v>
      </c>
      <c r="F3956" s="172"/>
      <c r="G3956" s="173">
        <f t="shared" si="77"/>
        <v>0</v>
      </c>
      <c r="H3956" s="172"/>
      <c r="I3956" s="173">
        <f t="shared" si="78"/>
        <v>0</v>
      </c>
      <c r="J3956" s="172"/>
      <c r="K3956" s="173">
        <f t="shared" si="79"/>
        <v>0</v>
      </c>
      <c r="L3956" s="173">
        <v>21</v>
      </c>
      <c r="M3956" s="173">
        <f t="shared" si="80"/>
        <v>0</v>
      </c>
      <c r="N3956" s="173">
        <v>0.09</v>
      </c>
      <c r="O3956" s="173">
        <f t="shared" si="81"/>
        <v>0.09</v>
      </c>
      <c r="P3956" s="173">
        <v>0</v>
      </c>
      <c r="Q3956" s="173">
        <f t="shared" si="82"/>
        <v>0</v>
      </c>
      <c r="R3956" s="173"/>
      <c r="S3956" s="173" t="s">
        <v>354</v>
      </c>
      <c r="T3956" s="174" t="s">
        <v>296</v>
      </c>
      <c r="U3956" s="162">
        <v>0</v>
      </c>
      <c r="V3956" s="162">
        <f t="shared" si="83"/>
        <v>0</v>
      </c>
      <c r="W3956" s="162"/>
      <c r="X3956" s="162" t="s">
        <v>375</v>
      </c>
      <c r="Y3956" s="163"/>
      <c r="Z3956" s="163"/>
      <c r="AA3956" s="163"/>
      <c r="AB3956" s="163"/>
      <c r="AC3956" s="163"/>
      <c r="AD3956" s="163"/>
      <c r="AE3956" s="163"/>
      <c r="AF3956" s="163"/>
      <c r="AG3956" s="163" t="s">
        <v>376</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7">
        <v>664</v>
      </c>
      <c r="B3957" s="168" t="s">
        <v>4179</v>
      </c>
      <c r="C3957" s="169" t="s">
        <v>4180</v>
      </c>
      <c r="D3957" s="170" t="s">
        <v>2663</v>
      </c>
      <c r="E3957" s="171">
        <v>14</v>
      </c>
      <c r="F3957" s="172"/>
      <c r="G3957" s="173">
        <f t="shared" si="77"/>
        <v>0</v>
      </c>
      <c r="H3957" s="172"/>
      <c r="I3957" s="173">
        <f t="shared" si="78"/>
        <v>0</v>
      </c>
      <c r="J3957" s="172"/>
      <c r="K3957" s="173">
        <f t="shared" si="79"/>
        <v>0</v>
      </c>
      <c r="L3957" s="173">
        <v>21</v>
      </c>
      <c r="M3957" s="173">
        <f t="shared" si="80"/>
        <v>0</v>
      </c>
      <c r="N3957" s="173">
        <v>5.0000000000000001E-3</v>
      </c>
      <c r="O3957" s="173">
        <f t="shared" si="81"/>
        <v>7.0000000000000007E-2</v>
      </c>
      <c r="P3957" s="173">
        <v>0</v>
      </c>
      <c r="Q3957" s="173">
        <f t="shared" si="82"/>
        <v>0</v>
      </c>
      <c r="R3957" s="173"/>
      <c r="S3957" s="173" t="s">
        <v>354</v>
      </c>
      <c r="T3957" s="174" t="s">
        <v>296</v>
      </c>
      <c r="U3957" s="162">
        <v>0</v>
      </c>
      <c r="V3957" s="162">
        <f t="shared" si="83"/>
        <v>0</v>
      </c>
      <c r="W3957" s="162"/>
      <c r="X3957" s="162" t="s">
        <v>375</v>
      </c>
      <c r="Y3957" s="163"/>
      <c r="Z3957" s="163"/>
      <c r="AA3957" s="163"/>
      <c r="AB3957" s="163"/>
      <c r="AC3957" s="163"/>
      <c r="AD3957" s="163"/>
      <c r="AE3957" s="163"/>
      <c r="AF3957" s="163"/>
      <c r="AG3957" s="163" t="s">
        <v>376</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665</v>
      </c>
      <c r="B3958" s="168" t="s">
        <v>4181</v>
      </c>
      <c r="C3958" s="169" t="s">
        <v>4182</v>
      </c>
      <c r="D3958" s="170" t="s">
        <v>2663</v>
      </c>
      <c r="E3958" s="171">
        <v>3</v>
      </c>
      <c r="F3958" s="172"/>
      <c r="G3958" s="173">
        <f t="shared" si="77"/>
        <v>0</v>
      </c>
      <c r="H3958" s="172"/>
      <c r="I3958" s="173">
        <f t="shared" si="78"/>
        <v>0</v>
      </c>
      <c r="J3958" s="172"/>
      <c r="K3958" s="173">
        <f t="shared" si="79"/>
        <v>0</v>
      </c>
      <c r="L3958" s="173">
        <v>21</v>
      </c>
      <c r="M3958" s="173">
        <f t="shared" si="80"/>
        <v>0</v>
      </c>
      <c r="N3958" s="173">
        <v>1.4999999999999999E-2</v>
      </c>
      <c r="O3958" s="173">
        <f t="shared" si="81"/>
        <v>0.05</v>
      </c>
      <c r="P3958" s="173">
        <v>0</v>
      </c>
      <c r="Q3958" s="173">
        <f t="shared" si="82"/>
        <v>0</v>
      </c>
      <c r="R3958" s="173"/>
      <c r="S3958" s="173" t="s">
        <v>354</v>
      </c>
      <c r="T3958" s="174" t="s">
        <v>296</v>
      </c>
      <c r="U3958" s="162">
        <v>0</v>
      </c>
      <c r="V3958" s="162">
        <f t="shared" si="83"/>
        <v>0</v>
      </c>
      <c r="W3958" s="162"/>
      <c r="X3958" s="162" t="s">
        <v>375</v>
      </c>
      <c r="Y3958" s="163"/>
      <c r="Z3958" s="163"/>
      <c r="AA3958" s="163"/>
      <c r="AB3958" s="163"/>
      <c r="AC3958" s="163"/>
      <c r="AD3958" s="163"/>
      <c r="AE3958" s="163"/>
      <c r="AF3958" s="163"/>
      <c r="AG3958" s="163" t="s">
        <v>376</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67">
        <v>666</v>
      </c>
      <c r="B3959" s="168" t="s">
        <v>4183</v>
      </c>
      <c r="C3959" s="169" t="s">
        <v>4184</v>
      </c>
      <c r="D3959" s="170" t="s">
        <v>2663</v>
      </c>
      <c r="E3959" s="171">
        <v>1</v>
      </c>
      <c r="F3959" s="172"/>
      <c r="G3959" s="173">
        <f t="shared" si="77"/>
        <v>0</v>
      </c>
      <c r="H3959" s="172"/>
      <c r="I3959" s="173">
        <f t="shared" si="78"/>
        <v>0</v>
      </c>
      <c r="J3959" s="172"/>
      <c r="K3959" s="173">
        <f t="shared" si="79"/>
        <v>0</v>
      </c>
      <c r="L3959" s="173">
        <v>21</v>
      </c>
      <c r="M3959" s="173">
        <f t="shared" si="80"/>
        <v>0</v>
      </c>
      <c r="N3959" s="173">
        <v>1.5069999999999999</v>
      </c>
      <c r="O3959" s="173">
        <f t="shared" si="81"/>
        <v>1.51</v>
      </c>
      <c r="P3959" s="173">
        <v>0</v>
      </c>
      <c r="Q3959" s="173">
        <f t="shared" si="82"/>
        <v>0</v>
      </c>
      <c r="R3959" s="173"/>
      <c r="S3959" s="173" t="s">
        <v>354</v>
      </c>
      <c r="T3959" s="174" t="s">
        <v>296</v>
      </c>
      <c r="U3959" s="162">
        <v>0</v>
      </c>
      <c r="V3959" s="162">
        <f t="shared" si="83"/>
        <v>0</v>
      </c>
      <c r="W3959" s="162"/>
      <c r="X3959" s="162" t="s">
        <v>375</v>
      </c>
      <c r="Y3959" s="163"/>
      <c r="Z3959" s="163"/>
      <c r="AA3959" s="163"/>
      <c r="AB3959" s="163"/>
      <c r="AC3959" s="163"/>
      <c r="AD3959" s="163"/>
      <c r="AE3959" s="163"/>
      <c r="AF3959" s="163"/>
      <c r="AG3959" s="163" t="s">
        <v>376</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7">
        <v>667</v>
      </c>
      <c r="B3960" s="168" t="s">
        <v>4185</v>
      </c>
      <c r="C3960" s="169" t="s">
        <v>4186</v>
      </c>
      <c r="D3960" s="170" t="s">
        <v>2663</v>
      </c>
      <c r="E3960" s="171">
        <v>1</v>
      </c>
      <c r="F3960" s="172"/>
      <c r="G3960" s="173">
        <f t="shared" si="77"/>
        <v>0</v>
      </c>
      <c r="H3960" s="172"/>
      <c r="I3960" s="173">
        <f t="shared" si="78"/>
        <v>0</v>
      </c>
      <c r="J3960" s="172"/>
      <c r="K3960" s="173">
        <f t="shared" si="79"/>
        <v>0</v>
      </c>
      <c r="L3960" s="173">
        <v>21</v>
      </c>
      <c r="M3960" s="173">
        <f t="shared" si="80"/>
        <v>0</v>
      </c>
      <c r="N3960" s="173">
        <v>0.5</v>
      </c>
      <c r="O3960" s="173">
        <f t="shared" si="81"/>
        <v>0.5</v>
      </c>
      <c r="P3960" s="173">
        <v>0</v>
      </c>
      <c r="Q3960" s="173">
        <f t="shared" si="82"/>
        <v>0</v>
      </c>
      <c r="R3960" s="173"/>
      <c r="S3960" s="173" t="s">
        <v>354</v>
      </c>
      <c r="T3960" s="174" t="s">
        <v>296</v>
      </c>
      <c r="U3960" s="162">
        <v>0</v>
      </c>
      <c r="V3960" s="162">
        <f t="shared" si="83"/>
        <v>0</v>
      </c>
      <c r="W3960" s="162"/>
      <c r="X3960" s="162" t="s">
        <v>375</v>
      </c>
      <c r="Y3960" s="163"/>
      <c r="Z3960" s="163"/>
      <c r="AA3960" s="163"/>
      <c r="AB3960" s="163"/>
      <c r="AC3960" s="163"/>
      <c r="AD3960" s="163"/>
      <c r="AE3960" s="163"/>
      <c r="AF3960" s="163"/>
      <c r="AG3960" s="163" t="s">
        <v>376</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668</v>
      </c>
      <c r="B3961" s="168" t="s">
        <v>4187</v>
      </c>
      <c r="C3961" s="169" t="s">
        <v>4188</v>
      </c>
      <c r="D3961" s="170" t="s">
        <v>2663</v>
      </c>
      <c r="E3961" s="171">
        <v>1</v>
      </c>
      <c r="F3961" s="172"/>
      <c r="G3961" s="173">
        <f t="shared" si="77"/>
        <v>0</v>
      </c>
      <c r="H3961" s="172"/>
      <c r="I3961" s="173">
        <f t="shared" si="78"/>
        <v>0</v>
      </c>
      <c r="J3961" s="172"/>
      <c r="K3961" s="173">
        <f t="shared" si="79"/>
        <v>0</v>
      </c>
      <c r="L3961" s="173">
        <v>21</v>
      </c>
      <c r="M3961" s="173">
        <f t="shared" si="80"/>
        <v>0</v>
      </c>
      <c r="N3961" s="173">
        <v>0.82650000000000001</v>
      </c>
      <c r="O3961" s="173">
        <f t="shared" si="81"/>
        <v>0.83</v>
      </c>
      <c r="P3961" s="173">
        <v>0</v>
      </c>
      <c r="Q3961" s="173">
        <f t="shared" si="82"/>
        <v>0</v>
      </c>
      <c r="R3961" s="173"/>
      <c r="S3961" s="173" t="s">
        <v>354</v>
      </c>
      <c r="T3961" s="174" t="s">
        <v>296</v>
      </c>
      <c r="U3961" s="162">
        <v>0</v>
      </c>
      <c r="V3961" s="162">
        <f t="shared" si="83"/>
        <v>0</v>
      </c>
      <c r="W3961" s="162"/>
      <c r="X3961" s="162" t="s">
        <v>375</v>
      </c>
      <c r="Y3961" s="163"/>
      <c r="Z3961" s="163"/>
      <c r="AA3961" s="163"/>
      <c r="AB3961" s="163"/>
      <c r="AC3961" s="163"/>
      <c r="AD3961" s="163"/>
      <c r="AE3961" s="163"/>
      <c r="AF3961" s="163"/>
      <c r="AG3961" s="163" t="s">
        <v>376</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669</v>
      </c>
      <c r="B3962" s="168" t="s">
        <v>4189</v>
      </c>
      <c r="C3962" s="169" t="s">
        <v>4190</v>
      </c>
      <c r="D3962" s="170" t="s">
        <v>2663</v>
      </c>
      <c r="E3962" s="171">
        <v>1</v>
      </c>
      <c r="F3962" s="172"/>
      <c r="G3962" s="173">
        <f t="shared" si="77"/>
        <v>0</v>
      </c>
      <c r="H3962" s="172"/>
      <c r="I3962" s="173">
        <f t="shared" si="78"/>
        <v>0</v>
      </c>
      <c r="J3962" s="172"/>
      <c r="K3962" s="173">
        <f t="shared" si="79"/>
        <v>0</v>
      </c>
      <c r="L3962" s="173">
        <v>21</v>
      </c>
      <c r="M3962" s="173">
        <f t="shared" si="80"/>
        <v>0</v>
      </c>
      <c r="N3962" s="173">
        <v>0.57199999999999995</v>
      </c>
      <c r="O3962" s="173">
        <f t="shared" si="81"/>
        <v>0.56999999999999995</v>
      </c>
      <c r="P3962" s="173">
        <v>0</v>
      </c>
      <c r="Q3962" s="173">
        <f t="shared" si="82"/>
        <v>0</v>
      </c>
      <c r="R3962" s="173"/>
      <c r="S3962" s="173" t="s">
        <v>354</v>
      </c>
      <c r="T3962" s="174" t="s">
        <v>296</v>
      </c>
      <c r="U3962" s="162">
        <v>0</v>
      </c>
      <c r="V3962" s="162">
        <f t="shared" si="83"/>
        <v>0</v>
      </c>
      <c r="W3962" s="162"/>
      <c r="X3962" s="162" t="s">
        <v>375</v>
      </c>
      <c r="Y3962" s="163"/>
      <c r="Z3962" s="163"/>
      <c r="AA3962" s="163"/>
      <c r="AB3962" s="163"/>
      <c r="AC3962" s="163"/>
      <c r="AD3962" s="163"/>
      <c r="AE3962" s="163"/>
      <c r="AF3962" s="163"/>
      <c r="AG3962" s="163" t="s">
        <v>376</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670</v>
      </c>
      <c r="B3963" s="168" t="s">
        <v>4191</v>
      </c>
      <c r="C3963" s="169" t="s">
        <v>4192</v>
      </c>
      <c r="D3963" s="170" t="s">
        <v>2663</v>
      </c>
      <c r="E3963" s="171">
        <v>1</v>
      </c>
      <c r="F3963" s="172"/>
      <c r="G3963" s="173">
        <f t="shared" si="77"/>
        <v>0</v>
      </c>
      <c r="H3963" s="172"/>
      <c r="I3963" s="173">
        <f t="shared" si="78"/>
        <v>0</v>
      </c>
      <c r="J3963" s="172"/>
      <c r="K3963" s="173">
        <f t="shared" si="79"/>
        <v>0</v>
      </c>
      <c r="L3963" s="173">
        <v>21</v>
      </c>
      <c r="M3963" s="173">
        <f t="shared" si="80"/>
        <v>0</v>
      </c>
      <c r="N3963" s="173">
        <v>1.0029999999999999</v>
      </c>
      <c r="O3963" s="173">
        <f t="shared" si="81"/>
        <v>1</v>
      </c>
      <c r="P3963" s="173">
        <v>0</v>
      </c>
      <c r="Q3963" s="173">
        <f t="shared" si="82"/>
        <v>0</v>
      </c>
      <c r="R3963" s="173"/>
      <c r="S3963" s="173" t="s">
        <v>354</v>
      </c>
      <c r="T3963" s="174" t="s">
        <v>296</v>
      </c>
      <c r="U3963" s="162">
        <v>0</v>
      </c>
      <c r="V3963" s="162">
        <f t="shared" si="83"/>
        <v>0</v>
      </c>
      <c r="W3963" s="162"/>
      <c r="X3963" s="162" t="s">
        <v>375</v>
      </c>
      <c r="Y3963" s="163"/>
      <c r="Z3963" s="163"/>
      <c r="AA3963" s="163"/>
      <c r="AB3963" s="163"/>
      <c r="AC3963" s="163"/>
      <c r="AD3963" s="163"/>
      <c r="AE3963" s="163"/>
      <c r="AF3963" s="163"/>
      <c r="AG3963" s="163" t="s">
        <v>376</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671</v>
      </c>
      <c r="B3964" s="168" t="s">
        <v>4193</v>
      </c>
      <c r="C3964" s="169" t="s">
        <v>4194</v>
      </c>
      <c r="D3964" s="170" t="s">
        <v>2663</v>
      </c>
      <c r="E3964" s="171">
        <v>1</v>
      </c>
      <c r="F3964" s="172"/>
      <c r="G3964" s="173">
        <f t="shared" si="77"/>
        <v>0</v>
      </c>
      <c r="H3964" s="172"/>
      <c r="I3964" s="173">
        <f t="shared" si="78"/>
        <v>0</v>
      </c>
      <c r="J3964" s="172"/>
      <c r="K3964" s="173">
        <f t="shared" si="79"/>
        <v>0</v>
      </c>
      <c r="L3964" s="173">
        <v>21</v>
      </c>
      <c r="M3964" s="173">
        <f t="shared" si="80"/>
        <v>0</v>
      </c>
      <c r="N3964" s="173">
        <v>1.1516</v>
      </c>
      <c r="O3964" s="173">
        <f t="shared" si="81"/>
        <v>1.1499999999999999</v>
      </c>
      <c r="P3964" s="173">
        <v>0</v>
      </c>
      <c r="Q3964" s="173">
        <f t="shared" si="82"/>
        <v>0</v>
      </c>
      <c r="R3964" s="173"/>
      <c r="S3964" s="173" t="s">
        <v>354</v>
      </c>
      <c r="T3964" s="174" t="s">
        <v>296</v>
      </c>
      <c r="U3964" s="162">
        <v>0</v>
      </c>
      <c r="V3964" s="162">
        <f t="shared" si="83"/>
        <v>0</v>
      </c>
      <c r="W3964" s="162"/>
      <c r="X3964" s="162" t="s">
        <v>375</v>
      </c>
      <c r="Y3964" s="163"/>
      <c r="Z3964" s="163"/>
      <c r="AA3964" s="163"/>
      <c r="AB3964" s="163"/>
      <c r="AC3964" s="163"/>
      <c r="AD3964" s="163"/>
      <c r="AE3964" s="163"/>
      <c r="AF3964" s="163"/>
      <c r="AG3964" s="163" t="s">
        <v>376</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672</v>
      </c>
      <c r="B3965" s="168" t="s">
        <v>4195</v>
      </c>
      <c r="C3965" s="169" t="s">
        <v>4196</v>
      </c>
      <c r="D3965" s="170" t="s">
        <v>2663</v>
      </c>
      <c r="E3965" s="171">
        <v>1</v>
      </c>
      <c r="F3965" s="172"/>
      <c r="G3965" s="173">
        <f t="shared" si="77"/>
        <v>0</v>
      </c>
      <c r="H3965" s="172"/>
      <c r="I3965" s="173">
        <f t="shared" si="78"/>
        <v>0</v>
      </c>
      <c r="J3965" s="172"/>
      <c r="K3965" s="173">
        <f t="shared" si="79"/>
        <v>0</v>
      </c>
      <c r="L3965" s="173">
        <v>21</v>
      </c>
      <c r="M3965" s="173">
        <f t="shared" si="80"/>
        <v>0</v>
      </c>
      <c r="N3965" s="173">
        <v>0.96699999999999997</v>
      </c>
      <c r="O3965" s="173">
        <f t="shared" si="81"/>
        <v>0.97</v>
      </c>
      <c r="P3965" s="173">
        <v>0</v>
      </c>
      <c r="Q3965" s="173">
        <f t="shared" si="82"/>
        <v>0</v>
      </c>
      <c r="R3965" s="173"/>
      <c r="S3965" s="173" t="s">
        <v>354</v>
      </c>
      <c r="T3965" s="174" t="s">
        <v>296</v>
      </c>
      <c r="U3965" s="162">
        <v>0</v>
      </c>
      <c r="V3965" s="162">
        <f t="shared" si="83"/>
        <v>0</v>
      </c>
      <c r="W3965" s="162"/>
      <c r="X3965" s="162" t="s">
        <v>375</v>
      </c>
      <c r="Y3965" s="163"/>
      <c r="Z3965" s="163"/>
      <c r="AA3965" s="163"/>
      <c r="AB3965" s="163"/>
      <c r="AC3965" s="163"/>
      <c r="AD3965" s="163"/>
      <c r="AE3965" s="163"/>
      <c r="AF3965" s="163"/>
      <c r="AG3965" s="163" t="s">
        <v>376</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673</v>
      </c>
      <c r="B3966" s="168" t="s">
        <v>4197</v>
      </c>
      <c r="C3966" s="169" t="s">
        <v>4198</v>
      </c>
      <c r="D3966" s="170" t="s">
        <v>2663</v>
      </c>
      <c r="E3966" s="171">
        <v>1</v>
      </c>
      <c r="F3966" s="172"/>
      <c r="G3966" s="173">
        <f t="shared" si="77"/>
        <v>0</v>
      </c>
      <c r="H3966" s="172"/>
      <c r="I3966" s="173">
        <f t="shared" si="78"/>
        <v>0</v>
      </c>
      <c r="J3966" s="172"/>
      <c r="K3966" s="173">
        <f t="shared" si="79"/>
        <v>0</v>
      </c>
      <c r="L3966" s="173">
        <v>21</v>
      </c>
      <c r="M3966" s="173">
        <f t="shared" si="80"/>
        <v>0</v>
      </c>
      <c r="N3966" s="173">
        <v>0.36699999999999999</v>
      </c>
      <c r="O3966" s="173">
        <f t="shared" si="81"/>
        <v>0.37</v>
      </c>
      <c r="P3966" s="173">
        <v>0</v>
      </c>
      <c r="Q3966" s="173">
        <f t="shared" si="82"/>
        <v>0</v>
      </c>
      <c r="R3966" s="173"/>
      <c r="S3966" s="173" t="s">
        <v>354</v>
      </c>
      <c r="T3966" s="174" t="s">
        <v>296</v>
      </c>
      <c r="U3966" s="162">
        <v>0</v>
      </c>
      <c r="V3966" s="162">
        <f t="shared" si="83"/>
        <v>0</v>
      </c>
      <c r="W3966" s="162"/>
      <c r="X3966" s="162" t="s">
        <v>375</v>
      </c>
      <c r="Y3966" s="163"/>
      <c r="Z3966" s="163"/>
      <c r="AA3966" s="163"/>
      <c r="AB3966" s="163"/>
      <c r="AC3966" s="163"/>
      <c r="AD3966" s="163"/>
      <c r="AE3966" s="163"/>
      <c r="AF3966" s="163"/>
      <c r="AG3966" s="163" t="s">
        <v>376</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674</v>
      </c>
      <c r="B3967" s="168" t="s">
        <v>4199</v>
      </c>
      <c r="C3967" s="169" t="s">
        <v>4200</v>
      </c>
      <c r="D3967" s="170" t="s">
        <v>2663</v>
      </c>
      <c r="E3967" s="171">
        <v>1</v>
      </c>
      <c r="F3967" s="172"/>
      <c r="G3967" s="173">
        <f t="shared" si="77"/>
        <v>0</v>
      </c>
      <c r="H3967" s="172"/>
      <c r="I3967" s="173">
        <f t="shared" si="78"/>
        <v>0</v>
      </c>
      <c r="J3967" s="172"/>
      <c r="K3967" s="173">
        <f t="shared" si="79"/>
        <v>0</v>
      </c>
      <c r="L3967" s="173">
        <v>21</v>
      </c>
      <c r="M3967" s="173">
        <f t="shared" si="80"/>
        <v>0</v>
      </c>
      <c r="N3967" s="173">
        <v>0.7</v>
      </c>
      <c r="O3967" s="173">
        <f t="shared" si="81"/>
        <v>0.7</v>
      </c>
      <c r="P3967" s="173">
        <v>0</v>
      </c>
      <c r="Q3967" s="173">
        <f t="shared" si="82"/>
        <v>0</v>
      </c>
      <c r="R3967" s="173"/>
      <c r="S3967" s="173" t="s">
        <v>354</v>
      </c>
      <c r="T3967" s="174" t="s">
        <v>296</v>
      </c>
      <c r="U3967" s="162">
        <v>0</v>
      </c>
      <c r="V3967" s="162">
        <f t="shared" si="83"/>
        <v>0</v>
      </c>
      <c r="W3967" s="162"/>
      <c r="X3967" s="162" t="s">
        <v>375</v>
      </c>
      <c r="Y3967" s="163"/>
      <c r="Z3967" s="163"/>
      <c r="AA3967" s="163"/>
      <c r="AB3967" s="163"/>
      <c r="AC3967" s="163"/>
      <c r="AD3967" s="163"/>
      <c r="AE3967" s="163"/>
      <c r="AF3967" s="163"/>
      <c r="AG3967" s="163" t="s">
        <v>376</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675</v>
      </c>
      <c r="B3968" s="168" t="s">
        <v>4201</v>
      </c>
      <c r="C3968" s="169" t="s">
        <v>4202</v>
      </c>
      <c r="D3968" s="170" t="s">
        <v>2663</v>
      </c>
      <c r="E3968" s="171">
        <v>1</v>
      </c>
      <c r="F3968" s="172"/>
      <c r="G3968" s="173">
        <f t="shared" si="77"/>
        <v>0</v>
      </c>
      <c r="H3968" s="172"/>
      <c r="I3968" s="173">
        <f t="shared" si="78"/>
        <v>0</v>
      </c>
      <c r="J3968" s="172"/>
      <c r="K3968" s="173">
        <f t="shared" si="79"/>
        <v>0</v>
      </c>
      <c r="L3968" s="173">
        <v>21</v>
      </c>
      <c r="M3968" s="173">
        <f t="shared" si="80"/>
        <v>0</v>
      </c>
      <c r="N3968" s="173">
        <v>0.45900000000000002</v>
      </c>
      <c r="O3968" s="173">
        <f t="shared" si="81"/>
        <v>0.46</v>
      </c>
      <c r="P3968" s="173">
        <v>0</v>
      </c>
      <c r="Q3968" s="173">
        <f t="shared" si="82"/>
        <v>0</v>
      </c>
      <c r="R3968" s="173"/>
      <c r="S3968" s="173" t="s">
        <v>354</v>
      </c>
      <c r="T3968" s="174" t="s">
        <v>296</v>
      </c>
      <c r="U3968" s="162">
        <v>0</v>
      </c>
      <c r="V3968" s="162">
        <f t="shared" si="83"/>
        <v>0</v>
      </c>
      <c r="W3968" s="162"/>
      <c r="X3968" s="162" t="s">
        <v>375</v>
      </c>
      <c r="Y3968" s="163"/>
      <c r="Z3968" s="163"/>
      <c r="AA3968" s="163"/>
      <c r="AB3968" s="163"/>
      <c r="AC3968" s="163"/>
      <c r="AD3968" s="163"/>
      <c r="AE3968" s="163"/>
      <c r="AF3968" s="163"/>
      <c r="AG3968" s="163" t="s">
        <v>376</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676</v>
      </c>
      <c r="B3969" s="168" t="s">
        <v>4203</v>
      </c>
      <c r="C3969" s="169" t="s">
        <v>4204</v>
      </c>
      <c r="D3969" s="170" t="s">
        <v>2663</v>
      </c>
      <c r="E3969" s="171">
        <v>1</v>
      </c>
      <c r="F3969" s="172"/>
      <c r="G3969" s="173">
        <f t="shared" si="77"/>
        <v>0</v>
      </c>
      <c r="H3969" s="172"/>
      <c r="I3969" s="173">
        <f t="shared" si="78"/>
        <v>0</v>
      </c>
      <c r="J3969" s="172"/>
      <c r="K3969" s="173">
        <f t="shared" si="79"/>
        <v>0</v>
      </c>
      <c r="L3969" s="173">
        <v>21</v>
      </c>
      <c r="M3969" s="173">
        <f t="shared" si="80"/>
        <v>0</v>
      </c>
      <c r="N3969" s="173">
        <v>0.28399999999999997</v>
      </c>
      <c r="O3969" s="173">
        <f t="shared" si="81"/>
        <v>0.28000000000000003</v>
      </c>
      <c r="P3969" s="173">
        <v>0</v>
      </c>
      <c r="Q3969" s="173">
        <f t="shared" si="82"/>
        <v>0</v>
      </c>
      <c r="R3969" s="173"/>
      <c r="S3969" s="173" t="s">
        <v>354</v>
      </c>
      <c r="T3969" s="174" t="s">
        <v>296</v>
      </c>
      <c r="U3969" s="162">
        <v>0</v>
      </c>
      <c r="V3969" s="162">
        <f t="shared" si="83"/>
        <v>0</v>
      </c>
      <c r="W3969" s="162"/>
      <c r="X3969" s="162" t="s">
        <v>375</v>
      </c>
      <c r="Y3969" s="163"/>
      <c r="Z3969" s="163"/>
      <c r="AA3969" s="163"/>
      <c r="AB3969" s="163"/>
      <c r="AC3969" s="163"/>
      <c r="AD3969" s="163"/>
      <c r="AE3969" s="163"/>
      <c r="AF3969" s="163"/>
      <c r="AG3969" s="163" t="s">
        <v>376</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677</v>
      </c>
      <c r="B3970" s="168" t="s">
        <v>4205</v>
      </c>
      <c r="C3970" s="169" t="s">
        <v>4206</v>
      </c>
      <c r="D3970" s="170" t="s">
        <v>2663</v>
      </c>
      <c r="E3970" s="171">
        <v>1</v>
      </c>
      <c r="F3970" s="172"/>
      <c r="G3970" s="173">
        <f t="shared" si="77"/>
        <v>0</v>
      </c>
      <c r="H3970" s="172"/>
      <c r="I3970" s="173">
        <f t="shared" si="78"/>
        <v>0</v>
      </c>
      <c r="J3970" s="172"/>
      <c r="K3970" s="173">
        <f t="shared" si="79"/>
        <v>0</v>
      </c>
      <c r="L3970" s="173">
        <v>21</v>
      </c>
      <c r="M3970" s="173">
        <f t="shared" si="80"/>
        <v>0</v>
      </c>
      <c r="N3970" s="173">
        <v>0.33800000000000002</v>
      </c>
      <c r="O3970" s="173">
        <f t="shared" si="81"/>
        <v>0.34</v>
      </c>
      <c r="P3970" s="173">
        <v>0</v>
      </c>
      <c r="Q3970" s="173">
        <f t="shared" si="82"/>
        <v>0</v>
      </c>
      <c r="R3970" s="173"/>
      <c r="S3970" s="173" t="s">
        <v>354</v>
      </c>
      <c r="T3970" s="174" t="s">
        <v>296</v>
      </c>
      <c r="U3970" s="162">
        <v>0</v>
      </c>
      <c r="V3970" s="162">
        <f t="shared" si="83"/>
        <v>0</v>
      </c>
      <c r="W3970" s="162"/>
      <c r="X3970" s="162" t="s">
        <v>375</v>
      </c>
      <c r="Y3970" s="163"/>
      <c r="Z3970" s="163"/>
      <c r="AA3970" s="163"/>
      <c r="AB3970" s="163"/>
      <c r="AC3970" s="163"/>
      <c r="AD3970" s="163"/>
      <c r="AE3970" s="163"/>
      <c r="AF3970" s="163"/>
      <c r="AG3970" s="163" t="s">
        <v>376</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678</v>
      </c>
      <c r="B3971" s="168" t="s">
        <v>4207</v>
      </c>
      <c r="C3971" s="169" t="s">
        <v>4208</v>
      </c>
      <c r="D3971" s="170" t="s">
        <v>2663</v>
      </c>
      <c r="E3971" s="171">
        <v>1</v>
      </c>
      <c r="F3971" s="172"/>
      <c r="G3971" s="173">
        <f t="shared" si="77"/>
        <v>0</v>
      </c>
      <c r="H3971" s="172"/>
      <c r="I3971" s="173">
        <f t="shared" si="78"/>
        <v>0</v>
      </c>
      <c r="J3971" s="172"/>
      <c r="K3971" s="173">
        <f t="shared" si="79"/>
        <v>0</v>
      </c>
      <c r="L3971" s="173">
        <v>21</v>
      </c>
      <c r="M3971" s="173">
        <f t="shared" si="80"/>
        <v>0</v>
      </c>
      <c r="N3971" s="173">
        <v>0.46</v>
      </c>
      <c r="O3971" s="173">
        <f t="shared" si="81"/>
        <v>0.46</v>
      </c>
      <c r="P3971" s="173">
        <v>0</v>
      </c>
      <c r="Q3971" s="173">
        <f t="shared" si="82"/>
        <v>0</v>
      </c>
      <c r="R3971" s="173"/>
      <c r="S3971" s="173" t="s">
        <v>354</v>
      </c>
      <c r="T3971" s="174" t="s">
        <v>296</v>
      </c>
      <c r="U3971" s="162">
        <v>0</v>
      </c>
      <c r="V3971" s="162">
        <f t="shared" si="83"/>
        <v>0</v>
      </c>
      <c r="W3971" s="162"/>
      <c r="X3971" s="162" t="s">
        <v>375</v>
      </c>
      <c r="Y3971" s="163"/>
      <c r="Z3971" s="163"/>
      <c r="AA3971" s="163"/>
      <c r="AB3971" s="163"/>
      <c r="AC3971" s="163"/>
      <c r="AD3971" s="163"/>
      <c r="AE3971" s="163"/>
      <c r="AF3971" s="163"/>
      <c r="AG3971" s="163" t="s">
        <v>376</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679</v>
      </c>
      <c r="B3972" s="168" t="s">
        <v>4209</v>
      </c>
      <c r="C3972" s="169" t="s">
        <v>4210</v>
      </c>
      <c r="D3972" s="170" t="s">
        <v>2663</v>
      </c>
      <c r="E3972" s="171">
        <v>1</v>
      </c>
      <c r="F3972" s="172"/>
      <c r="G3972" s="173">
        <f t="shared" si="77"/>
        <v>0</v>
      </c>
      <c r="H3972" s="172"/>
      <c r="I3972" s="173">
        <f t="shared" si="78"/>
        <v>0</v>
      </c>
      <c r="J3972" s="172"/>
      <c r="K3972" s="173">
        <f t="shared" si="79"/>
        <v>0</v>
      </c>
      <c r="L3972" s="173">
        <v>21</v>
      </c>
      <c r="M3972" s="173">
        <f t="shared" si="80"/>
        <v>0</v>
      </c>
      <c r="N3972" s="173">
        <v>0.621</v>
      </c>
      <c r="O3972" s="173">
        <f t="shared" si="81"/>
        <v>0.62</v>
      </c>
      <c r="P3972" s="173">
        <v>0</v>
      </c>
      <c r="Q3972" s="173">
        <f t="shared" si="82"/>
        <v>0</v>
      </c>
      <c r="R3972" s="173"/>
      <c r="S3972" s="173" t="s">
        <v>354</v>
      </c>
      <c r="T3972" s="174" t="s">
        <v>296</v>
      </c>
      <c r="U3972" s="162">
        <v>0</v>
      </c>
      <c r="V3972" s="162">
        <f t="shared" si="83"/>
        <v>0</v>
      </c>
      <c r="W3972" s="162"/>
      <c r="X3972" s="162" t="s">
        <v>375</v>
      </c>
      <c r="Y3972" s="163"/>
      <c r="Z3972" s="163"/>
      <c r="AA3972" s="163"/>
      <c r="AB3972" s="163"/>
      <c r="AC3972" s="163"/>
      <c r="AD3972" s="163"/>
      <c r="AE3972" s="163"/>
      <c r="AF3972" s="163"/>
      <c r="AG3972" s="163" t="s">
        <v>376</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680</v>
      </c>
      <c r="B3973" s="168" t="s">
        <v>4211</v>
      </c>
      <c r="C3973" s="169" t="s">
        <v>4212</v>
      </c>
      <c r="D3973" s="170" t="s">
        <v>2663</v>
      </c>
      <c r="E3973" s="171">
        <v>1</v>
      </c>
      <c r="F3973" s="172"/>
      <c r="G3973" s="173">
        <f t="shared" si="77"/>
        <v>0</v>
      </c>
      <c r="H3973" s="172"/>
      <c r="I3973" s="173">
        <f t="shared" si="78"/>
        <v>0</v>
      </c>
      <c r="J3973" s="172"/>
      <c r="K3973" s="173">
        <f t="shared" si="79"/>
        <v>0</v>
      </c>
      <c r="L3973" s="173">
        <v>21</v>
      </c>
      <c r="M3973" s="173">
        <f t="shared" si="80"/>
        <v>0</v>
      </c>
      <c r="N3973" s="173">
        <v>0.36499999999999999</v>
      </c>
      <c r="O3973" s="173">
        <f t="shared" si="81"/>
        <v>0.37</v>
      </c>
      <c r="P3973" s="173">
        <v>0</v>
      </c>
      <c r="Q3973" s="173">
        <f t="shared" si="82"/>
        <v>0</v>
      </c>
      <c r="R3973" s="173"/>
      <c r="S3973" s="173" t="s">
        <v>354</v>
      </c>
      <c r="T3973" s="174" t="s">
        <v>296</v>
      </c>
      <c r="U3973" s="162">
        <v>0</v>
      </c>
      <c r="V3973" s="162">
        <f t="shared" si="83"/>
        <v>0</v>
      </c>
      <c r="W3973" s="162"/>
      <c r="X3973" s="162" t="s">
        <v>375</v>
      </c>
      <c r="Y3973" s="163"/>
      <c r="Z3973" s="163"/>
      <c r="AA3973" s="163"/>
      <c r="AB3973" s="163"/>
      <c r="AC3973" s="163"/>
      <c r="AD3973" s="163"/>
      <c r="AE3973" s="163"/>
      <c r="AF3973" s="163"/>
      <c r="AG3973" s="163" t="s">
        <v>376</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681</v>
      </c>
      <c r="B3974" s="168" t="s">
        <v>4213</v>
      </c>
      <c r="C3974" s="169" t="s">
        <v>4214</v>
      </c>
      <c r="D3974" s="170" t="s">
        <v>2663</v>
      </c>
      <c r="E3974" s="171">
        <v>1</v>
      </c>
      <c r="F3974" s="172"/>
      <c r="G3974" s="173">
        <f t="shared" si="77"/>
        <v>0</v>
      </c>
      <c r="H3974" s="172"/>
      <c r="I3974" s="173">
        <f t="shared" si="78"/>
        <v>0</v>
      </c>
      <c r="J3974" s="172"/>
      <c r="K3974" s="173">
        <f t="shared" si="79"/>
        <v>0</v>
      </c>
      <c r="L3974" s="173">
        <v>21</v>
      </c>
      <c r="M3974" s="173">
        <f t="shared" si="80"/>
        <v>0</v>
      </c>
      <c r="N3974" s="173">
        <v>0.1188</v>
      </c>
      <c r="O3974" s="173">
        <f t="shared" si="81"/>
        <v>0.12</v>
      </c>
      <c r="P3974" s="173">
        <v>0</v>
      </c>
      <c r="Q3974" s="173">
        <f t="shared" si="82"/>
        <v>0</v>
      </c>
      <c r="R3974" s="173"/>
      <c r="S3974" s="173" t="s">
        <v>354</v>
      </c>
      <c r="T3974" s="174" t="s">
        <v>296</v>
      </c>
      <c r="U3974" s="162">
        <v>0</v>
      </c>
      <c r="V3974" s="162">
        <f t="shared" si="83"/>
        <v>0</v>
      </c>
      <c r="W3974" s="162"/>
      <c r="X3974" s="162" t="s">
        <v>375</v>
      </c>
      <c r="Y3974" s="163"/>
      <c r="Z3974" s="163"/>
      <c r="AA3974" s="163"/>
      <c r="AB3974" s="163"/>
      <c r="AC3974" s="163"/>
      <c r="AD3974" s="163"/>
      <c r="AE3974" s="163"/>
      <c r="AF3974" s="163"/>
      <c r="AG3974" s="163" t="s">
        <v>376</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682</v>
      </c>
      <c r="B3975" s="168" t="s">
        <v>4215</v>
      </c>
      <c r="C3975" s="169" t="s">
        <v>4216</v>
      </c>
      <c r="D3975" s="170" t="s">
        <v>2663</v>
      </c>
      <c r="E3975" s="171">
        <v>1</v>
      </c>
      <c r="F3975" s="172"/>
      <c r="G3975" s="173">
        <f t="shared" si="77"/>
        <v>0</v>
      </c>
      <c r="H3975" s="172"/>
      <c r="I3975" s="173">
        <f t="shared" si="78"/>
        <v>0</v>
      </c>
      <c r="J3975" s="172"/>
      <c r="K3975" s="173">
        <f t="shared" si="79"/>
        <v>0</v>
      </c>
      <c r="L3975" s="173">
        <v>21</v>
      </c>
      <c r="M3975" s="173">
        <f t="shared" si="80"/>
        <v>0</v>
      </c>
      <c r="N3975" s="173">
        <v>0.622</v>
      </c>
      <c r="O3975" s="173">
        <f t="shared" si="81"/>
        <v>0.62</v>
      </c>
      <c r="P3975" s="173">
        <v>0</v>
      </c>
      <c r="Q3975" s="173">
        <f t="shared" si="82"/>
        <v>0</v>
      </c>
      <c r="R3975" s="173"/>
      <c r="S3975" s="173" t="s">
        <v>354</v>
      </c>
      <c r="T3975" s="174" t="s">
        <v>296</v>
      </c>
      <c r="U3975" s="162">
        <v>0</v>
      </c>
      <c r="V3975" s="162">
        <f t="shared" si="83"/>
        <v>0</v>
      </c>
      <c r="W3975" s="162"/>
      <c r="X3975" s="162" t="s">
        <v>375</v>
      </c>
      <c r="Y3975" s="163"/>
      <c r="Z3975" s="163"/>
      <c r="AA3975" s="163"/>
      <c r="AB3975" s="163"/>
      <c r="AC3975" s="163"/>
      <c r="AD3975" s="163"/>
      <c r="AE3975" s="163"/>
      <c r="AF3975" s="163"/>
      <c r="AG3975" s="163" t="s">
        <v>376</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683</v>
      </c>
      <c r="B3976" s="168" t="s">
        <v>4217</v>
      </c>
      <c r="C3976" s="169" t="s">
        <v>4218</v>
      </c>
      <c r="D3976" s="170" t="s">
        <v>2663</v>
      </c>
      <c r="E3976" s="171">
        <v>1</v>
      </c>
      <c r="F3976" s="172"/>
      <c r="G3976" s="173">
        <f t="shared" si="77"/>
        <v>0</v>
      </c>
      <c r="H3976" s="172"/>
      <c r="I3976" s="173">
        <f t="shared" si="78"/>
        <v>0</v>
      </c>
      <c r="J3976" s="172"/>
      <c r="K3976" s="173">
        <f t="shared" si="79"/>
        <v>0</v>
      </c>
      <c r="L3976" s="173">
        <v>21</v>
      </c>
      <c r="M3976" s="173">
        <f t="shared" si="80"/>
        <v>0</v>
      </c>
      <c r="N3976" s="173">
        <v>0.73099999999999998</v>
      </c>
      <c r="O3976" s="173">
        <f t="shared" si="81"/>
        <v>0.73</v>
      </c>
      <c r="P3976" s="173">
        <v>0</v>
      </c>
      <c r="Q3976" s="173">
        <f t="shared" si="82"/>
        <v>0</v>
      </c>
      <c r="R3976" s="173"/>
      <c r="S3976" s="173" t="s">
        <v>354</v>
      </c>
      <c r="T3976" s="174" t="s">
        <v>296</v>
      </c>
      <c r="U3976" s="162">
        <v>0</v>
      </c>
      <c r="V3976" s="162">
        <f t="shared" si="83"/>
        <v>0</v>
      </c>
      <c r="W3976" s="162"/>
      <c r="X3976" s="162" t="s">
        <v>375</v>
      </c>
      <c r="Y3976" s="163"/>
      <c r="Z3976" s="163"/>
      <c r="AA3976" s="163"/>
      <c r="AB3976" s="163"/>
      <c r="AC3976" s="163"/>
      <c r="AD3976" s="163"/>
      <c r="AE3976" s="163"/>
      <c r="AF3976" s="163"/>
      <c r="AG3976" s="163" t="s">
        <v>376</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684</v>
      </c>
      <c r="B3977" s="168" t="s">
        <v>4219</v>
      </c>
      <c r="C3977" s="169" t="s">
        <v>4220</v>
      </c>
      <c r="D3977" s="170" t="s">
        <v>2663</v>
      </c>
      <c r="E3977" s="171">
        <v>1</v>
      </c>
      <c r="F3977" s="172"/>
      <c r="G3977" s="173">
        <f t="shared" si="77"/>
        <v>0</v>
      </c>
      <c r="H3977" s="172"/>
      <c r="I3977" s="173">
        <f t="shared" si="78"/>
        <v>0</v>
      </c>
      <c r="J3977" s="172"/>
      <c r="K3977" s="173">
        <f t="shared" si="79"/>
        <v>0</v>
      </c>
      <c r="L3977" s="173">
        <v>21</v>
      </c>
      <c r="M3977" s="173">
        <f t="shared" si="80"/>
        <v>0</v>
      </c>
      <c r="N3977" s="173">
        <v>0.28100000000000003</v>
      </c>
      <c r="O3977" s="173">
        <f t="shared" si="81"/>
        <v>0.28000000000000003</v>
      </c>
      <c r="P3977" s="173">
        <v>0</v>
      </c>
      <c r="Q3977" s="173">
        <f t="shared" si="82"/>
        <v>0</v>
      </c>
      <c r="R3977" s="173"/>
      <c r="S3977" s="173" t="s">
        <v>354</v>
      </c>
      <c r="T3977" s="174" t="s">
        <v>296</v>
      </c>
      <c r="U3977" s="162">
        <v>0</v>
      </c>
      <c r="V3977" s="162">
        <f t="shared" si="83"/>
        <v>0</v>
      </c>
      <c r="W3977" s="162"/>
      <c r="X3977" s="162" t="s">
        <v>375</v>
      </c>
      <c r="Y3977" s="163"/>
      <c r="Z3977" s="163"/>
      <c r="AA3977" s="163"/>
      <c r="AB3977" s="163"/>
      <c r="AC3977" s="163"/>
      <c r="AD3977" s="163"/>
      <c r="AE3977" s="163"/>
      <c r="AF3977" s="163"/>
      <c r="AG3977" s="163" t="s">
        <v>376</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685</v>
      </c>
      <c r="B3978" s="168" t="s">
        <v>4221</v>
      </c>
      <c r="C3978" s="169" t="s">
        <v>4222</v>
      </c>
      <c r="D3978" s="170" t="s">
        <v>2663</v>
      </c>
      <c r="E3978" s="171">
        <v>1</v>
      </c>
      <c r="F3978" s="172"/>
      <c r="G3978" s="173">
        <f t="shared" si="77"/>
        <v>0</v>
      </c>
      <c r="H3978" s="172"/>
      <c r="I3978" s="173">
        <f t="shared" si="78"/>
        <v>0</v>
      </c>
      <c r="J3978" s="172"/>
      <c r="K3978" s="173">
        <f t="shared" si="79"/>
        <v>0</v>
      </c>
      <c r="L3978" s="173">
        <v>21</v>
      </c>
      <c r="M3978" s="173">
        <f t="shared" si="80"/>
        <v>0</v>
      </c>
      <c r="N3978" s="173">
        <v>0.995</v>
      </c>
      <c r="O3978" s="173">
        <f t="shared" si="81"/>
        <v>1</v>
      </c>
      <c r="P3978" s="173">
        <v>0</v>
      </c>
      <c r="Q3978" s="173">
        <f t="shared" si="82"/>
        <v>0</v>
      </c>
      <c r="R3978" s="173"/>
      <c r="S3978" s="173" t="s">
        <v>354</v>
      </c>
      <c r="T3978" s="174" t="s">
        <v>296</v>
      </c>
      <c r="U3978" s="162">
        <v>0</v>
      </c>
      <c r="V3978" s="162">
        <f t="shared" si="83"/>
        <v>0</v>
      </c>
      <c r="W3978" s="162"/>
      <c r="X3978" s="162" t="s">
        <v>375</v>
      </c>
      <c r="Y3978" s="163"/>
      <c r="Z3978" s="163"/>
      <c r="AA3978" s="163"/>
      <c r="AB3978" s="163"/>
      <c r="AC3978" s="163"/>
      <c r="AD3978" s="163"/>
      <c r="AE3978" s="163"/>
      <c r="AF3978" s="163"/>
      <c r="AG3978" s="163" t="s">
        <v>376</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686</v>
      </c>
      <c r="B3979" s="168" t="s">
        <v>4223</v>
      </c>
      <c r="C3979" s="169" t="s">
        <v>4224</v>
      </c>
      <c r="D3979" s="170" t="s">
        <v>2663</v>
      </c>
      <c r="E3979" s="171">
        <v>1</v>
      </c>
      <c r="F3979" s="172"/>
      <c r="G3979" s="173">
        <f t="shared" si="77"/>
        <v>0</v>
      </c>
      <c r="H3979" s="172"/>
      <c r="I3979" s="173">
        <f t="shared" si="78"/>
        <v>0</v>
      </c>
      <c r="J3979" s="172"/>
      <c r="K3979" s="173">
        <f t="shared" si="79"/>
        <v>0</v>
      </c>
      <c r="L3979" s="173">
        <v>21</v>
      </c>
      <c r="M3979" s="173">
        <f t="shared" si="80"/>
        <v>0</v>
      </c>
      <c r="N3979" s="173">
        <v>0.33800000000000002</v>
      </c>
      <c r="O3979" s="173">
        <f t="shared" si="81"/>
        <v>0.34</v>
      </c>
      <c r="P3979" s="173">
        <v>0</v>
      </c>
      <c r="Q3979" s="173">
        <f t="shared" si="82"/>
        <v>0</v>
      </c>
      <c r="R3979" s="173"/>
      <c r="S3979" s="173" t="s">
        <v>354</v>
      </c>
      <c r="T3979" s="174" t="s">
        <v>296</v>
      </c>
      <c r="U3979" s="162">
        <v>0</v>
      </c>
      <c r="V3979" s="162">
        <f t="shared" si="83"/>
        <v>0</v>
      </c>
      <c r="W3979" s="162"/>
      <c r="X3979" s="162" t="s">
        <v>375</v>
      </c>
      <c r="Y3979" s="163"/>
      <c r="Z3979" s="163"/>
      <c r="AA3979" s="163"/>
      <c r="AB3979" s="163"/>
      <c r="AC3979" s="163"/>
      <c r="AD3979" s="163"/>
      <c r="AE3979" s="163"/>
      <c r="AF3979" s="163"/>
      <c r="AG3979" s="163" t="s">
        <v>376</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687</v>
      </c>
      <c r="B3980" s="168" t="s">
        <v>4225</v>
      </c>
      <c r="C3980" s="169" t="s">
        <v>4226</v>
      </c>
      <c r="D3980" s="170" t="s">
        <v>2663</v>
      </c>
      <c r="E3980" s="171">
        <v>1</v>
      </c>
      <c r="F3980" s="172"/>
      <c r="G3980" s="173">
        <f t="shared" si="77"/>
        <v>0</v>
      </c>
      <c r="H3980" s="172"/>
      <c r="I3980" s="173">
        <f t="shared" si="78"/>
        <v>0</v>
      </c>
      <c r="J3980" s="172"/>
      <c r="K3980" s="173">
        <f t="shared" si="79"/>
        <v>0</v>
      </c>
      <c r="L3980" s="173">
        <v>21</v>
      </c>
      <c r="M3980" s="173">
        <f t="shared" si="80"/>
        <v>0</v>
      </c>
      <c r="N3980" s="173">
        <v>0.32900000000000001</v>
      </c>
      <c r="O3980" s="173">
        <f t="shared" si="81"/>
        <v>0.33</v>
      </c>
      <c r="P3980" s="173">
        <v>0</v>
      </c>
      <c r="Q3980" s="173">
        <f t="shared" si="82"/>
        <v>0</v>
      </c>
      <c r="R3980" s="173"/>
      <c r="S3980" s="173" t="s">
        <v>354</v>
      </c>
      <c r="T3980" s="174" t="s">
        <v>296</v>
      </c>
      <c r="U3980" s="162">
        <v>0</v>
      </c>
      <c r="V3980" s="162">
        <f t="shared" si="83"/>
        <v>0</v>
      </c>
      <c r="W3980" s="162"/>
      <c r="X3980" s="162" t="s">
        <v>375</v>
      </c>
      <c r="Y3980" s="163"/>
      <c r="Z3980" s="163"/>
      <c r="AA3980" s="163"/>
      <c r="AB3980" s="163"/>
      <c r="AC3980" s="163"/>
      <c r="AD3980" s="163"/>
      <c r="AE3980" s="163"/>
      <c r="AF3980" s="163"/>
      <c r="AG3980" s="163" t="s">
        <v>376</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688</v>
      </c>
      <c r="B3981" s="168" t="s">
        <v>4227</v>
      </c>
      <c r="C3981" s="169" t="s">
        <v>4228</v>
      </c>
      <c r="D3981" s="170" t="s">
        <v>2663</v>
      </c>
      <c r="E3981" s="171">
        <v>1</v>
      </c>
      <c r="F3981" s="172"/>
      <c r="G3981" s="173">
        <f t="shared" si="77"/>
        <v>0</v>
      </c>
      <c r="H3981" s="172"/>
      <c r="I3981" s="173">
        <f t="shared" si="78"/>
        <v>0</v>
      </c>
      <c r="J3981" s="172"/>
      <c r="K3981" s="173">
        <f t="shared" si="79"/>
        <v>0</v>
      </c>
      <c r="L3981" s="173">
        <v>21</v>
      </c>
      <c r="M3981" s="173">
        <f t="shared" si="80"/>
        <v>0</v>
      </c>
      <c r="N3981" s="173">
        <v>0.26200000000000001</v>
      </c>
      <c r="O3981" s="173">
        <f t="shared" si="81"/>
        <v>0.26</v>
      </c>
      <c r="P3981" s="173">
        <v>0</v>
      </c>
      <c r="Q3981" s="173">
        <f t="shared" si="82"/>
        <v>0</v>
      </c>
      <c r="R3981" s="173"/>
      <c r="S3981" s="173" t="s">
        <v>354</v>
      </c>
      <c r="T3981" s="174" t="s">
        <v>296</v>
      </c>
      <c r="U3981" s="162">
        <v>0</v>
      </c>
      <c r="V3981" s="162">
        <f t="shared" si="83"/>
        <v>0</v>
      </c>
      <c r="W3981" s="162"/>
      <c r="X3981" s="162" t="s">
        <v>375</v>
      </c>
      <c r="Y3981" s="163"/>
      <c r="Z3981" s="163"/>
      <c r="AA3981" s="163"/>
      <c r="AB3981" s="163"/>
      <c r="AC3981" s="163"/>
      <c r="AD3981" s="163"/>
      <c r="AE3981" s="163"/>
      <c r="AF3981" s="163"/>
      <c r="AG3981" s="163" t="s">
        <v>376</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689</v>
      </c>
      <c r="B3982" s="168" t="s">
        <v>4229</v>
      </c>
      <c r="C3982" s="169" t="s">
        <v>4230</v>
      </c>
      <c r="D3982" s="170" t="s">
        <v>2663</v>
      </c>
      <c r="E3982" s="171">
        <v>1</v>
      </c>
      <c r="F3982" s="172"/>
      <c r="G3982" s="173">
        <f t="shared" si="77"/>
        <v>0</v>
      </c>
      <c r="H3982" s="172"/>
      <c r="I3982" s="173">
        <f t="shared" si="78"/>
        <v>0</v>
      </c>
      <c r="J3982" s="172"/>
      <c r="K3982" s="173">
        <f t="shared" si="79"/>
        <v>0</v>
      </c>
      <c r="L3982" s="173">
        <v>21</v>
      </c>
      <c r="M3982" s="173">
        <f t="shared" si="80"/>
        <v>0</v>
      </c>
      <c r="N3982" s="173">
        <v>0.44800000000000001</v>
      </c>
      <c r="O3982" s="173">
        <f t="shared" si="81"/>
        <v>0.45</v>
      </c>
      <c r="P3982" s="173">
        <v>0</v>
      </c>
      <c r="Q3982" s="173">
        <f t="shared" si="82"/>
        <v>0</v>
      </c>
      <c r="R3982" s="173"/>
      <c r="S3982" s="173" t="s">
        <v>354</v>
      </c>
      <c r="T3982" s="174" t="s">
        <v>296</v>
      </c>
      <c r="U3982" s="162">
        <v>0</v>
      </c>
      <c r="V3982" s="162">
        <f t="shared" si="83"/>
        <v>0</v>
      </c>
      <c r="W3982" s="162"/>
      <c r="X3982" s="162" t="s">
        <v>375</v>
      </c>
      <c r="Y3982" s="163"/>
      <c r="Z3982" s="163"/>
      <c r="AA3982" s="163"/>
      <c r="AB3982" s="163"/>
      <c r="AC3982" s="163"/>
      <c r="AD3982" s="163"/>
      <c r="AE3982" s="163"/>
      <c r="AF3982" s="163"/>
      <c r="AG3982" s="163" t="s">
        <v>376</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690</v>
      </c>
      <c r="B3983" s="168" t="s">
        <v>4231</v>
      </c>
      <c r="C3983" s="169" t="s">
        <v>4232</v>
      </c>
      <c r="D3983" s="170" t="s">
        <v>2663</v>
      </c>
      <c r="E3983" s="171">
        <v>1</v>
      </c>
      <c r="F3983" s="172"/>
      <c r="G3983" s="173">
        <f t="shared" si="77"/>
        <v>0</v>
      </c>
      <c r="H3983" s="172"/>
      <c r="I3983" s="173">
        <f t="shared" si="78"/>
        <v>0</v>
      </c>
      <c r="J3983" s="172"/>
      <c r="K3983" s="173">
        <f t="shared" si="79"/>
        <v>0</v>
      </c>
      <c r="L3983" s="173">
        <v>21</v>
      </c>
      <c r="M3983" s="173">
        <f t="shared" si="80"/>
        <v>0</v>
      </c>
      <c r="N3983" s="173">
        <v>0.628</v>
      </c>
      <c r="O3983" s="173">
        <f t="shared" si="81"/>
        <v>0.63</v>
      </c>
      <c r="P3983" s="173">
        <v>0</v>
      </c>
      <c r="Q3983" s="173">
        <f t="shared" si="82"/>
        <v>0</v>
      </c>
      <c r="R3983" s="173"/>
      <c r="S3983" s="173" t="s">
        <v>354</v>
      </c>
      <c r="T3983" s="174" t="s">
        <v>296</v>
      </c>
      <c r="U3983" s="162">
        <v>0</v>
      </c>
      <c r="V3983" s="162">
        <f t="shared" si="83"/>
        <v>0</v>
      </c>
      <c r="W3983" s="162"/>
      <c r="X3983" s="162" t="s">
        <v>375</v>
      </c>
      <c r="Y3983" s="163"/>
      <c r="Z3983" s="163"/>
      <c r="AA3983" s="163"/>
      <c r="AB3983" s="163"/>
      <c r="AC3983" s="163"/>
      <c r="AD3983" s="163"/>
      <c r="AE3983" s="163"/>
      <c r="AF3983" s="163"/>
      <c r="AG3983" s="163" t="s">
        <v>376</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691</v>
      </c>
      <c r="B3984" s="168" t="s">
        <v>4233</v>
      </c>
      <c r="C3984" s="169" t="s">
        <v>4234</v>
      </c>
      <c r="D3984" s="170" t="s">
        <v>2663</v>
      </c>
      <c r="E3984" s="171">
        <v>1</v>
      </c>
      <c r="F3984" s="172"/>
      <c r="G3984" s="173">
        <f t="shared" si="77"/>
        <v>0</v>
      </c>
      <c r="H3984" s="172"/>
      <c r="I3984" s="173">
        <f t="shared" si="78"/>
        <v>0</v>
      </c>
      <c r="J3984" s="172"/>
      <c r="K3984" s="173">
        <f t="shared" si="79"/>
        <v>0</v>
      </c>
      <c r="L3984" s="173">
        <v>21</v>
      </c>
      <c r="M3984" s="173">
        <f t="shared" si="80"/>
        <v>0</v>
      </c>
      <c r="N3984" s="173">
        <v>0.252</v>
      </c>
      <c r="O3984" s="173">
        <f t="shared" si="81"/>
        <v>0.25</v>
      </c>
      <c r="P3984" s="173">
        <v>0</v>
      </c>
      <c r="Q3984" s="173">
        <f t="shared" si="82"/>
        <v>0</v>
      </c>
      <c r="R3984" s="173"/>
      <c r="S3984" s="173" t="s">
        <v>354</v>
      </c>
      <c r="T3984" s="174" t="s">
        <v>296</v>
      </c>
      <c r="U3984" s="162">
        <v>0</v>
      </c>
      <c r="V3984" s="162">
        <f t="shared" si="83"/>
        <v>0</v>
      </c>
      <c r="W3984" s="162"/>
      <c r="X3984" s="162" t="s">
        <v>375</v>
      </c>
      <c r="Y3984" s="163"/>
      <c r="Z3984" s="163"/>
      <c r="AA3984" s="163"/>
      <c r="AB3984" s="163"/>
      <c r="AC3984" s="163"/>
      <c r="AD3984" s="163"/>
      <c r="AE3984" s="163"/>
      <c r="AF3984" s="163"/>
      <c r="AG3984" s="163" t="s">
        <v>376</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692</v>
      </c>
      <c r="B3985" s="168" t="s">
        <v>4235</v>
      </c>
      <c r="C3985" s="169" t="s">
        <v>4236</v>
      </c>
      <c r="D3985" s="170" t="s">
        <v>2663</v>
      </c>
      <c r="E3985" s="171">
        <v>1</v>
      </c>
      <c r="F3985" s="172"/>
      <c r="G3985" s="173">
        <f t="shared" si="77"/>
        <v>0</v>
      </c>
      <c r="H3985" s="172"/>
      <c r="I3985" s="173">
        <f t="shared" si="78"/>
        <v>0</v>
      </c>
      <c r="J3985" s="172"/>
      <c r="K3985" s="173">
        <f t="shared" si="79"/>
        <v>0</v>
      </c>
      <c r="L3985" s="173">
        <v>21</v>
      </c>
      <c r="M3985" s="173">
        <f t="shared" si="80"/>
        <v>0</v>
      </c>
      <c r="N3985" s="173">
        <v>0.108</v>
      </c>
      <c r="O3985" s="173">
        <f t="shared" si="81"/>
        <v>0.11</v>
      </c>
      <c r="P3985" s="173">
        <v>0</v>
      </c>
      <c r="Q3985" s="173">
        <f t="shared" si="82"/>
        <v>0</v>
      </c>
      <c r="R3985" s="173"/>
      <c r="S3985" s="173" t="s">
        <v>354</v>
      </c>
      <c r="T3985" s="174" t="s">
        <v>296</v>
      </c>
      <c r="U3985" s="162">
        <v>0</v>
      </c>
      <c r="V3985" s="162">
        <f t="shared" si="83"/>
        <v>0</v>
      </c>
      <c r="W3985" s="162"/>
      <c r="X3985" s="162" t="s">
        <v>375</v>
      </c>
      <c r="Y3985" s="163"/>
      <c r="Z3985" s="163"/>
      <c r="AA3985" s="163"/>
      <c r="AB3985" s="163"/>
      <c r="AC3985" s="163"/>
      <c r="AD3985" s="163"/>
      <c r="AE3985" s="163"/>
      <c r="AF3985" s="163"/>
      <c r="AG3985" s="163" t="s">
        <v>376</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693</v>
      </c>
      <c r="B3986" s="168" t="s">
        <v>4237</v>
      </c>
      <c r="C3986" s="169" t="s">
        <v>4238</v>
      </c>
      <c r="D3986" s="170" t="s">
        <v>2663</v>
      </c>
      <c r="E3986" s="171">
        <v>1</v>
      </c>
      <c r="F3986" s="172"/>
      <c r="G3986" s="173">
        <f t="shared" si="77"/>
        <v>0</v>
      </c>
      <c r="H3986" s="172"/>
      <c r="I3986" s="173">
        <f t="shared" si="78"/>
        <v>0</v>
      </c>
      <c r="J3986" s="172"/>
      <c r="K3986" s="173">
        <f t="shared" si="79"/>
        <v>0</v>
      </c>
      <c r="L3986" s="173">
        <v>21</v>
      </c>
      <c r="M3986" s="173">
        <f t="shared" si="80"/>
        <v>0</v>
      </c>
      <c r="N3986" s="173">
        <v>0.63700000000000001</v>
      </c>
      <c r="O3986" s="173">
        <f t="shared" si="81"/>
        <v>0.64</v>
      </c>
      <c r="P3986" s="173">
        <v>0</v>
      </c>
      <c r="Q3986" s="173">
        <f t="shared" si="82"/>
        <v>0</v>
      </c>
      <c r="R3986" s="173"/>
      <c r="S3986" s="173" t="s">
        <v>354</v>
      </c>
      <c r="T3986" s="174" t="s">
        <v>296</v>
      </c>
      <c r="U3986" s="162">
        <v>0</v>
      </c>
      <c r="V3986" s="162">
        <f t="shared" si="83"/>
        <v>0</v>
      </c>
      <c r="W3986" s="162"/>
      <c r="X3986" s="162" t="s">
        <v>375</v>
      </c>
      <c r="Y3986" s="163"/>
      <c r="Z3986" s="163"/>
      <c r="AA3986" s="163"/>
      <c r="AB3986" s="163"/>
      <c r="AC3986" s="163"/>
      <c r="AD3986" s="163"/>
      <c r="AE3986" s="163"/>
      <c r="AF3986" s="163"/>
      <c r="AG3986" s="163" t="s">
        <v>376</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694</v>
      </c>
      <c r="B3987" s="168" t="s">
        <v>4239</v>
      </c>
      <c r="C3987" s="169" t="s">
        <v>4240</v>
      </c>
      <c r="D3987" s="170" t="s">
        <v>2663</v>
      </c>
      <c r="E3987" s="171">
        <v>1</v>
      </c>
      <c r="F3987" s="172"/>
      <c r="G3987" s="173">
        <f t="shared" si="77"/>
        <v>0</v>
      </c>
      <c r="H3987" s="172"/>
      <c r="I3987" s="173">
        <f t="shared" si="78"/>
        <v>0</v>
      </c>
      <c r="J3987" s="172"/>
      <c r="K3987" s="173">
        <f t="shared" si="79"/>
        <v>0</v>
      </c>
      <c r="L3987" s="173">
        <v>21</v>
      </c>
      <c r="M3987" s="173">
        <f t="shared" si="80"/>
        <v>0</v>
      </c>
      <c r="N3987" s="173">
        <v>0.45900000000000002</v>
      </c>
      <c r="O3987" s="173">
        <f t="shared" si="81"/>
        <v>0.46</v>
      </c>
      <c r="P3987" s="173">
        <v>0</v>
      </c>
      <c r="Q3987" s="173">
        <f t="shared" si="82"/>
        <v>0</v>
      </c>
      <c r="R3987" s="173"/>
      <c r="S3987" s="173" t="s">
        <v>354</v>
      </c>
      <c r="T3987" s="174" t="s">
        <v>296</v>
      </c>
      <c r="U3987" s="162">
        <v>0</v>
      </c>
      <c r="V3987" s="162">
        <f t="shared" si="83"/>
        <v>0</v>
      </c>
      <c r="W3987" s="162"/>
      <c r="X3987" s="162" t="s">
        <v>375</v>
      </c>
      <c r="Y3987" s="163"/>
      <c r="Z3987" s="163"/>
      <c r="AA3987" s="163"/>
      <c r="AB3987" s="163"/>
      <c r="AC3987" s="163"/>
      <c r="AD3987" s="163"/>
      <c r="AE3987" s="163"/>
      <c r="AF3987" s="163"/>
      <c r="AG3987" s="163" t="s">
        <v>376</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695</v>
      </c>
      <c r="B3988" s="168" t="s">
        <v>4241</v>
      </c>
      <c r="C3988" s="169" t="s">
        <v>4242</v>
      </c>
      <c r="D3988" s="170" t="s">
        <v>2663</v>
      </c>
      <c r="E3988" s="171">
        <v>1</v>
      </c>
      <c r="F3988" s="172"/>
      <c r="G3988" s="173">
        <f t="shared" si="77"/>
        <v>0</v>
      </c>
      <c r="H3988" s="172"/>
      <c r="I3988" s="173">
        <f t="shared" si="78"/>
        <v>0</v>
      </c>
      <c r="J3988" s="172"/>
      <c r="K3988" s="173">
        <f t="shared" si="79"/>
        <v>0</v>
      </c>
      <c r="L3988" s="173">
        <v>21</v>
      </c>
      <c r="M3988" s="173">
        <f t="shared" si="80"/>
        <v>0</v>
      </c>
      <c r="N3988" s="173">
        <v>0.28100000000000003</v>
      </c>
      <c r="O3988" s="173">
        <f t="shared" si="81"/>
        <v>0.28000000000000003</v>
      </c>
      <c r="P3988" s="173">
        <v>0</v>
      </c>
      <c r="Q3988" s="173">
        <f t="shared" si="82"/>
        <v>0</v>
      </c>
      <c r="R3988" s="173"/>
      <c r="S3988" s="173" t="s">
        <v>354</v>
      </c>
      <c r="T3988" s="174" t="s">
        <v>296</v>
      </c>
      <c r="U3988" s="162">
        <v>0</v>
      </c>
      <c r="V3988" s="162">
        <f t="shared" si="83"/>
        <v>0</v>
      </c>
      <c r="W3988" s="162"/>
      <c r="X3988" s="162" t="s">
        <v>375</v>
      </c>
      <c r="Y3988" s="163"/>
      <c r="Z3988" s="163"/>
      <c r="AA3988" s="163"/>
      <c r="AB3988" s="163"/>
      <c r="AC3988" s="163"/>
      <c r="AD3988" s="163"/>
      <c r="AE3988" s="163"/>
      <c r="AF3988" s="163"/>
      <c r="AG3988" s="163" t="s">
        <v>376</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696</v>
      </c>
      <c r="B3989" s="168" t="s">
        <v>4243</v>
      </c>
      <c r="C3989" s="169" t="s">
        <v>4244</v>
      </c>
      <c r="D3989" s="170" t="s">
        <v>2663</v>
      </c>
      <c r="E3989" s="171">
        <v>1</v>
      </c>
      <c r="F3989" s="172"/>
      <c r="G3989" s="173">
        <f t="shared" si="77"/>
        <v>0</v>
      </c>
      <c r="H3989" s="172"/>
      <c r="I3989" s="173">
        <f t="shared" si="78"/>
        <v>0</v>
      </c>
      <c r="J3989" s="172"/>
      <c r="K3989" s="173">
        <f t="shared" si="79"/>
        <v>0</v>
      </c>
      <c r="L3989" s="173">
        <v>21</v>
      </c>
      <c r="M3989" s="173">
        <f t="shared" si="80"/>
        <v>0</v>
      </c>
      <c r="N3989" s="173">
        <v>0.11</v>
      </c>
      <c r="O3989" s="173">
        <f t="shared" si="81"/>
        <v>0.11</v>
      </c>
      <c r="P3989" s="173">
        <v>0</v>
      </c>
      <c r="Q3989" s="173">
        <f t="shared" si="82"/>
        <v>0</v>
      </c>
      <c r="R3989" s="173"/>
      <c r="S3989" s="173" t="s">
        <v>354</v>
      </c>
      <c r="T3989" s="174" t="s">
        <v>296</v>
      </c>
      <c r="U3989" s="162">
        <v>0</v>
      </c>
      <c r="V3989" s="162">
        <f t="shared" si="83"/>
        <v>0</v>
      </c>
      <c r="W3989" s="162"/>
      <c r="X3989" s="162" t="s">
        <v>375</v>
      </c>
      <c r="Y3989" s="163"/>
      <c r="Z3989" s="163"/>
      <c r="AA3989" s="163"/>
      <c r="AB3989" s="163"/>
      <c r="AC3989" s="163"/>
      <c r="AD3989" s="163"/>
      <c r="AE3989" s="163"/>
      <c r="AF3989" s="163"/>
      <c r="AG3989" s="163" t="s">
        <v>376</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697</v>
      </c>
      <c r="B3990" s="168" t="s">
        <v>4245</v>
      </c>
      <c r="C3990" s="169" t="s">
        <v>4246</v>
      </c>
      <c r="D3990" s="170" t="s">
        <v>2663</v>
      </c>
      <c r="E3990" s="171">
        <v>1</v>
      </c>
      <c r="F3990" s="172"/>
      <c r="G3990" s="173">
        <f t="shared" si="77"/>
        <v>0</v>
      </c>
      <c r="H3990" s="172"/>
      <c r="I3990" s="173">
        <f t="shared" si="78"/>
        <v>0</v>
      </c>
      <c r="J3990" s="172"/>
      <c r="K3990" s="173">
        <f t="shared" si="79"/>
        <v>0</v>
      </c>
      <c r="L3990" s="173">
        <v>21</v>
      </c>
      <c r="M3990" s="173">
        <f t="shared" si="80"/>
        <v>0</v>
      </c>
      <c r="N3990" s="173">
        <v>0.33800000000000002</v>
      </c>
      <c r="O3990" s="173">
        <f t="shared" si="81"/>
        <v>0.34</v>
      </c>
      <c r="P3990" s="173">
        <v>0</v>
      </c>
      <c r="Q3990" s="173">
        <f t="shared" si="82"/>
        <v>0</v>
      </c>
      <c r="R3990" s="173"/>
      <c r="S3990" s="173" t="s">
        <v>354</v>
      </c>
      <c r="T3990" s="174" t="s">
        <v>296</v>
      </c>
      <c r="U3990" s="162">
        <v>0</v>
      </c>
      <c r="V3990" s="162">
        <f t="shared" si="83"/>
        <v>0</v>
      </c>
      <c r="W3990" s="162"/>
      <c r="X3990" s="162" t="s">
        <v>375</v>
      </c>
      <c r="Y3990" s="163"/>
      <c r="Z3990" s="163"/>
      <c r="AA3990" s="163"/>
      <c r="AB3990" s="163"/>
      <c r="AC3990" s="163"/>
      <c r="AD3990" s="163"/>
      <c r="AE3990" s="163"/>
      <c r="AF3990" s="163"/>
      <c r="AG3990" s="163" t="s">
        <v>376</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698</v>
      </c>
      <c r="B3991" s="168" t="s">
        <v>4247</v>
      </c>
      <c r="C3991" s="169" t="s">
        <v>4248</v>
      </c>
      <c r="D3991" s="170" t="s">
        <v>2663</v>
      </c>
      <c r="E3991" s="171">
        <v>1</v>
      </c>
      <c r="F3991" s="172"/>
      <c r="G3991" s="173">
        <f t="shared" si="77"/>
        <v>0</v>
      </c>
      <c r="H3991" s="172"/>
      <c r="I3991" s="173">
        <f t="shared" si="78"/>
        <v>0</v>
      </c>
      <c r="J3991" s="172"/>
      <c r="K3991" s="173">
        <f t="shared" si="79"/>
        <v>0</v>
      </c>
      <c r="L3991" s="173">
        <v>21</v>
      </c>
      <c r="M3991" s="173">
        <f t="shared" si="80"/>
        <v>0</v>
      </c>
      <c r="N3991" s="173">
        <v>0.32900000000000001</v>
      </c>
      <c r="O3991" s="173">
        <f t="shared" si="81"/>
        <v>0.33</v>
      </c>
      <c r="P3991" s="173">
        <v>0</v>
      </c>
      <c r="Q3991" s="173">
        <f t="shared" si="82"/>
        <v>0</v>
      </c>
      <c r="R3991" s="173"/>
      <c r="S3991" s="173" t="s">
        <v>354</v>
      </c>
      <c r="T3991" s="174" t="s">
        <v>296</v>
      </c>
      <c r="U3991" s="162">
        <v>0</v>
      </c>
      <c r="V3991" s="162">
        <f t="shared" si="83"/>
        <v>0</v>
      </c>
      <c r="W3991" s="162"/>
      <c r="X3991" s="162" t="s">
        <v>375</v>
      </c>
      <c r="Y3991" s="163"/>
      <c r="Z3991" s="163"/>
      <c r="AA3991" s="163"/>
      <c r="AB3991" s="163"/>
      <c r="AC3991" s="163"/>
      <c r="AD3991" s="163"/>
      <c r="AE3991" s="163"/>
      <c r="AF3991" s="163"/>
      <c r="AG3991" s="163" t="s">
        <v>376</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699</v>
      </c>
      <c r="B3992" s="168" t="s">
        <v>4249</v>
      </c>
      <c r="C3992" s="169" t="s">
        <v>4250</v>
      </c>
      <c r="D3992" s="170" t="s">
        <v>2663</v>
      </c>
      <c r="E3992" s="171">
        <v>1</v>
      </c>
      <c r="F3992" s="172"/>
      <c r="G3992" s="173">
        <f t="shared" si="77"/>
        <v>0</v>
      </c>
      <c r="H3992" s="172"/>
      <c r="I3992" s="173">
        <f t="shared" si="78"/>
        <v>0</v>
      </c>
      <c r="J3992" s="172"/>
      <c r="K3992" s="173">
        <f t="shared" si="79"/>
        <v>0</v>
      </c>
      <c r="L3992" s="173">
        <v>21</v>
      </c>
      <c r="M3992" s="173">
        <f t="shared" si="80"/>
        <v>0</v>
      </c>
      <c r="N3992" s="173">
        <v>0.45800000000000002</v>
      </c>
      <c r="O3992" s="173">
        <f t="shared" si="81"/>
        <v>0.46</v>
      </c>
      <c r="P3992" s="173">
        <v>0</v>
      </c>
      <c r="Q3992" s="173">
        <f t="shared" si="82"/>
        <v>0</v>
      </c>
      <c r="R3992" s="173"/>
      <c r="S3992" s="173" t="s">
        <v>354</v>
      </c>
      <c r="T3992" s="174" t="s">
        <v>296</v>
      </c>
      <c r="U3992" s="162">
        <v>0</v>
      </c>
      <c r="V3992" s="162">
        <f t="shared" si="83"/>
        <v>0</v>
      </c>
      <c r="W3992" s="162"/>
      <c r="X3992" s="162" t="s">
        <v>375</v>
      </c>
      <c r="Y3992" s="163"/>
      <c r="Z3992" s="163"/>
      <c r="AA3992" s="163"/>
      <c r="AB3992" s="163"/>
      <c r="AC3992" s="163"/>
      <c r="AD3992" s="163"/>
      <c r="AE3992" s="163"/>
      <c r="AF3992" s="163"/>
      <c r="AG3992" s="163" t="s">
        <v>376</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700</v>
      </c>
      <c r="B3993" s="168" t="s">
        <v>4251</v>
      </c>
      <c r="C3993" s="169" t="s">
        <v>4252</v>
      </c>
      <c r="D3993" s="170" t="s">
        <v>2663</v>
      </c>
      <c r="E3993" s="171">
        <v>1</v>
      </c>
      <c r="F3993" s="172"/>
      <c r="G3993" s="173">
        <f t="shared" si="77"/>
        <v>0</v>
      </c>
      <c r="H3993" s="172"/>
      <c r="I3993" s="173">
        <f t="shared" si="78"/>
        <v>0</v>
      </c>
      <c r="J3993" s="172"/>
      <c r="K3993" s="173">
        <f t="shared" si="79"/>
        <v>0</v>
      </c>
      <c r="L3993" s="173">
        <v>21</v>
      </c>
      <c r="M3993" s="173">
        <f t="shared" si="80"/>
        <v>0</v>
      </c>
      <c r="N3993" s="173">
        <v>0.622</v>
      </c>
      <c r="O3993" s="173">
        <f t="shared" si="81"/>
        <v>0.62</v>
      </c>
      <c r="P3993" s="173">
        <v>0</v>
      </c>
      <c r="Q3993" s="173">
        <f t="shared" si="82"/>
        <v>0</v>
      </c>
      <c r="R3993" s="173"/>
      <c r="S3993" s="173" t="s">
        <v>354</v>
      </c>
      <c r="T3993" s="174" t="s">
        <v>296</v>
      </c>
      <c r="U3993" s="162">
        <v>0</v>
      </c>
      <c r="V3993" s="162">
        <f t="shared" si="83"/>
        <v>0</v>
      </c>
      <c r="W3993" s="162"/>
      <c r="X3993" s="162" t="s">
        <v>375</v>
      </c>
      <c r="Y3993" s="163"/>
      <c r="Z3993" s="163"/>
      <c r="AA3993" s="163"/>
      <c r="AB3993" s="163"/>
      <c r="AC3993" s="163"/>
      <c r="AD3993" s="163"/>
      <c r="AE3993" s="163"/>
      <c r="AF3993" s="163"/>
      <c r="AG3993" s="163" t="s">
        <v>376</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701</v>
      </c>
      <c r="B3994" s="168" t="s">
        <v>4253</v>
      </c>
      <c r="C3994" s="169" t="s">
        <v>4254</v>
      </c>
      <c r="D3994" s="170" t="s">
        <v>2663</v>
      </c>
      <c r="E3994" s="171">
        <v>1</v>
      </c>
      <c r="F3994" s="172"/>
      <c r="G3994" s="173">
        <f t="shared" si="77"/>
        <v>0</v>
      </c>
      <c r="H3994" s="172"/>
      <c r="I3994" s="173">
        <f t="shared" si="78"/>
        <v>0</v>
      </c>
      <c r="J3994" s="172"/>
      <c r="K3994" s="173">
        <f t="shared" si="79"/>
        <v>0</v>
      </c>
      <c r="L3994" s="173">
        <v>21</v>
      </c>
      <c r="M3994" s="173">
        <f t="shared" si="80"/>
        <v>0</v>
      </c>
      <c r="N3994" s="173">
        <v>0.28100000000000003</v>
      </c>
      <c r="O3994" s="173">
        <f t="shared" si="81"/>
        <v>0.28000000000000003</v>
      </c>
      <c r="P3994" s="173">
        <v>0</v>
      </c>
      <c r="Q3994" s="173">
        <f t="shared" si="82"/>
        <v>0</v>
      </c>
      <c r="R3994" s="173"/>
      <c r="S3994" s="173" t="s">
        <v>354</v>
      </c>
      <c r="T3994" s="174" t="s">
        <v>296</v>
      </c>
      <c r="U3994" s="162">
        <v>0</v>
      </c>
      <c r="V3994" s="162">
        <f t="shared" si="83"/>
        <v>0</v>
      </c>
      <c r="W3994" s="162"/>
      <c r="X3994" s="162" t="s">
        <v>375</v>
      </c>
      <c r="Y3994" s="163"/>
      <c r="Z3994" s="163"/>
      <c r="AA3994" s="163"/>
      <c r="AB3994" s="163"/>
      <c r="AC3994" s="163"/>
      <c r="AD3994" s="163"/>
      <c r="AE3994" s="163"/>
      <c r="AF3994" s="163"/>
      <c r="AG3994" s="163" t="s">
        <v>376</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702</v>
      </c>
      <c r="B3995" s="168" t="s">
        <v>4255</v>
      </c>
      <c r="C3995" s="169" t="s">
        <v>4256</v>
      </c>
      <c r="D3995" s="170" t="s">
        <v>2663</v>
      </c>
      <c r="E3995" s="171">
        <v>1</v>
      </c>
      <c r="F3995" s="172"/>
      <c r="G3995" s="173">
        <f t="shared" si="77"/>
        <v>0</v>
      </c>
      <c r="H3995" s="172"/>
      <c r="I3995" s="173">
        <f t="shared" si="78"/>
        <v>0</v>
      </c>
      <c r="J3995" s="172"/>
      <c r="K3995" s="173">
        <f t="shared" si="79"/>
        <v>0</v>
      </c>
      <c r="L3995" s="173">
        <v>21</v>
      </c>
      <c r="M3995" s="173">
        <f t="shared" si="80"/>
        <v>0</v>
      </c>
      <c r="N3995" s="173">
        <v>0.11</v>
      </c>
      <c r="O3995" s="173">
        <f t="shared" si="81"/>
        <v>0.11</v>
      </c>
      <c r="P3995" s="173">
        <v>0</v>
      </c>
      <c r="Q3995" s="173">
        <f t="shared" si="82"/>
        <v>0</v>
      </c>
      <c r="R3995" s="173"/>
      <c r="S3995" s="173" t="s">
        <v>354</v>
      </c>
      <c r="T3995" s="174" t="s">
        <v>296</v>
      </c>
      <c r="U3995" s="162">
        <v>0</v>
      </c>
      <c r="V3995" s="162">
        <f t="shared" si="83"/>
        <v>0</v>
      </c>
      <c r="W3995" s="162"/>
      <c r="X3995" s="162" t="s">
        <v>375</v>
      </c>
      <c r="Y3995" s="163"/>
      <c r="Z3995" s="163"/>
      <c r="AA3995" s="163"/>
      <c r="AB3995" s="163"/>
      <c r="AC3995" s="163"/>
      <c r="AD3995" s="163"/>
      <c r="AE3995" s="163"/>
      <c r="AF3995" s="163"/>
      <c r="AG3995" s="163" t="s">
        <v>376</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703</v>
      </c>
      <c r="B3996" s="168" t="s">
        <v>4257</v>
      </c>
      <c r="C3996" s="169" t="s">
        <v>4258</v>
      </c>
      <c r="D3996" s="170" t="s">
        <v>2663</v>
      </c>
      <c r="E3996" s="171">
        <v>1</v>
      </c>
      <c r="F3996" s="172"/>
      <c r="G3996" s="173">
        <f t="shared" si="77"/>
        <v>0</v>
      </c>
      <c r="H3996" s="172"/>
      <c r="I3996" s="173">
        <f t="shared" si="78"/>
        <v>0</v>
      </c>
      <c r="J3996" s="172"/>
      <c r="K3996" s="173">
        <f t="shared" si="79"/>
        <v>0</v>
      </c>
      <c r="L3996" s="173">
        <v>21</v>
      </c>
      <c r="M3996" s="173">
        <f t="shared" si="80"/>
        <v>0</v>
      </c>
      <c r="N3996" s="173">
        <v>0.28499999999999998</v>
      </c>
      <c r="O3996" s="173">
        <f t="shared" si="81"/>
        <v>0.28999999999999998</v>
      </c>
      <c r="P3996" s="173">
        <v>0</v>
      </c>
      <c r="Q3996" s="173">
        <f t="shared" si="82"/>
        <v>0</v>
      </c>
      <c r="R3996" s="173"/>
      <c r="S3996" s="173" t="s">
        <v>354</v>
      </c>
      <c r="T3996" s="174" t="s">
        <v>296</v>
      </c>
      <c r="U3996" s="162">
        <v>0</v>
      </c>
      <c r="V3996" s="162">
        <f t="shared" si="83"/>
        <v>0</v>
      </c>
      <c r="W3996" s="162"/>
      <c r="X3996" s="162" t="s">
        <v>375</v>
      </c>
      <c r="Y3996" s="163"/>
      <c r="Z3996" s="163"/>
      <c r="AA3996" s="163"/>
      <c r="AB3996" s="163"/>
      <c r="AC3996" s="163"/>
      <c r="AD3996" s="163"/>
      <c r="AE3996" s="163"/>
      <c r="AF3996" s="163"/>
      <c r="AG3996" s="163" t="s">
        <v>376</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704</v>
      </c>
      <c r="B3997" s="168" t="s">
        <v>4259</v>
      </c>
      <c r="C3997" s="169" t="s">
        <v>4260</v>
      </c>
      <c r="D3997" s="170" t="s">
        <v>2663</v>
      </c>
      <c r="E3997" s="171">
        <v>1</v>
      </c>
      <c r="F3997" s="172"/>
      <c r="G3997" s="173">
        <f t="shared" si="77"/>
        <v>0</v>
      </c>
      <c r="H3997" s="172"/>
      <c r="I3997" s="173">
        <f t="shared" si="78"/>
        <v>0</v>
      </c>
      <c r="J3997" s="172"/>
      <c r="K3997" s="173">
        <f t="shared" si="79"/>
        <v>0</v>
      </c>
      <c r="L3997" s="173">
        <v>21</v>
      </c>
      <c r="M3997" s="173">
        <f t="shared" si="80"/>
        <v>0</v>
      </c>
      <c r="N3997" s="173">
        <v>0.61</v>
      </c>
      <c r="O3997" s="173">
        <f t="shared" si="81"/>
        <v>0.61</v>
      </c>
      <c r="P3997" s="173">
        <v>0</v>
      </c>
      <c r="Q3997" s="173">
        <f t="shared" si="82"/>
        <v>0</v>
      </c>
      <c r="R3997" s="173"/>
      <c r="S3997" s="173" t="s">
        <v>354</v>
      </c>
      <c r="T3997" s="174" t="s">
        <v>296</v>
      </c>
      <c r="U3997" s="162">
        <v>0</v>
      </c>
      <c r="V3997" s="162">
        <f t="shared" si="83"/>
        <v>0</v>
      </c>
      <c r="W3997" s="162"/>
      <c r="X3997" s="162" t="s">
        <v>375</v>
      </c>
      <c r="Y3997" s="163"/>
      <c r="Z3997" s="163"/>
      <c r="AA3997" s="163"/>
      <c r="AB3997" s="163"/>
      <c r="AC3997" s="163"/>
      <c r="AD3997" s="163"/>
      <c r="AE3997" s="163"/>
      <c r="AF3997" s="163"/>
      <c r="AG3997" s="163" t="s">
        <v>376</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705</v>
      </c>
      <c r="B3998" s="168" t="s">
        <v>4261</v>
      </c>
      <c r="C3998" s="169" t="s">
        <v>4262</v>
      </c>
      <c r="D3998" s="170" t="s">
        <v>2663</v>
      </c>
      <c r="E3998" s="171">
        <v>1</v>
      </c>
      <c r="F3998" s="172"/>
      <c r="G3998" s="173">
        <f t="shared" si="77"/>
        <v>0</v>
      </c>
      <c r="H3998" s="172"/>
      <c r="I3998" s="173">
        <f t="shared" si="78"/>
        <v>0</v>
      </c>
      <c r="J3998" s="172"/>
      <c r="K3998" s="173">
        <f t="shared" si="79"/>
        <v>0</v>
      </c>
      <c r="L3998" s="173">
        <v>21</v>
      </c>
      <c r="M3998" s="173">
        <f t="shared" si="80"/>
        <v>0</v>
      </c>
      <c r="N3998" s="173">
        <v>0.29399999999999998</v>
      </c>
      <c r="O3998" s="173">
        <f t="shared" si="81"/>
        <v>0.28999999999999998</v>
      </c>
      <c r="P3998" s="173">
        <v>0</v>
      </c>
      <c r="Q3998" s="173">
        <f t="shared" si="82"/>
        <v>0</v>
      </c>
      <c r="R3998" s="173"/>
      <c r="S3998" s="173" t="s">
        <v>354</v>
      </c>
      <c r="T3998" s="174" t="s">
        <v>296</v>
      </c>
      <c r="U3998" s="162">
        <v>0</v>
      </c>
      <c r="V3998" s="162">
        <f t="shared" si="83"/>
        <v>0</v>
      </c>
      <c r="W3998" s="162"/>
      <c r="X3998" s="162" t="s">
        <v>375</v>
      </c>
      <c r="Y3998" s="163"/>
      <c r="Z3998" s="163"/>
      <c r="AA3998" s="163"/>
      <c r="AB3998" s="163"/>
      <c r="AC3998" s="163"/>
      <c r="AD3998" s="163"/>
      <c r="AE3998" s="163"/>
      <c r="AF3998" s="163"/>
      <c r="AG3998" s="163" t="s">
        <v>376</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706</v>
      </c>
      <c r="B3999" s="168" t="s">
        <v>4263</v>
      </c>
      <c r="C3999" s="169" t="s">
        <v>4264</v>
      </c>
      <c r="D3999" s="170" t="s">
        <v>2663</v>
      </c>
      <c r="E3999" s="171">
        <v>1</v>
      </c>
      <c r="F3999" s="172"/>
      <c r="G3999" s="173">
        <f t="shared" si="77"/>
        <v>0</v>
      </c>
      <c r="H3999" s="172"/>
      <c r="I3999" s="173">
        <f t="shared" si="78"/>
        <v>0</v>
      </c>
      <c r="J3999" s="172"/>
      <c r="K3999" s="173">
        <f t="shared" si="79"/>
        <v>0</v>
      </c>
      <c r="L3999" s="173">
        <v>21</v>
      </c>
      <c r="M3999" s="173">
        <f t="shared" si="80"/>
        <v>0</v>
      </c>
      <c r="N3999" s="173">
        <v>0.28100000000000003</v>
      </c>
      <c r="O3999" s="173">
        <f t="shared" si="81"/>
        <v>0.28000000000000003</v>
      </c>
      <c r="P3999" s="173">
        <v>0</v>
      </c>
      <c r="Q3999" s="173">
        <f t="shared" si="82"/>
        <v>0</v>
      </c>
      <c r="R3999" s="173"/>
      <c r="S3999" s="173" t="s">
        <v>354</v>
      </c>
      <c r="T3999" s="174" t="s">
        <v>296</v>
      </c>
      <c r="U3999" s="162">
        <v>0</v>
      </c>
      <c r="V3999" s="162">
        <f t="shared" si="83"/>
        <v>0</v>
      </c>
      <c r="W3999" s="162"/>
      <c r="X3999" s="162" t="s">
        <v>375</v>
      </c>
      <c r="Y3999" s="163"/>
      <c r="Z3999" s="163"/>
      <c r="AA3999" s="163"/>
      <c r="AB3999" s="163"/>
      <c r="AC3999" s="163"/>
      <c r="AD3999" s="163"/>
      <c r="AE3999" s="163"/>
      <c r="AF3999" s="163"/>
      <c r="AG3999" s="163" t="s">
        <v>376</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707</v>
      </c>
      <c r="B4000" s="168" t="s">
        <v>4265</v>
      </c>
      <c r="C4000" s="169" t="s">
        <v>4266</v>
      </c>
      <c r="D4000" s="170" t="s">
        <v>2663</v>
      </c>
      <c r="E4000" s="171">
        <v>1</v>
      </c>
      <c r="F4000" s="172"/>
      <c r="G4000" s="173">
        <f t="shared" si="77"/>
        <v>0</v>
      </c>
      <c r="H4000" s="172"/>
      <c r="I4000" s="173">
        <f t="shared" si="78"/>
        <v>0</v>
      </c>
      <c r="J4000" s="172"/>
      <c r="K4000" s="173">
        <f t="shared" si="79"/>
        <v>0</v>
      </c>
      <c r="L4000" s="173">
        <v>21</v>
      </c>
      <c r="M4000" s="173">
        <f t="shared" si="80"/>
        <v>0</v>
      </c>
      <c r="N4000" s="173">
        <v>2.9340000000000002</v>
      </c>
      <c r="O4000" s="173">
        <f t="shared" si="81"/>
        <v>2.93</v>
      </c>
      <c r="P4000" s="173">
        <v>0</v>
      </c>
      <c r="Q4000" s="173">
        <f t="shared" si="82"/>
        <v>0</v>
      </c>
      <c r="R4000" s="173"/>
      <c r="S4000" s="173" t="s">
        <v>354</v>
      </c>
      <c r="T4000" s="174" t="s">
        <v>296</v>
      </c>
      <c r="U4000" s="162">
        <v>0</v>
      </c>
      <c r="V4000" s="162">
        <f t="shared" si="83"/>
        <v>0</v>
      </c>
      <c r="W4000" s="162"/>
      <c r="X4000" s="162" t="s">
        <v>375</v>
      </c>
      <c r="Y4000" s="163"/>
      <c r="Z4000" s="163"/>
      <c r="AA4000" s="163"/>
      <c r="AB4000" s="163"/>
      <c r="AC4000" s="163"/>
      <c r="AD4000" s="163"/>
      <c r="AE4000" s="163"/>
      <c r="AF4000" s="163"/>
      <c r="AG4000" s="163" t="s">
        <v>376</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708</v>
      </c>
      <c r="B4001" s="168" t="s">
        <v>4267</v>
      </c>
      <c r="C4001" s="169" t="s">
        <v>4268</v>
      </c>
      <c r="D4001" s="170" t="s">
        <v>2663</v>
      </c>
      <c r="E4001" s="171">
        <v>1</v>
      </c>
      <c r="F4001" s="172"/>
      <c r="G4001" s="173">
        <f t="shared" si="77"/>
        <v>0</v>
      </c>
      <c r="H4001" s="172"/>
      <c r="I4001" s="173">
        <f t="shared" si="78"/>
        <v>0</v>
      </c>
      <c r="J4001" s="172"/>
      <c r="K4001" s="173">
        <f t="shared" si="79"/>
        <v>0</v>
      </c>
      <c r="L4001" s="173">
        <v>21</v>
      </c>
      <c r="M4001" s="173">
        <f t="shared" si="80"/>
        <v>0</v>
      </c>
      <c r="N4001" s="173">
        <v>1.462</v>
      </c>
      <c r="O4001" s="173">
        <f t="shared" si="81"/>
        <v>1.46</v>
      </c>
      <c r="P4001" s="173">
        <v>0</v>
      </c>
      <c r="Q4001" s="173">
        <f t="shared" si="82"/>
        <v>0</v>
      </c>
      <c r="R4001" s="173"/>
      <c r="S4001" s="173" t="s">
        <v>354</v>
      </c>
      <c r="T4001" s="174" t="s">
        <v>296</v>
      </c>
      <c r="U4001" s="162">
        <v>0</v>
      </c>
      <c r="V4001" s="162">
        <f t="shared" si="83"/>
        <v>0</v>
      </c>
      <c r="W4001" s="162"/>
      <c r="X4001" s="162" t="s">
        <v>375</v>
      </c>
      <c r="Y4001" s="163"/>
      <c r="Z4001" s="163"/>
      <c r="AA4001" s="163"/>
      <c r="AB4001" s="163"/>
      <c r="AC4001" s="163"/>
      <c r="AD4001" s="163"/>
      <c r="AE4001" s="163"/>
      <c r="AF4001" s="163"/>
      <c r="AG4001" s="163" t="s">
        <v>376</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709</v>
      </c>
      <c r="B4002" s="168" t="s">
        <v>4269</v>
      </c>
      <c r="C4002" s="169" t="s">
        <v>4270</v>
      </c>
      <c r="D4002" s="170" t="s">
        <v>2663</v>
      </c>
      <c r="E4002" s="171">
        <v>1</v>
      </c>
      <c r="F4002" s="172"/>
      <c r="G4002" s="173">
        <f t="shared" si="77"/>
        <v>0</v>
      </c>
      <c r="H4002" s="172"/>
      <c r="I4002" s="173">
        <f t="shared" si="78"/>
        <v>0</v>
      </c>
      <c r="J4002" s="172"/>
      <c r="K4002" s="173">
        <f t="shared" si="79"/>
        <v>0</v>
      </c>
      <c r="L4002" s="173">
        <v>21</v>
      </c>
      <c r="M4002" s="173">
        <f t="shared" si="80"/>
        <v>0</v>
      </c>
      <c r="N4002" s="173">
        <v>0.114</v>
      </c>
      <c r="O4002" s="173">
        <f t="shared" si="81"/>
        <v>0.11</v>
      </c>
      <c r="P4002" s="173">
        <v>0</v>
      </c>
      <c r="Q4002" s="173">
        <f t="shared" si="82"/>
        <v>0</v>
      </c>
      <c r="R4002" s="173"/>
      <c r="S4002" s="173" t="s">
        <v>354</v>
      </c>
      <c r="T4002" s="174" t="s">
        <v>296</v>
      </c>
      <c r="U4002" s="162">
        <v>0</v>
      </c>
      <c r="V4002" s="162">
        <f t="shared" si="83"/>
        <v>0</v>
      </c>
      <c r="W4002" s="162"/>
      <c r="X4002" s="162" t="s">
        <v>375</v>
      </c>
      <c r="Y4002" s="163"/>
      <c r="Z4002" s="163"/>
      <c r="AA4002" s="163"/>
      <c r="AB4002" s="163"/>
      <c r="AC4002" s="163"/>
      <c r="AD4002" s="163"/>
      <c r="AE4002" s="163"/>
      <c r="AF4002" s="163"/>
      <c r="AG4002" s="163" t="s">
        <v>376</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710</v>
      </c>
      <c r="B4003" s="168" t="s">
        <v>4271</v>
      </c>
      <c r="C4003" s="169" t="s">
        <v>4272</v>
      </c>
      <c r="D4003" s="170" t="s">
        <v>2663</v>
      </c>
      <c r="E4003" s="171">
        <v>1</v>
      </c>
      <c r="F4003" s="172"/>
      <c r="G4003" s="173">
        <f t="shared" si="77"/>
        <v>0</v>
      </c>
      <c r="H4003" s="172"/>
      <c r="I4003" s="173">
        <f t="shared" si="78"/>
        <v>0</v>
      </c>
      <c r="J4003" s="172"/>
      <c r="K4003" s="173">
        <f t="shared" si="79"/>
        <v>0</v>
      </c>
      <c r="L4003" s="173">
        <v>21</v>
      </c>
      <c r="M4003" s="173">
        <f t="shared" si="80"/>
        <v>0</v>
      </c>
      <c r="N4003" s="173">
        <v>0.25700000000000001</v>
      </c>
      <c r="O4003" s="173">
        <f t="shared" si="81"/>
        <v>0.26</v>
      </c>
      <c r="P4003" s="173">
        <v>0</v>
      </c>
      <c r="Q4003" s="173">
        <f t="shared" si="82"/>
        <v>0</v>
      </c>
      <c r="R4003" s="173"/>
      <c r="S4003" s="173" t="s">
        <v>354</v>
      </c>
      <c r="T4003" s="174" t="s">
        <v>296</v>
      </c>
      <c r="U4003" s="162">
        <v>0</v>
      </c>
      <c r="V4003" s="162">
        <f t="shared" si="83"/>
        <v>0</v>
      </c>
      <c r="W4003" s="162"/>
      <c r="X4003" s="162" t="s">
        <v>375</v>
      </c>
      <c r="Y4003" s="163"/>
      <c r="Z4003" s="163"/>
      <c r="AA4003" s="163"/>
      <c r="AB4003" s="163"/>
      <c r="AC4003" s="163"/>
      <c r="AD4003" s="163"/>
      <c r="AE4003" s="163"/>
      <c r="AF4003" s="163"/>
      <c r="AG4003" s="163" t="s">
        <v>376</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711</v>
      </c>
      <c r="B4004" s="168" t="s">
        <v>4273</v>
      </c>
      <c r="C4004" s="169" t="s">
        <v>4274</v>
      </c>
      <c r="D4004" s="170" t="s">
        <v>2663</v>
      </c>
      <c r="E4004" s="171">
        <v>1</v>
      </c>
      <c r="F4004" s="172"/>
      <c r="G4004" s="173">
        <f t="shared" si="77"/>
        <v>0</v>
      </c>
      <c r="H4004" s="172"/>
      <c r="I4004" s="173">
        <f t="shared" si="78"/>
        <v>0</v>
      </c>
      <c r="J4004" s="172"/>
      <c r="K4004" s="173">
        <f t="shared" si="79"/>
        <v>0</v>
      </c>
      <c r="L4004" s="173">
        <v>21</v>
      </c>
      <c r="M4004" s="173">
        <f t="shared" si="80"/>
        <v>0</v>
      </c>
      <c r="N4004" s="173">
        <v>3.6349999999999998</v>
      </c>
      <c r="O4004" s="173">
        <f t="shared" si="81"/>
        <v>3.64</v>
      </c>
      <c r="P4004" s="173">
        <v>0</v>
      </c>
      <c r="Q4004" s="173">
        <f t="shared" si="82"/>
        <v>0</v>
      </c>
      <c r="R4004" s="173"/>
      <c r="S4004" s="173" t="s">
        <v>354</v>
      </c>
      <c r="T4004" s="174" t="s">
        <v>296</v>
      </c>
      <c r="U4004" s="162">
        <v>0</v>
      </c>
      <c r="V4004" s="162">
        <f t="shared" si="83"/>
        <v>0</v>
      </c>
      <c r="W4004" s="162"/>
      <c r="X4004" s="162" t="s">
        <v>375</v>
      </c>
      <c r="Y4004" s="163"/>
      <c r="Z4004" s="163"/>
      <c r="AA4004" s="163"/>
      <c r="AB4004" s="163"/>
      <c r="AC4004" s="163"/>
      <c r="AD4004" s="163"/>
      <c r="AE4004" s="163"/>
      <c r="AF4004" s="163"/>
      <c r="AG4004" s="163" t="s">
        <v>376</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712</v>
      </c>
      <c r="B4005" s="168" t="s">
        <v>4275</v>
      </c>
      <c r="C4005" s="169" t="s">
        <v>4276</v>
      </c>
      <c r="D4005" s="170" t="s">
        <v>2663</v>
      </c>
      <c r="E4005" s="171">
        <v>1</v>
      </c>
      <c r="F4005" s="172"/>
      <c r="G4005" s="173">
        <f t="shared" si="77"/>
        <v>0</v>
      </c>
      <c r="H4005" s="172"/>
      <c r="I4005" s="173">
        <f t="shared" si="78"/>
        <v>0</v>
      </c>
      <c r="J4005" s="172"/>
      <c r="K4005" s="173">
        <f t="shared" si="79"/>
        <v>0</v>
      </c>
      <c r="L4005" s="173">
        <v>21</v>
      </c>
      <c r="M4005" s="173">
        <f t="shared" si="80"/>
        <v>0</v>
      </c>
      <c r="N4005" s="173">
        <v>0.67200000000000004</v>
      </c>
      <c r="O4005" s="173">
        <f t="shared" si="81"/>
        <v>0.67</v>
      </c>
      <c r="P4005" s="173">
        <v>0</v>
      </c>
      <c r="Q4005" s="173">
        <f t="shared" si="82"/>
        <v>0</v>
      </c>
      <c r="R4005" s="173"/>
      <c r="S4005" s="173" t="s">
        <v>354</v>
      </c>
      <c r="T4005" s="174" t="s">
        <v>296</v>
      </c>
      <c r="U4005" s="162">
        <v>0</v>
      </c>
      <c r="V4005" s="162">
        <f t="shared" si="83"/>
        <v>0</v>
      </c>
      <c r="W4005" s="162"/>
      <c r="X4005" s="162" t="s">
        <v>375</v>
      </c>
      <c r="Y4005" s="163"/>
      <c r="Z4005" s="163"/>
      <c r="AA4005" s="163"/>
      <c r="AB4005" s="163"/>
      <c r="AC4005" s="163"/>
      <c r="AD4005" s="163"/>
      <c r="AE4005" s="163"/>
      <c r="AF4005" s="163"/>
      <c r="AG4005" s="163" t="s">
        <v>376</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713</v>
      </c>
      <c r="B4006" s="168" t="s">
        <v>4277</v>
      </c>
      <c r="C4006" s="169" t="s">
        <v>4278</v>
      </c>
      <c r="D4006" s="170" t="s">
        <v>2663</v>
      </c>
      <c r="E4006" s="171">
        <v>1</v>
      </c>
      <c r="F4006" s="172"/>
      <c r="G4006" s="173">
        <f t="shared" si="77"/>
        <v>0</v>
      </c>
      <c r="H4006" s="172"/>
      <c r="I4006" s="173">
        <f t="shared" si="78"/>
        <v>0</v>
      </c>
      <c r="J4006" s="172"/>
      <c r="K4006" s="173">
        <f t="shared" si="79"/>
        <v>0</v>
      </c>
      <c r="L4006" s="173">
        <v>21</v>
      </c>
      <c r="M4006" s="173">
        <f t="shared" si="80"/>
        <v>0</v>
      </c>
      <c r="N4006" s="173">
        <v>1.1970000000000001</v>
      </c>
      <c r="O4006" s="173">
        <f t="shared" si="81"/>
        <v>1.2</v>
      </c>
      <c r="P4006" s="173">
        <v>0</v>
      </c>
      <c r="Q4006" s="173">
        <f t="shared" si="82"/>
        <v>0</v>
      </c>
      <c r="R4006" s="173"/>
      <c r="S4006" s="173" t="s">
        <v>354</v>
      </c>
      <c r="T4006" s="174" t="s">
        <v>296</v>
      </c>
      <c r="U4006" s="162">
        <v>0</v>
      </c>
      <c r="V4006" s="162">
        <f t="shared" si="83"/>
        <v>0</v>
      </c>
      <c r="W4006" s="162"/>
      <c r="X4006" s="162" t="s">
        <v>375</v>
      </c>
      <c r="Y4006" s="163"/>
      <c r="Z4006" s="163"/>
      <c r="AA4006" s="163"/>
      <c r="AB4006" s="163"/>
      <c r="AC4006" s="163"/>
      <c r="AD4006" s="163"/>
      <c r="AE4006" s="163"/>
      <c r="AF4006" s="163"/>
      <c r="AG4006" s="163" t="s">
        <v>376</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714</v>
      </c>
      <c r="B4007" s="168" t="s">
        <v>4279</v>
      </c>
      <c r="C4007" s="169" t="s">
        <v>4280</v>
      </c>
      <c r="D4007" s="170" t="s">
        <v>2663</v>
      </c>
      <c r="E4007" s="171">
        <v>1</v>
      </c>
      <c r="F4007" s="172"/>
      <c r="G4007" s="173">
        <f t="shared" si="77"/>
        <v>0</v>
      </c>
      <c r="H4007" s="172"/>
      <c r="I4007" s="173">
        <f t="shared" si="78"/>
        <v>0</v>
      </c>
      <c r="J4007" s="172"/>
      <c r="K4007" s="173">
        <f t="shared" si="79"/>
        <v>0</v>
      </c>
      <c r="L4007" s="173">
        <v>21</v>
      </c>
      <c r="M4007" s="173">
        <f t="shared" si="80"/>
        <v>0</v>
      </c>
      <c r="N4007" s="173">
        <v>0.26700000000000002</v>
      </c>
      <c r="O4007" s="173">
        <f t="shared" si="81"/>
        <v>0.27</v>
      </c>
      <c r="P4007" s="173">
        <v>0</v>
      </c>
      <c r="Q4007" s="173">
        <f t="shared" si="82"/>
        <v>0</v>
      </c>
      <c r="R4007" s="173"/>
      <c r="S4007" s="173" t="s">
        <v>354</v>
      </c>
      <c r="T4007" s="174" t="s">
        <v>296</v>
      </c>
      <c r="U4007" s="162">
        <v>0</v>
      </c>
      <c r="V4007" s="162">
        <f t="shared" si="83"/>
        <v>0</v>
      </c>
      <c r="W4007" s="162"/>
      <c r="X4007" s="162" t="s">
        <v>375</v>
      </c>
      <c r="Y4007" s="163"/>
      <c r="Z4007" s="163"/>
      <c r="AA4007" s="163"/>
      <c r="AB4007" s="163"/>
      <c r="AC4007" s="163"/>
      <c r="AD4007" s="163"/>
      <c r="AE4007" s="163"/>
      <c r="AF4007" s="163"/>
      <c r="AG4007" s="163" t="s">
        <v>376</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715</v>
      </c>
      <c r="B4008" s="168" t="s">
        <v>4281</v>
      </c>
      <c r="C4008" s="169" t="s">
        <v>4282</v>
      </c>
      <c r="D4008" s="170" t="s">
        <v>2663</v>
      </c>
      <c r="E4008" s="171">
        <v>1</v>
      </c>
      <c r="F4008" s="172"/>
      <c r="G4008" s="173">
        <f t="shared" si="77"/>
        <v>0</v>
      </c>
      <c r="H4008" s="172"/>
      <c r="I4008" s="173">
        <f t="shared" si="78"/>
        <v>0</v>
      </c>
      <c r="J4008" s="172"/>
      <c r="K4008" s="173">
        <f t="shared" si="79"/>
        <v>0</v>
      </c>
      <c r="L4008" s="173">
        <v>21</v>
      </c>
      <c r="M4008" s="173">
        <f t="shared" si="80"/>
        <v>0</v>
      </c>
      <c r="N4008" s="173">
        <v>0.26700000000000002</v>
      </c>
      <c r="O4008" s="173">
        <f t="shared" si="81"/>
        <v>0.27</v>
      </c>
      <c r="P4008" s="173">
        <v>0</v>
      </c>
      <c r="Q4008" s="173">
        <f t="shared" si="82"/>
        <v>0</v>
      </c>
      <c r="R4008" s="173"/>
      <c r="S4008" s="173" t="s">
        <v>354</v>
      </c>
      <c r="T4008" s="174" t="s">
        <v>296</v>
      </c>
      <c r="U4008" s="162">
        <v>0</v>
      </c>
      <c r="V4008" s="162">
        <f t="shared" si="83"/>
        <v>0</v>
      </c>
      <c r="W4008" s="162"/>
      <c r="X4008" s="162" t="s">
        <v>375</v>
      </c>
      <c r="Y4008" s="163"/>
      <c r="Z4008" s="163"/>
      <c r="AA4008" s="163"/>
      <c r="AB4008" s="163"/>
      <c r="AC4008" s="163"/>
      <c r="AD4008" s="163"/>
      <c r="AE4008" s="163"/>
      <c r="AF4008" s="163"/>
      <c r="AG4008" s="163" t="s">
        <v>376</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716</v>
      </c>
      <c r="B4009" s="168" t="s">
        <v>4283</v>
      </c>
      <c r="C4009" s="169" t="s">
        <v>4284</v>
      </c>
      <c r="D4009" s="170" t="s">
        <v>2663</v>
      </c>
      <c r="E4009" s="171">
        <v>1</v>
      </c>
      <c r="F4009" s="172"/>
      <c r="G4009" s="173">
        <f t="shared" si="77"/>
        <v>0</v>
      </c>
      <c r="H4009" s="172"/>
      <c r="I4009" s="173">
        <f t="shared" si="78"/>
        <v>0</v>
      </c>
      <c r="J4009" s="172"/>
      <c r="K4009" s="173">
        <f t="shared" si="79"/>
        <v>0</v>
      </c>
      <c r="L4009" s="173">
        <v>21</v>
      </c>
      <c r="M4009" s="173">
        <f t="shared" si="80"/>
        <v>0</v>
      </c>
      <c r="N4009" s="173">
        <v>1.262</v>
      </c>
      <c r="O4009" s="173">
        <f t="shared" si="81"/>
        <v>1.26</v>
      </c>
      <c r="P4009" s="173">
        <v>0</v>
      </c>
      <c r="Q4009" s="173">
        <f t="shared" si="82"/>
        <v>0</v>
      </c>
      <c r="R4009" s="173"/>
      <c r="S4009" s="173" t="s">
        <v>354</v>
      </c>
      <c r="T4009" s="174" t="s">
        <v>296</v>
      </c>
      <c r="U4009" s="162">
        <v>0</v>
      </c>
      <c r="V4009" s="162">
        <f t="shared" si="83"/>
        <v>0</v>
      </c>
      <c r="W4009" s="162"/>
      <c r="X4009" s="162" t="s">
        <v>375</v>
      </c>
      <c r="Y4009" s="163"/>
      <c r="Z4009" s="163"/>
      <c r="AA4009" s="163"/>
      <c r="AB4009" s="163"/>
      <c r="AC4009" s="163"/>
      <c r="AD4009" s="163"/>
      <c r="AE4009" s="163"/>
      <c r="AF4009" s="163"/>
      <c r="AG4009" s="163" t="s">
        <v>376</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717</v>
      </c>
      <c r="B4010" s="168" t="s">
        <v>4285</v>
      </c>
      <c r="C4010" s="169" t="s">
        <v>4286</v>
      </c>
      <c r="D4010" s="170" t="s">
        <v>2663</v>
      </c>
      <c r="E4010" s="171">
        <v>1</v>
      </c>
      <c r="F4010" s="172"/>
      <c r="G4010" s="173">
        <f t="shared" si="77"/>
        <v>0</v>
      </c>
      <c r="H4010" s="172"/>
      <c r="I4010" s="173">
        <f t="shared" si="78"/>
        <v>0</v>
      </c>
      <c r="J4010" s="172"/>
      <c r="K4010" s="173">
        <f t="shared" si="79"/>
        <v>0</v>
      </c>
      <c r="L4010" s="173">
        <v>21</v>
      </c>
      <c r="M4010" s="173">
        <f t="shared" si="80"/>
        <v>0</v>
      </c>
      <c r="N4010" s="173">
        <v>0.378</v>
      </c>
      <c r="O4010" s="173">
        <f t="shared" si="81"/>
        <v>0.38</v>
      </c>
      <c r="P4010" s="173">
        <v>0</v>
      </c>
      <c r="Q4010" s="173">
        <f t="shared" si="82"/>
        <v>0</v>
      </c>
      <c r="R4010" s="173"/>
      <c r="S4010" s="173" t="s">
        <v>354</v>
      </c>
      <c r="T4010" s="174" t="s">
        <v>296</v>
      </c>
      <c r="U4010" s="162">
        <v>0</v>
      </c>
      <c r="V4010" s="162">
        <f t="shared" si="83"/>
        <v>0</v>
      </c>
      <c r="W4010" s="162"/>
      <c r="X4010" s="162" t="s">
        <v>375</v>
      </c>
      <c r="Y4010" s="163"/>
      <c r="Z4010" s="163"/>
      <c r="AA4010" s="163"/>
      <c r="AB4010" s="163"/>
      <c r="AC4010" s="163"/>
      <c r="AD4010" s="163"/>
      <c r="AE4010" s="163"/>
      <c r="AF4010" s="163"/>
      <c r="AG4010" s="163" t="s">
        <v>376</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54">
        <v>718</v>
      </c>
      <c r="B4011" s="155" t="s">
        <v>4287</v>
      </c>
      <c r="C4011" s="156" t="s">
        <v>4288</v>
      </c>
      <c r="D4011" s="157" t="s">
        <v>3094</v>
      </c>
      <c r="E4011" s="158">
        <v>8.26</v>
      </c>
      <c r="F4011" s="159"/>
      <c r="G4011" s="160">
        <f t="shared" si="77"/>
        <v>0</v>
      </c>
      <c r="H4011" s="159"/>
      <c r="I4011" s="160">
        <f t="shared" si="78"/>
        <v>0</v>
      </c>
      <c r="J4011" s="159"/>
      <c r="K4011" s="160">
        <f t="shared" si="79"/>
        <v>0</v>
      </c>
      <c r="L4011" s="160">
        <v>21</v>
      </c>
      <c r="M4011" s="160">
        <f t="shared" si="80"/>
        <v>0</v>
      </c>
      <c r="N4011" s="160">
        <v>7.0899999999999999E-3</v>
      </c>
      <c r="O4011" s="160">
        <f t="shared" si="81"/>
        <v>0.06</v>
      </c>
      <c r="P4011" s="160">
        <v>0</v>
      </c>
      <c r="Q4011" s="160">
        <f t="shared" si="82"/>
        <v>0</v>
      </c>
      <c r="R4011" s="160"/>
      <c r="S4011" s="160" t="s">
        <v>354</v>
      </c>
      <c r="T4011" s="161" t="s">
        <v>296</v>
      </c>
      <c r="U4011" s="162">
        <v>0</v>
      </c>
      <c r="V4011" s="162">
        <f t="shared" si="83"/>
        <v>0</v>
      </c>
      <c r="W4011" s="162"/>
      <c r="X4011" s="162" t="s">
        <v>375</v>
      </c>
      <c r="Y4011" s="163"/>
      <c r="Z4011" s="163"/>
      <c r="AA4011" s="163"/>
      <c r="AB4011" s="163"/>
      <c r="AC4011" s="163"/>
      <c r="AD4011" s="163"/>
      <c r="AE4011" s="163"/>
      <c r="AF4011" s="163"/>
      <c r="AG4011" s="163" t="s">
        <v>376</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4"/>
      <c r="B4012" s="165"/>
      <c r="C4012" s="183" t="s">
        <v>4289</v>
      </c>
      <c r="D4012" s="184"/>
      <c r="E4012" s="185">
        <v>8.26</v>
      </c>
      <c r="F4012" s="162"/>
      <c r="G4012" s="162"/>
      <c r="H4012" s="162"/>
      <c r="I4012" s="162"/>
      <c r="J4012" s="162"/>
      <c r="K4012" s="162"/>
      <c r="L4012" s="162"/>
      <c r="M4012" s="162"/>
      <c r="N4012" s="162"/>
      <c r="O4012" s="162"/>
      <c r="P4012" s="162"/>
      <c r="Q4012" s="162"/>
      <c r="R4012" s="162"/>
      <c r="S4012" s="162"/>
      <c r="T4012" s="162"/>
      <c r="U4012" s="162"/>
      <c r="V4012" s="162"/>
      <c r="W4012" s="162"/>
      <c r="X4012" s="162"/>
      <c r="Y4012" s="163"/>
      <c r="Z4012" s="163"/>
      <c r="AA4012" s="163"/>
      <c r="AB4012" s="163"/>
      <c r="AC4012" s="163"/>
      <c r="AD4012" s="163"/>
      <c r="AE4012" s="163"/>
      <c r="AF4012" s="163"/>
      <c r="AG4012" s="163" t="s">
        <v>378</v>
      </c>
      <c r="AH4012" s="163">
        <v>0</v>
      </c>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54">
        <v>719</v>
      </c>
      <c r="B4013" s="155" t="s">
        <v>4290</v>
      </c>
      <c r="C4013" s="156" t="s">
        <v>4291</v>
      </c>
      <c r="D4013" s="157" t="s">
        <v>3094</v>
      </c>
      <c r="E4013" s="158">
        <v>3.6</v>
      </c>
      <c r="F4013" s="159"/>
      <c r="G4013" s="160">
        <f>ROUND(E4013*F4013,2)</f>
        <v>0</v>
      </c>
      <c r="H4013" s="159"/>
      <c r="I4013" s="160">
        <f>ROUND(E4013*H4013,2)</f>
        <v>0</v>
      </c>
      <c r="J4013" s="159"/>
      <c r="K4013" s="160">
        <f>ROUND(E4013*J4013,2)</f>
        <v>0</v>
      </c>
      <c r="L4013" s="160">
        <v>21</v>
      </c>
      <c r="M4013" s="160">
        <f>G4013*(1+L4013/100)</f>
        <v>0</v>
      </c>
      <c r="N4013" s="160">
        <v>0</v>
      </c>
      <c r="O4013" s="160">
        <f>ROUND(E4013*N4013,2)</f>
        <v>0</v>
      </c>
      <c r="P4013" s="160">
        <v>0</v>
      </c>
      <c r="Q4013" s="160">
        <f>ROUND(E4013*P4013,2)</f>
        <v>0</v>
      </c>
      <c r="R4013" s="160"/>
      <c r="S4013" s="160" t="s">
        <v>354</v>
      </c>
      <c r="T4013" s="161" t="s">
        <v>296</v>
      </c>
      <c r="U4013" s="162">
        <v>0</v>
      </c>
      <c r="V4013" s="162">
        <f>ROUND(E4013*U4013,2)</f>
        <v>0</v>
      </c>
      <c r="W4013" s="162"/>
      <c r="X4013" s="162" t="s">
        <v>375</v>
      </c>
      <c r="Y4013" s="163"/>
      <c r="Z4013" s="163"/>
      <c r="AA4013" s="163"/>
      <c r="AB4013" s="163"/>
      <c r="AC4013" s="163"/>
      <c r="AD4013" s="163"/>
      <c r="AE4013" s="163"/>
      <c r="AF4013" s="163"/>
      <c r="AG4013" s="163" t="s">
        <v>376</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4"/>
      <c r="B4014" s="165"/>
      <c r="C4014" s="183" t="s">
        <v>4292</v>
      </c>
      <c r="D4014" s="184"/>
      <c r="E4014" s="185">
        <v>3.6</v>
      </c>
      <c r="F4014" s="162"/>
      <c r="G4014" s="162"/>
      <c r="H4014" s="162"/>
      <c r="I4014" s="162"/>
      <c r="J4014" s="162"/>
      <c r="K4014" s="162"/>
      <c r="L4014" s="162"/>
      <c r="M4014" s="162"/>
      <c r="N4014" s="162"/>
      <c r="O4014" s="162"/>
      <c r="P4014" s="162"/>
      <c r="Q4014" s="162"/>
      <c r="R4014" s="162"/>
      <c r="S4014" s="162"/>
      <c r="T4014" s="162"/>
      <c r="U4014" s="162"/>
      <c r="V4014" s="162"/>
      <c r="W4014" s="162"/>
      <c r="X4014" s="162"/>
      <c r="Y4014" s="163"/>
      <c r="Z4014" s="163"/>
      <c r="AA4014" s="163"/>
      <c r="AB4014" s="163"/>
      <c r="AC4014" s="163"/>
      <c r="AD4014" s="163"/>
      <c r="AE4014" s="163"/>
      <c r="AF4014" s="163"/>
      <c r="AG4014" s="163" t="s">
        <v>378</v>
      </c>
      <c r="AH4014" s="163">
        <v>0</v>
      </c>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54">
        <v>720</v>
      </c>
      <c r="B4015" s="155" t="s">
        <v>4293</v>
      </c>
      <c r="C4015" s="156" t="s">
        <v>4294</v>
      </c>
      <c r="D4015" s="157" t="s">
        <v>3094</v>
      </c>
      <c r="E4015" s="158">
        <v>8.8000000000000007</v>
      </c>
      <c r="F4015" s="159"/>
      <c r="G4015" s="160">
        <f>ROUND(E4015*F4015,2)</f>
        <v>0</v>
      </c>
      <c r="H4015" s="159"/>
      <c r="I4015" s="160">
        <f>ROUND(E4015*H4015,2)</f>
        <v>0</v>
      </c>
      <c r="J4015" s="159"/>
      <c r="K4015" s="160">
        <f>ROUND(E4015*J4015,2)</f>
        <v>0</v>
      </c>
      <c r="L4015" s="160">
        <v>21</v>
      </c>
      <c r="M4015" s="160">
        <f>G4015*(1+L4015/100)</f>
        <v>0</v>
      </c>
      <c r="N4015" s="160">
        <v>1.1939999999999999E-2</v>
      </c>
      <c r="O4015" s="160">
        <f>ROUND(E4015*N4015,2)</f>
        <v>0.11</v>
      </c>
      <c r="P4015" s="160">
        <v>0</v>
      </c>
      <c r="Q4015" s="160">
        <f>ROUND(E4015*P4015,2)</f>
        <v>0</v>
      </c>
      <c r="R4015" s="160"/>
      <c r="S4015" s="160" t="s">
        <v>354</v>
      </c>
      <c r="T4015" s="161" t="s">
        <v>296</v>
      </c>
      <c r="U4015" s="162">
        <v>0</v>
      </c>
      <c r="V4015" s="162">
        <f>ROUND(E4015*U4015,2)</f>
        <v>0</v>
      </c>
      <c r="W4015" s="162"/>
      <c r="X4015" s="162" t="s">
        <v>375</v>
      </c>
      <c r="Y4015" s="163"/>
      <c r="Z4015" s="163"/>
      <c r="AA4015" s="163"/>
      <c r="AB4015" s="163"/>
      <c r="AC4015" s="163"/>
      <c r="AD4015" s="163"/>
      <c r="AE4015" s="163"/>
      <c r="AF4015" s="163"/>
      <c r="AG4015" s="163" t="s">
        <v>376</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4"/>
      <c r="B4016" s="165"/>
      <c r="C4016" s="183" t="s">
        <v>4295</v>
      </c>
      <c r="D4016" s="184"/>
      <c r="E4016" s="185">
        <v>8.8000000000000007</v>
      </c>
      <c r="F4016" s="162"/>
      <c r="G4016" s="162"/>
      <c r="H4016" s="162"/>
      <c r="I4016" s="162"/>
      <c r="J4016" s="162"/>
      <c r="K4016" s="162"/>
      <c r="L4016" s="162"/>
      <c r="M4016" s="162"/>
      <c r="N4016" s="162"/>
      <c r="O4016" s="162"/>
      <c r="P4016" s="162"/>
      <c r="Q4016" s="162"/>
      <c r="R4016" s="162"/>
      <c r="S4016" s="162"/>
      <c r="T4016" s="162"/>
      <c r="U4016" s="162"/>
      <c r="V4016" s="162"/>
      <c r="W4016" s="162"/>
      <c r="X4016" s="162"/>
      <c r="Y4016" s="163"/>
      <c r="Z4016" s="163"/>
      <c r="AA4016" s="163"/>
      <c r="AB4016" s="163"/>
      <c r="AC4016" s="163"/>
      <c r="AD4016" s="163"/>
      <c r="AE4016" s="163"/>
      <c r="AF4016" s="163"/>
      <c r="AG4016" s="163" t="s">
        <v>378</v>
      </c>
      <c r="AH4016" s="163">
        <v>0</v>
      </c>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721</v>
      </c>
      <c r="B4017" s="168" t="s">
        <v>4296</v>
      </c>
      <c r="C4017" s="169" t="s">
        <v>4297</v>
      </c>
      <c r="D4017" s="170" t="s">
        <v>2663</v>
      </c>
      <c r="E4017" s="171">
        <v>4</v>
      </c>
      <c r="F4017" s="172"/>
      <c r="G4017" s="173">
        <f t="shared" ref="G4017:G4032" si="84">ROUND(E4017*F4017,2)</f>
        <v>0</v>
      </c>
      <c r="H4017" s="172"/>
      <c r="I4017" s="173">
        <f t="shared" ref="I4017:I4032" si="85">ROUND(E4017*H4017,2)</f>
        <v>0</v>
      </c>
      <c r="J4017" s="172"/>
      <c r="K4017" s="173">
        <f t="shared" ref="K4017:K4032" si="86">ROUND(E4017*J4017,2)</f>
        <v>0</v>
      </c>
      <c r="L4017" s="173">
        <v>21</v>
      </c>
      <c r="M4017" s="173">
        <f t="shared" ref="M4017:M4032" si="87">G4017*(1+L4017/100)</f>
        <v>0</v>
      </c>
      <c r="N4017" s="173">
        <v>2.9530000000000001E-2</v>
      </c>
      <c r="O4017" s="173">
        <f t="shared" ref="O4017:O4032" si="88">ROUND(E4017*N4017,2)</f>
        <v>0.12</v>
      </c>
      <c r="P4017" s="173">
        <v>0</v>
      </c>
      <c r="Q4017" s="173">
        <f t="shared" ref="Q4017:Q4032" si="89">ROUND(E4017*P4017,2)</f>
        <v>0</v>
      </c>
      <c r="R4017" s="173"/>
      <c r="S4017" s="173" t="s">
        <v>354</v>
      </c>
      <c r="T4017" s="174" t="s">
        <v>296</v>
      </c>
      <c r="U4017" s="162">
        <v>0</v>
      </c>
      <c r="V4017" s="162">
        <f t="shared" ref="V4017:V4032" si="90">ROUND(E4017*U4017,2)</f>
        <v>0</v>
      </c>
      <c r="W4017" s="162"/>
      <c r="X4017" s="162" t="s">
        <v>375</v>
      </c>
      <c r="Y4017" s="163"/>
      <c r="Z4017" s="163"/>
      <c r="AA4017" s="163"/>
      <c r="AB4017" s="163"/>
      <c r="AC4017" s="163"/>
      <c r="AD4017" s="163"/>
      <c r="AE4017" s="163"/>
      <c r="AF4017" s="163"/>
      <c r="AG4017" s="163" t="s">
        <v>376</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722</v>
      </c>
      <c r="B4018" s="168" t="s">
        <v>4298</v>
      </c>
      <c r="C4018" s="169" t="s">
        <v>4299</v>
      </c>
      <c r="D4018" s="170" t="s">
        <v>2663</v>
      </c>
      <c r="E4018" s="171">
        <v>5</v>
      </c>
      <c r="F4018" s="172"/>
      <c r="G4018" s="173">
        <f t="shared" si="84"/>
        <v>0</v>
      </c>
      <c r="H4018" s="172"/>
      <c r="I4018" s="173">
        <f t="shared" si="85"/>
        <v>0</v>
      </c>
      <c r="J4018" s="172"/>
      <c r="K4018" s="173">
        <f t="shared" si="86"/>
        <v>0</v>
      </c>
      <c r="L4018" s="173">
        <v>21</v>
      </c>
      <c r="M4018" s="173">
        <f t="shared" si="87"/>
        <v>0</v>
      </c>
      <c r="N4018" s="173">
        <v>7.0000000000000001E-3</v>
      </c>
      <c r="O4018" s="173">
        <f t="shared" si="88"/>
        <v>0.04</v>
      </c>
      <c r="P4018" s="173">
        <v>0</v>
      </c>
      <c r="Q4018" s="173">
        <f t="shared" si="89"/>
        <v>0</v>
      </c>
      <c r="R4018" s="173"/>
      <c r="S4018" s="173" t="s">
        <v>354</v>
      </c>
      <c r="T4018" s="174" t="s">
        <v>296</v>
      </c>
      <c r="U4018" s="162">
        <v>0</v>
      </c>
      <c r="V4018" s="162">
        <f t="shared" si="90"/>
        <v>0</v>
      </c>
      <c r="W4018" s="162"/>
      <c r="X4018" s="162" t="s">
        <v>375</v>
      </c>
      <c r="Y4018" s="163"/>
      <c r="Z4018" s="163"/>
      <c r="AA4018" s="163"/>
      <c r="AB4018" s="163"/>
      <c r="AC4018" s="163"/>
      <c r="AD4018" s="163"/>
      <c r="AE4018" s="163"/>
      <c r="AF4018" s="163"/>
      <c r="AG4018" s="163" t="s">
        <v>376</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723</v>
      </c>
      <c r="B4019" s="168" t="s">
        <v>4300</v>
      </c>
      <c r="C4019" s="169" t="s">
        <v>4301</v>
      </c>
      <c r="D4019" s="170" t="s">
        <v>2663</v>
      </c>
      <c r="E4019" s="171">
        <v>1</v>
      </c>
      <c r="F4019" s="172"/>
      <c r="G4019" s="173">
        <f t="shared" si="84"/>
        <v>0</v>
      </c>
      <c r="H4019" s="172"/>
      <c r="I4019" s="173">
        <f t="shared" si="85"/>
        <v>0</v>
      </c>
      <c r="J4019" s="172"/>
      <c r="K4019" s="173">
        <f t="shared" si="86"/>
        <v>0</v>
      </c>
      <c r="L4019" s="173">
        <v>21</v>
      </c>
      <c r="M4019" s="173">
        <f t="shared" si="87"/>
        <v>0</v>
      </c>
      <c r="N4019" s="173">
        <v>4.1999999999999997E-3</v>
      </c>
      <c r="O4019" s="173">
        <f t="shared" si="88"/>
        <v>0</v>
      </c>
      <c r="P4019" s="173">
        <v>0</v>
      </c>
      <c r="Q4019" s="173">
        <f t="shared" si="89"/>
        <v>0</v>
      </c>
      <c r="R4019" s="173"/>
      <c r="S4019" s="173" t="s">
        <v>354</v>
      </c>
      <c r="T4019" s="174" t="s">
        <v>296</v>
      </c>
      <c r="U4019" s="162">
        <v>0</v>
      </c>
      <c r="V4019" s="162">
        <f t="shared" si="90"/>
        <v>0</v>
      </c>
      <c r="W4019" s="162"/>
      <c r="X4019" s="162" t="s">
        <v>375</v>
      </c>
      <c r="Y4019" s="163"/>
      <c r="Z4019" s="163"/>
      <c r="AA4019" s="163"/>
      <c r="AB4019" s="163"/>
      <c r="AC4019" s="163"/>
      <c r="AD4019" s="163"/>
      <c r="AE4019" s="163"/>
      <c r="AF4019" s="163"/>
      <c r="AG4019" s="163" t="s">
        <v>376</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724</v>
      </c>
      <c r="B4020" s="168" t="s">
        <v>4302</v>
      </c>
      <c r="C4020" s="169" t="s">
        <v>4303</v>
      </c>
      <c r="D4020" s="170" t="s">
        <v>2663</v>
      </c>
      <c r="E4020" s="171">
        <v>1</v>
      </c>
      <c r="F4020" s="172"/>
      <c r="G4020" s="173">
        <f t="shared" si="84"/>
        <v>0</v>
      </c>
      <c r="H4020" s="172"/>
      <c r="I4020" s="173">
        <f t="shared" si="85"/>
        <v>0</v>
      </c>
      <c r="J4020" s="172"/>
      <c r="K4020" s="173">
        <f t="shared" si="86"/>
        <v>0</v>
      </c>
      <c r="L4020" s="173">
        <v>21</v>
      </c>
      <c r="M4020" s="173">
        <f t="shared" si="87"/>
        <v>0</v>
      </c>
      <c r="N4020" s="173">
        <v>1.6000000000000001E-3</v>
      </c>
      <c r="O4020" s="173">
        <f t="shared" si="88"/>
        <v>0</v>
      </c>
      <c r="P4020" s="173">
        <v>0</v>
      </c>
      <c r="Q4020" s="173">
        <f t="shared" si="89"/>
        <v>0</v>
      </c>
      <c r="R4020" s="173"/>
      <c r="S4020" s="173" t="s">
        <v>354</v>
      </c>
      <c r="T4020" s="174" t="s">
        <v>296</v>
      </c>
      <c r="U4020" s="162">
        <v>0</v>
      </c>
      <c r="V4020" s="162">
        <f t="shared" si="90"/>
        <v>0</v>
      </c>
      <c r="W4020" s="162"/>
      <c r="X4020" s="162" t="s">
        <v>375</v>
      </c>
      <c r="Y4020" s="163"/>
      <c r="Z4020" s="163"/>
      <c r="AA4020" s="163"/>
      <c r="AB4020" s="163"/>
      <c r="AC4020" s="163"/>
      <c r="AD4020" s="163"/>
      <c r="AE4020" s="163"/>
      <c r="AF4020" s="163"/>
      <c r="AG4020" s="163" t="s">
        <v>376</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725</v>
      </c>
      <c r="B4021" s="168" t="s">
        <v>4304</v>
      </c>
      <c r="C4021" s="169" t="s">
        <v>4305</v>
      </c>
      <c r="D4021" s="170" t="s">
        <v>2663</v>
      </c>
      <c r="E4021" s="171">
        <v>2</v>
      </c>
      <c r="F4021" s="172"/>
      <c r="G4021" s="173">
        <f t="shared" si="84"/>
        <v>0</v>
      </c>
      <c r="H4021" s="172"/>
      <c r="I4021" s="173">
        <f t="shared" si="85"/>
        <v>0</v>
      </c>
      <c r="J4021" s="172"/>
      <c r="K4021" s="173">
        <f t="shared" si="86"/>
        <v>0</v>
      </c>
      <c r="L4021" s="173">
        <v>21</v>
      </c>
      <c r="M4021" s="173">
        <f t="shared" si="87"/>
        <v>0</v>
      </c>
      <c r="N4021" s="173">
        <v>3.5000000000000001E-3</v>
      </c>
      <c r="O4021" s="173">
        <f t="shared" si="88"/>
        <v>0.01</v>
      </c>
      <c r="P4021" s="173">
        <v>0</v>
      </c>
      <c r="Q4021" s="173">
        <f t="shared" si="89"/>
        <v>0</v>
      </c>
      <c r="R4021" s="173"/>
      <c r="S4021" s="173" t="s">
        <v>354</v>
      </c>
      <c r="T4021" s="174" t="s">
        <v>296</v>
      </c>
      <c r="U4021" s="162">
        <v>0</v>
      </c>
      <c r="V4021" s="162">
        <f t="shared" si="90"/>
        <v>0</v>
      </c>
      <c r="W4021" s="162"/>
      <c r="X4021" s="162" t="s">
        <v>375</v>
      </c>
      <c r="Y4021" s="163"/>
      <c r="Z4021" s="163"/>
      <c r="AA4021" s="163"/>
      <c r="AB4021" s="163"/>
      <c r="AC4021" s="163"/>
      <c r="AD4021" s="163"/>
      <c r="AE4021" s="163"/>
      <c r="AF4021" s="163"/>
      <c r="AG4021" s="163" t="s">
        <v>376</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726</v>
      </c>
      <c r="B4022" s="168" t="s">
        <v>4306</v>
      </c>
      <c r="C4022" s="169" t="s">
        <v>4307</v>
      </c>
      <c r="D4022" s="170" t="s">
        <v>2663</v>
      </c>
      <c r="E4022" s="171">
        <v>2</v>
      </c>
      <c r="F4022" s="172"/>
      <c r="G4022" s="173">
        <f t="shared" si="84"/>
        <v>0</v>
      </c>
      <c r="H4022" s="172"/>
      <c r="I4022" s="173">
        <f t="shared" si="85"/>
        <v>0</v>
      </c>
      <c r="J4022" s="172"/>
      <c r="K4022" s="173">
        <f t="shared" si="86"/>
        <v>0</v>
      </c>
      <c r="L4022" s="173">
        <v>21</v>
      </c>
      <c r="M4022" s="173">
        <f t="shared" si="87"/>
        <v>0</v>
      </c>
      <c r="N4022" s="173">
        <v>3.8E-3</v>
      </c>
      <c r="O4022" s="173">
        <f t="shared" si="88"/>
        <v>0.01</v>
      </c>
      <c r="P4022" s="173">
        <v>0</v>
      </c>
      <c r="Q4022" s="173">
        <f t="shared" si="89"/>
        <v>0</v>
      </c>
      <c r="R4022" s="173"/>
      <c r="S4022" s="173" t="s">
        <v>354</v>
      </c>
      <c r="T4022" s="174" t="s">
        <v>296</v>
      </c>
      <c r="U4022" s="162">
        <v>0</v>
      </c>
      <c r="V4022" s="162">
        <f t="shared" si="90"/>
        <v>0</v>
      </c>
      <c r="W4022" s="162"/>
      <c r="X4022" s="162" t="s">
        <v>375</v>
      </c>
      <c r="Y4022" s="163"/>
      <c r="Z4022" s="163"/>
      <c r="AA4022" s="163"/>
      <c r="AB4022" s="163"/>
      <c r="AC4022" s="163"/>
      <c r="AD4022" s="163"/>
      <c r="AE4022" s="163"/>
      <c r="AF4022" s="163"/>
      <c r="AG4022" s="163" t="s">
        <v>376</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727</v>
      </c>
      <c r="B4023" s="168" t="s">
        <v>4308</v>
      </c>
      <c r="C4023" s="169" t="s">
        <v>4309</v>
      </c>
      <c r="D4023" s="170" t="s">
        <v>2663</v>
      </c>
      <c r="E4023" s="171">
        <v>2</v>
      </c>
      <c r="F4023" s="172"/>
      <c r="G4023" s="173">
        <f t="shared" si="84"/>
        <v>0</v>
      </c>
      <c r="H4023" s="172"/>
      <c r="I4023" s="173">
        <f t="shared" si="85"/>
        <v>0</v>
      </c>
      <c r="J4023" s="172"/>
      <c r="K4023" s="173">
        <f t="shared" si="86"/>
        <v>0</v>
      </c>
      <c r="L4023" s="173">
        <v>21</v>
      </c>
      <c r="M4023" s="173">
        <f t="shared" si="87"/>
        <v>0</v>
      </c>
      <c r="N4023" s="173">
        <v>9.5999999999999992E-3</v>
      </c>
      <c r="O4023" s="173">
        <f t="shared" si="88"/>
        <v>0.02</v>
      </c>
      <c r="P4023" s="173">
        <v>0</v>
      </c>
      <c r="Q4023" s="173">
        <f t="shared" si="89"/>
        <v>0</v>
      </c>
      <c r="R4023" s="173"/>
      <c r="S4023" s="173" t="s">
        <v>354</v>
      </c>
      <c r="T4023" s="174" t="s">
        <v>296</v>
      </c>
      <c r="U4023" s="162">
        <v>0</v>
      </c>
      <c r="V4023" s="162">
        <f t="shared" si="90"/>
        <v>0</v>
      </c>
      <c r="W4023" s="162"/>
      <c r="X4023" s="162" t="s">
        <v>375</v>
      </c>
      <c r="Y4023" s="163"/>
      <c r="Z4023" s="163"/>
      <c r="AA4023" s="163"/>
      <c r="AB4023" s="163"/>
      <c r="AC4023" s="163"/>
      <c r="AD4023" s="163"/>
      <c r="AE4023" s="163"/>
      <c r="AF4023" s="163"/>
      <c r="AG4023" s="163" t="s">
        <v>376</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728</v>
      </c>
      <c r="B4024" s="168" t="s">
        <v>4310</v>
      </c>
      <c r="C4024" s="169" t="s">
        <v>4311</v>
      </c>
      <c r="D4024" s="170" t="s">
        <v>2663</v>
      </c>
      <c r="E4024" s="171">
        <v>1</v>
      </c>
      <c r="F4024" s="172"/>
      <c r="G4024" s="173">
        <f t="shared" si="84"/>
        <v>0</v>
      </c>
      <c r="H4024" s="172"/>
      <c r="I4024" s="173">
        <f t="shared" si="85"/>
        <v>0</v>
      </c>
      <c r="J4024" s="172"/>
      <c r="K4024" s="173">
        <f t="shared" si="86"/>
        <v>0</v>
      </c>
      <c r="L4024" s="173">
        <v>21</v>
      </c>
      <c r="M4024" s="173">
        <f t="shared" si="87"/>
        <v>0</v>
      </c>
      <c r="N4024" s="173">
        <v>6.5000000000000002E-2</v>
      </c>
      <c r="O4024" s="173">
        <f t="shared" si="88"/>
        <v>7.0000000000000007E-2</v>
      </c>
      <c r="P4024" s="173">
        <v>0</v>
      </c>
      <c r="Q4024" s="173">
        <f t="shared" si="89"/>
        <v>0</v>
      </c>
      <c r="R4024" s="173"/>
      <c r="S4024" s="173" t="s">
        <v>354</v>
      </c>
      <c r="T4024" s="174" t="s">
        <v>296</v>
      </c>
      <c r="U4024" s="162">
        <v>0</v>
      </c>
      <c r="V4024" s="162">
        <f t="shared" si="90"/>
        <v>0</v>
      </c>
      <c r="W4024" s="162"/>
      <c r="X4024" s="162" t="s">
        <v>375</v>
      </c>
      <c r="Y4024" s="163"/>
      <c r="Z4024" s="163"/>
      <c r="AA4024" s="163"/>
      <c r="AB4024" s="163"/>
      <c r="AC4024" s="163"/>
      <c r="AD4024" s="163"/>
      <c r="AE4024" s="163"/>
      <c r="AF4024" s="163"/>
      <c r="AG4024" s="163" t="s">
        <v>376</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67">
        <v>729</v>
      </c>
      <c r="B4025" s="168" t="s">
        <v>4312</v>
      </c>
      <c r="C4025" s="169" t="s">
        <v>4313</v>
      </c>
      <c r="D4025" s="170" t="s">
        <v>3101</v>
      </c>
      <c r="E4025" s="171">
        <v>1</v>
      </c>
      <c r="F4025" s="172"/>
      <c r="G4025" s="173">
        <f t="shared" si="84"/>
        <v>0</v>
      </c>
      <c r="H4025" s="172"/>
      <c r="I4025" s="173">
        <f t="shared" si="85"/>
        <v>0</v>
      </c>
      <c r="J4025" s="172"/>
      <c r="K4025" s="173">
        <f t="shared" si="86"/>
        <v>0</v>
      </c>
      <c r="L4025" s="173">
        <v>21</v>
      </c>
      <c r="M4025" s="173">
        <f t="shared" si="87"/>
        <v>0</v>
      </c>
      <c r="N4025" s="173">
        <v>0</v>
      </c>
      <c r="O4025" s="173">
        <f t="shared" si="88"/>
        <v>0</v>
      </c>
      <c r="P4025" s="173">
        <v>0</v>
      </c>
      <c r="Q4025" s="173">
        <f t="shared" si="89"/>
        <v>0</v>
      </c>
      <c r="R4025" s="173"/>
      <c r="S4025" s="173" t="s">
        <v>354</v>
      </c>
      <c r="T4025" s="174" t="s">
        <v>296</v>
      </c>
      <c r="U4025" s="162">
        <v>0</v>
      </c>
      <c r="V4025" s="162">
        <f t="shared" si="90"/>
        <v>0</v>
      </c>
      <c r="W4025" s="162"/>
      <c r="X4025" s="162" t="s">
        <v>375</v>
      </c>
      <c r="Y4025" s="163"/>
      <c r="Z4025" s="163"/>
      <c r="AA4025" s="163"/>
      <c r="AB4025" s="163"/>
      <c r="AC4025" s="163"/>
      <c r="AD4025" s="163"/>
      <c r="AE4025" s="163"/>
      <c r="AF4025" s="163"/>
      <c r="AG4025" s="163" t="s">
        <v>376</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7">
        <v>730</v>
      </c>
      <c r="B4026" s="168" t="s">
        <v>4314</v>
      </c>
      <c r="C4026" s="169" t="s">
        <v>4315</v>
      </c>
      <c r="D4026" s="170" t="s">
        <v>3094</v>
      </c>
      <c r="E4026" s="171">
        <v>85.76</v>
      </c>
      <c r="F4026" s="172"/>
      <c r="G4026" s="173">
        <f t="shared" si="84"/>
        <v>0</v>
      </c>
      <c r="H4026" s="172"/>
      <c r="I4026" s="173">
        <f t="shared" si="85"/>
        <v>0</v>
      </c>
      <c r="J4026" s="172"/>
      <c r="K4026" s="173">
        <f t="shared" si="86"/>
        <v>0</v>
      </c>
      <c r="L4026" s="173">
        <v>21</v>
      </c>
      <c r="M4026" s="173">
        <f t="shared" si="87"/>
        <v>0</v>
      </c>
      <c r="N4026" s="173">
        <v>4.4999999999999999E-4</v>
      </c>
      <c r="O4026" s="173">
        <f t="shared" si="88"/>
        <v>0.04</v>
      </c>
      <c r="P4026" s="173">
        <v>0</v>
      </c>
      <c r="Q4026" s="173">
        <f t="shared" si="89"/>
        <v>0</v>
      </c>
      <c r="R4026" s="173"/>
      <c r="S4026" s="173" t="s">
        <v>354</v>
      </c>
      <c r="T4026" s="174" t="s">
        <v>296</v>
      </c>
      <c r="U4026" s="162">
        <v>0</v>
      </c>
      <c r="V4026" s="162">
        <f t="shared" si="90"/>
        <v>0</v>
      </c>
      <c r="W4026" s="162"/>
      <c r="X4026" s="162" t="s">
        <v>375</v>
      </c>
      <c r="Y4026" s="163"/>
      <c r="Z4026" s="163"/>
      <c r="AA4026" s="163"/>
      <c r="AB4026" s="163"/>
      <c r="AC4026" s="163"/>
      <c r="AD4026" s="163"/>
      <c r="AE4026" s="163"/>
      <c r="AF4026" s="163"/>
      <c r="AG4026" s="163" t="s">
        <v>376</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67">
        <v>731</v>
      </c>
      <c r="B4027" s="168" t="s">
        <v>4316</v>
      </c>
      <c r="C4027" s="169" t="s">
        <v>4317</v>
      </c>
      <c r="D4027" s="170" t="s">
        <v>2663</v>
      </c>
      <c r="E4027" s="171">
        <v>14</v>
      </c>
      <c r="F4027" s="172"/>
      <c r="G4027" s="173">
        <f t="shared" si="84"/>
        <v>0</v>
      </c>
      <c r="H4027" s="172"/>
      <c r="I4027" s="173">
        <f t="shared" si="85"/>
        <v>0</v>
      </c>
      <c r="J4027" s="172"/>
      <c r="K4027" s="173">
        <f t="shared" si="86"/>
        <v>0</v>
      </c>
      <c r="L4027" s="173">
        <v>21</v>
      </c>
      <c r="M4027" s="173">
        <f t="shared" si="87"/>
        <v>0</v>
      </c>
      <c r="N4027" s="173">
        <v>1E-4</v>
      </c>
      <c r="O4027" s="173">
        <f t="shared" si="88"/>
        <v>0</v>
      </c>
      <c r="P4027" s="173">
        <v>0</v>
      </c>
      <c r="Q4027" s="173">
        <f t="shared" si="89"/>
        <v>0</v>
      </c>
      <c r="R4027" s="173"/>
      <c r="S4027" s="173" t="s">
        <v>354</v>
      </c>
      <c r="T4027" s="174" t="s">
        <v>296</v>
      </c>
      <c r="U4027" s="162">
        <v>0</v>
      </c>
      <c r="V4027" s="162">
        <f t="shared" si="90"/>
        <v>0</v>
      </c>
      <c r="W4027" s="162"/>
      <c r="X4027" s="162" t="s">
        <v>375</v>
      </c>
      <c r="Y4027" s="163"/>
      <c r="Z4027" s="163"/>
      <c r="AA4027" s="163"/>
      <c r="AB4027" s="163"/>
      <c r="AC4027" s="163"/>
      <c r="AD4027" s="163"/>
      <c r="AE4027" s="163"/>
      <c r="AF4027" s="163"/>
      <c r="AG4027" s="163" t="s">
        <v>376</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7">
        <v>732</v>
      </c>
      <c r="B4028" s="168" t="s">
        <v>4318</v>
      </c>
      <c r="C4028" s="169" t="s">
        <v>4319</v>
      </c>
      <c r="D4028" s="170" t="s">
        <v>2663</v>
      </c>
      <c r="E4028" s="171">
        <v>1</v>
      </c>
      <c r="F4028" s="172"/>
      <c r="G4028" s="173">
        <f t="shared" si="84"/>
        <v>0</v>
      </c>
      <c r="H4028" s="172"/>
      <c r="I4028" s="173">
        <f t="shared" si="85"/>
        <v>0</v>
      </c>
      <c r="J4028" s="172"/>
      <c r="K4028" s="173">
        <f t="shared" si="86"/>
        <v>0</v>
      </c>
      <c r="L4028" s="173">
        <v>21</v>
      </c>
      <c r="M4028" s="173">
        <f t="shared" si="87"/>
        <v>0</v>
      </c>
      <c r="N4028" s="173">
        <v>5.2900000000000004E-3</v>
      </c>
      <c r="O4028" s="173">
        <f t="shared" si="88"/>
        <v>0.01</v>
      </c>
      <c r="P4028" s="173">
        <v>0</v>
      </c>
      <c r="Q4028" s="173">
        <f t="shared" si="89"/>
        <v>0</v>
      </c>
      <c r="R4028" s="173"/>
      <c r="S4028" s="173" t="s">
        <v>354</v>
      </c>
      <c r="T4028" s="174" t="s">
        <v>296</v>
      </c>
      <c r="U4028" s="162">
        <v>0</v>
      </c>
      <c r="V4028" s="162">
        <f t="shared" si="90"/>
        <v>0</v>
      </c>
      <c r="W4028" s="162"/>
      <c r="X4028" s="162" t="s">
        <v>375</v>
      </c>
      <c r="Y4028" s="163"/>
      <c r="Z4028" s="163"/>
      <c r="AA4028" s="163"/>
      <c r="AB4028" s="163"/>
      <c r="AC4028" s="163"/>
      <c r="AD4028" s="163"/>
      <c r="AE4028" s="163"/>
      <c r="AF4028" s="163"/>
      <c r="AG4028" s="163" t="s">
        <v>376</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67">
        <v>733</v>
      </c>
      <c r="B4029" s="168" t="s">
        <v>4320</v>
      </c>
      <c r="C4029" s="169" t="s">
        <v>4321</v>
      </c>
      <c r="D4029" s="170" t="s">
        <v>2663</v>
      </c>
      <c r="E4029" s="171">
        <v>2</v>
      </c>
      <c r="F4029" s="172"/>
      <c r="G4029" s="173">
        <f t="shared" si="84"/>
        <v>0</v>
      </c>
      <c r="H4029" s="172"/>
      <c r="I4029" s="173">
        <f t="shared" si="85"/>
        <v>0</v>
      </c>
      <c r="J4029" s="172"/>
      <c r="K4029" s="173">
        <f t="shared" si="86"/>
        <v>0</v>
      </c>
      <c r="L4029" s="173">
        <v>21</v>
      </c>
      <c r="M4029" s="173">
        <f t="shared" si="87"/>
        <v>0</v>
      </c>
      <c r="N4029" s="173">
        <v>8.6999999999999994E-3</v>
      </c>
      <c r="O4029" s="173">
        <f t="shared" si="88"/>
        <v>0.02</v>
      </c>
      <c r="P4029" s="173">
        <v>0</v>
      </c>
      <c r="Q4029" s="173">
        <f t="shared" si="89"/>
        <v>0</v>
      </c>
      <c r="R4029" s="173"/>
      <c r="S4029" s="173" t="s">
        <v>354</v>
      </c>
      <c r="T4029" s="174" t="s">
        <v>296</v>
      </c>
      <c r="U4029" s="162">
        <v>0</v>
      </c>
      <c r="V4029" s="162">
        <f t="shared" si="90"/>
        <v>0</v>
      </c>
      <c r="W4029" s="162"/>
      <c r="X4029" s="162" t="s">
        <v>375</v>
      </c>
      <c r="Y4029" s="163"/>
      <c r="Z4029" s="163"/>
      <c r="AA4029" s="163"/>
      <c r="AB4029" s="163"/>
      <c r="AC4029" s="163"/>
      <c r="AD4029" s="163"/>
      <c r="AE4029" s="163"/>
      <c r="AF4029" s="163"/>
      <c r="AG4029" s="163" t="s">
        <v>376</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7">
        <v>734</v>
      </c>
      <c r="B4030" s="168" t="s">
        <v>4322</v>
      </c>
      <c r="C4030" s="169" t="s">
        <v>4323</v>
      </c>
      <c r="D4030" s="170" t="s">
        <v>2663</v>
      </c>
      <c r="E4030" s="171">
        <v>1</v>
      </c>
      <c r="F4030" s="172"/>
      <c r="G4030" s="173">
        <f t="shared" si="84"/>
        <v>0</v>
      </c>
      <c r="H4030" s="172"/>
      <c r="I4030" s="173">
        <f t="shared" si="85"/>
        <v>0</v>
      </c>
      <c r="J4030" s="172"/>
      <c r="K4030" s="173">
        <f t="shared" si="86"/>
        <v>0</v>
      </c>
      <c r="L4030" s="173">
        <v>21</v>
      </c>
      <c r="M4030" s="173">
        <f t="shared" si="87"/>
        <v>0</v>
      </c>
      <c r="N4030" s="173">
        <v>0.31900000000000001</v>
      </c>
      <c r="O4030" s="173">
        <f t="shared" si="88"/>
        <v>0.32</v>
      </c>
      <c r="P4030" s="173">
        <v>0</v>
      </c>
      <c r="Q4030" s="173">
        <f t="shared" si="89"/>
        <v>0</v>
      </c>
      <c r="R4030" s="173"/>
      <c r="S4030" s="173" t="s">
        <v>354</v>
      </c>
      <c r="T4030" s="174" t="s">
        <v>296</v>
      </c>
      <c r="U4030" s="162">
        <v>0</v>
      </c>
      <c r="V4030" s="162">
        <f t="shared" si="90"/>
        <v>0</v>
      </c>
      <c r="W4030" s="162"/>
      <c r="X4030" s="162" t="s">
        <v>375</v>
      </c>
      <c r="Y4030" s="163"/>
      <c r="Z4030" s="163"/>
      <c r="AA4030" s="163"/>
      <c r="AB4030" s="163"/>
      <c r="AC4030" s="163"/>
      <c r="AD4030" s="163"/>
      <c r="AE4030" s="163"/>
      <c r="AF4030" s="163"/>
      <c r="AG4030" s="163" t="s">
        <v>376</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735</v>
      </c>
      <c r="B4031" s="168" t="s">
        <v>4324</v>
      </c>
      <c r="C4031" s="169" t="s">
        <v>4325</v>
      </c>
      <c r="D4031" s="170" t="s">
        <v>2663</v>
      </c>
      <c r="E4031" s="171">
        <v>2</v>
      </c>
      <c r="F4031" s="172"/>
      <c r="G4031" s="173">
        <f t="shared" si="84"/>
        <v>0</v>
      </c>
      <c r="H4031" s="172"/>
      <c r="I4031" s="173">
        <f t="shared" si="85"/>
        <v>0</v>
      </c>
      <c r="J4031" s="172"/>
      <c r="K4031" s="173">
        <f t="shared" si="86"/>
        <v>0</v>
      </c>
      <c r="L4031" s="173">
        <v>21</v>
      </c>
      <c r="M4031" s="173">
        <f t="shared" si="87"/>
        <v>0</v>
      </c>
      <c r="N4031" s="173">
        <v>0</v>
      </c>
      <c r="O4031" s="173">
        <f t="shared" si="88"/>
        <v>0</v>
      </c>
      <c r="P4031" s="173">
        <v>0</v>
      </c>
      <c r="Q4031" s="173">
        <f t="shared" si="89"/>
        <v>0</v>
      </c>
      <c r="R4031" s="173"/>
      <c r="S4031" s="173" t="s">
        <v>354</v>
      </c>
      <c r="T4031" s="174" t="s">
        <v>296</v>
      </c>
      <c r="U4031" s="162">
        <v>0</v>
      </c>
      <c r="V4031" s="162">
        <f t="shared" si="90"/>
        <v>0</v>
      </c>
      <c r="W4031" s="162"/>
      <c r="X4031" s="162" t="s">
        <v>375</v>
      </c>
      <c r="Y4031" s="163"/>
      <c r="Z4031" s="163"/>
      <c r="AA4031" s="163"/>
      <c r="AB4031" s="163"/>
      <c r="AC4031" s="163"/>
      <c r="AD4031" s="163"/>
      <c r="AE4031" s="163"/>
      <c r="AF4031" s="163"/>
      <c r="AG4031" s="163" t="s">
        <v>376</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54">
        <v>736</v>
      </c>
      <c r="B4032" s="155" t="s">
        <v>4326</v>
      </c>
      <c r="C4032" s="156" t="s">
        <v>4327</v>
      </c>
      <c r="D4032" s="157" t="s">
        <v>3094</v>
      </c>
      <c r="E4032" s="158">
        <v>4.68</v>
      </c>
      <c r="F4032" s="159"/>
      <c r="G4032" s="160">
        <f t="shared" si="84"/>
        <v>0</v>
      </c>
      <c r="H4032" s="159"/>
      <c r="I4032" s="160">
        <f t="shared" si="85"/>
        <v>0</v>
      </c>
      <c r="J4032" s="159"/>
      <c r="K4032" s="160">
        <f t="shared" si="86"/>
        <v>0</v>
      </c>
      <c r="L4032" s="160">
        <v>21</v>
      </c>
      <c r="M4032" s="160">
        <f t="shared" si="87"/>
        <v>0</v>
      </c>
      <c r="N4032" s="160">
        <v>2.9499999999999999E-3</v>
      </c>
      <c r="O4032" s="160">
        <f t="shared" si="88"/>
        <v>0.01</v>
      </c>
      <c r="P4032" s="160">
        <v>0</v>
      </c>
      <c r="Q4032" s="160">
        <f t="shared" si="89"/>
        <v>0</v>
      </c>
      <c r="R4032" s="160"/>
      <c r="S4032" s="160" t="s">
        <v>354</v>
      </c>
      <c r="T4032" s="161" t="s">
        <v>296</v>
      </c>
      <c r="U4032" s="162">
        <v>0</v>
      </c>
      <c r="V4032" s="162">
        <f t="shared" si="90"/>
        <v>0</v>
      </c>
      <c r="W4032" s="162"/>
      <c r="X4032" s="162" t="s">
        <v>375</v>
      </c>
      <c r="Y4032" s="163"/>
      <c r="Z4032" s="163"/>
      <c r="AA4032" s="163"/>
      <c r="AB4032" s="163"/>
      <c r="AC4032" s="163"/>
      <c r="AD4032" s="163"/>
      <c r="AE4032" s="163"/>
      <c r="AF4032" s="163"/>
      <c r="AG4032" s="163" t="s">
        <v>376</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4"/>
      <c r="B4033" s="165"/>
      <c r="C4033" s="183" t="s">
        <v>4328</v>
      </c>
      <c r="D4033" s="184"/>
      <c r="E4033" s="185">
        <v>4.68</v>
      </c>
      <c r="F4033" s="162"/>
      <c r="G4033" s="162"/>
      <c r="H4033" s="162"/>
      <c r="I4033" s="162"/>
      <c r="J4033" s="162"/>
      <c r="K4033" s="162"/>
      <c r="L4033" s="162"/>
      <c r="M4033" s="162"/>
      <c r="N4033" s="162"/>
      <c r="O4033" s="162"/>
      <c r="P4033" s="162"/>
      <c r="Q4033" s="162"/>
      <c r="R4033" s="162"/>
      <c r="S4033" s="162"/>
      <c r="T4033" s="162"/>
      <c r="U4033" s="162"/>
      <c r="V4033" s="162"/>
      <c r="W4033" s="162"/>
      <c r="X4033" s="162"/>
      <c r="Y4033" s="163"/>
      <c r="Z4033" s="163"/>
      <c r="AA4033" s="163"/>
      <c r="AB4033" s="163"/>
      <c r="AC4033" s="163"/>
      <c r="AD4033" s="163"/>
      <c r="AE4033" s="163"/>
      <c r="AF4033" s="163"/>
      <c r="AG4033" s="163" t="s">
        <v>378</v>
      </c>
      <c r="AH4033" s="163">
        <v>0</v>
      </c>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54">
        <v>737</v>
      </c>
      <c r="B4034" s="155" t="s">
        <v>4329</v>
      </c>
      <c r="C4034" s="156" t="s">
        <v>4330</v>
      </c>
      <c r="D4034" s="157" t="s">
        <v>3094</v>
      </c>
      <c r="E4034" s="158">
        <v>7.6</v>
      </c>
      <c r="F4034" s="159"/>
      <c r="G4034" s="160">
        <f>ROUND(E4034*F4034,2)</f>
        <v>0</v>
      </c>
      <c r="H4034" s="159"/>
      <c r="I4034" s="160">
        <f>ROUND(E4034*H4034,2)</f>
        <v>0</v>
      </c>
      <c r="J4034" s="159"/>
      <c r="K4034" s="160">
        <f>ROUND(E4034*J4034,2)</f>
        <v>0</v>
      </c>
      <c r="L4034" s="160">
        <v>21</v>
      </c>
      <c r="M4034" s="160">
        <f>G4034*(1+L4034/100)</f>
        <v>0</v>
      </c>
      <c r="N4034" s="160">
        <v>2.5999999999999999E-3</v>
      </c>
      <c r="O4034" s="160">
        <f>ROUND(E4034*N4034,2)</f>
        <v>0.02</v>
      </c>
      <c r="P4034" s="160">
        <v>0</v>
      </c>
      <c r="Q4034" s="160">
        <f>ROUND(E4034*P4034,2)</f>
        <v>0</v>
      </c>
      <c r="R4034" s="160"/>
      <c r="S4034" s="160" t="s">
        <v>354</v>
      </c>
      <c r="T4034" s="161" t="s">
        <v>296</v>
      </c>
      <c r="U4034" s="162">
        <v>0</v>
      </c>
      <c r="V4034" s="162">
        <f>ROUND(E4034*U4034,2)</f>
        <v>0</v>
      </c>
      <c r="W4034" s="162"/>
      <c r="X4034" s="162" t="s">
        <v>375</v>
      </c>
      <c r="Y4034" s="163"/>
      <c r="Z4034" s="163"/>
      <c r="AA4034" s="163"/>
      <c r="AB4034" s="163"/>
      <c r="AC4034" s="163"/>
      <c r="AD4034" s="163"/>
      <c r="AE4034" s="163"/>
      <c r="AF4034" s="163"/>
      <c r="AG4034" s="163" t="s">
        <v>376</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4"/>
      <c r="B4035" s="165"/>
      <c r="C4035" s="183" t="s">
        <v>4331</v>
      </c>
      <c r="D4035" s="184"/>
      <c r="E4035" s="185">
        <v>7.6</v>
      </c>
      <c r="F4035" s="162"/>
      <c r="G4035" s="162"/>
      <c r="H4035" s="162"/>
      <c r="I4035" s="162"/>
      <c r="J4035" s="162"/>
      <c r="K4035" s="162"/>
      <c r="L4035" s="162"/>
      <c r="M4035" s="162"/>
      <c r="N4035" s="162"/>
      <c r="O4035" s="162"/>
      <c r="P4035" s="162"/>
      <c r="Q4035" s="162"/>
      <c r="R4035" s="162"/>
      <c r="S4035" s="162"/>
      <c r="T4035" s="162"/>
      <c r="U4035" s="162"/>
      <c r="V4035" s="162"/>
      <c r="W4035" s="162"/>
      <c r="X4035" s="162"/>
      <c r="Y4035" s="163"/>
      <c r="Z4035" s="163"/>
      <c r="AA4035" s="163"/>
      <c r="AB4035" s="163"/>
      <c r="AC4035" s="163"/>
      <c r="AD4035" s="163"/>
      <c r="AE4035" s="163"/>
      <c r="AF4035" s="163"/>
      <c r="AG4035" s="163" t="s">
        <v>378</v>
      </c>
      <c r="AH4035" s="163">
        <v>0</v>
      </c>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54">
        <v>738</v>
      </c>
      <c r="B4036" s="155" t="s">
        <v>4332</v>
      </c>
      <c r="C4036" s="156" t="s">
        <v>4333</v>
      </c>
      <c r="D4036" s="157" t="s">
        <v>3094</v>
      </c>
      <c r="E4036" s="158">
        <v>11.5</v>
      </c>
      <c r="F4036" s="159"/>
      <c r="G4036" s="160">
        <f>ROUND(E4036*F4036,2)</f>
        <v>0</v>
      </c>
      <c r="H4036" s="159"/>
      <c r="I4036" s="160">
        <f>ROUND(E4036*H4036,2)</f>
        <v>0</v>
      </c>
      <c r="J4036" s="159"/>
      <c r="K4036" s="160">
        <f>ROUND(E4036*J4036,2)</f>
        <v>0</v>
      </c>
      <c r="L4036" s="160">
        <v>21</v>
      </c>
      <c r="M4036" s="160">
        <f>G4036*(1+L4036/100)</f>
        <v>0</v>
      </c>
      <c r="N4036" s="160">
        <v>2.5999999999999999E-3</v>
      </c>
      <c r="O4036" s="160">
        <f>ROUND(E4036*N4036,2)</f>
        <v>0.03</v>
      </c>
      <c r="P4036" s="160">
        <v>0</v>
      </c>
      <c r="Q4036" s="160">
        <f>ROUND(E4036*P4036,2)</f>
        <v>0</v>
      </c>
      <c r="R4036" s="160"/>
      <c r="S4036" s="160" t="s">
        <v>354</v>
      </c>
      <c r="T4036" s="161" t="s">
        <v>296</v>
      </c>
      <c r="U4036" s="162">
        <v>0</v>
      </c>
      <c r="V4036" s="162">
        <f>ROUND(E4036*U4036,2)</f>
        <v>0</v>
      </c>
      <c r="W4036" s="162"/>
      <c r="X4036" s="162" t="s">
        <v>375</v>
      </c>
      <c r="Y4036" s="163"/>
      <c r="Z4036" s="163"/>
      <c r="AA4036" s="163"/>
      <c r="AB4036" s="163"/>
      <c r="AC4036" s="163"/>
      <c r="AD4036" s="163"/>
      <c r="AE4036" s="163"/>
      <c r="AF4036" s="163"/>
      <c r="AG4036" s="163" t="s">
        <v>376</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4"/>
      <c r="B4037" s="165"/>
      <c r="C4037" s="183" t="s">
        <v>4334</v>
      </c>
      <c r="D4037" s="184"/>
      <c r="E4037" s="185">
        <v>11.5</v>
      </c>
      <c r="F4037" s="162"/>
      <c r="G4037" s="162"/>
      <c r="H4037" s="162"/>
      <c r="I4037" s="162"/>
      <c r="J4037" s="162"/>
      <c r="K4037" s="162"/>
      <c r="L4037" s="162"/>
      <c r="M4037" s="162"/>
      <c r="N4037" s="162"/>
      <c r="O4037" s="162"/>
      <c r="P4037" s="162"/>
      <c r="Q4037" s="162"/>
      <c r="R4037" s="162"/>
      <c r="S4037" s="162"/>
      <c r="T4037" s="162"/>
      <c r="U4037" s="162"/>
      <c r="V4037" s="162"/>
      <c r="W4037" s="162"/>
      <c r="X4037" s="162"/>
      <c r="Y4037" s="163"/>
      <c r="Z4037" s="163"/>
      <c r="AA4037" s="163"/>
      <c r="AB4037" s="163"/>
      <c r="AC4037" s="163"/>
      <c r="AD4037" s="163"/>
      <c r="AE4037" s="163"/>
      <c r="AF4037" s="163"/>
      <c r="AG4037" s="163" t="s">
        <v>378</v>
      </c>
      <c r="AH4037" s="163">
        <v>0</v>
      </c>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54">
        <v>739</v>
      </c>
      <c r="B4038" s="155" t="s">
        <v>4335</v>
      </c>
      <c r="C4038" s="156" t="s">
        <v>4336</v>
      </c>
      <c r="D4038" s="157" t="s">
        <v>3094</v>
      </c>
      <c r="E4038" s="158">
        <v>20.260000000000002</v>
      </c>
      <c r="F4038" s="159"/>
      <c r="G4038" s="160">
        <f>ROUND(E4038*F4038,2)</f>
        <v>0</v>
      </c>
      <c r="H4038" s="159"/>
      <c r="I4038" s="160">
        <f>ROUND(E4038*H4038,2)</f>
        <v>0</v>
      </c>
      <c r="J4038" s="159"/>
      <c r="K4038" s="160">
        <f>ROUND(E4038*J4038,2)</f>
        <v>0</v>
      </c>
      <c r="L4038" s="160">
        <v>21</v>
      </c>
      <c r="M4038" s="160">
        <f>G4038*(1+L4038/100)</f>
        <v>0</v>
      </c>
      <c r="N4038" s="160">
        <v>2.3500000000000001E-3</v>
      </c>
      <c r="O4038" s="160">
        <f>ROUND(E4038*N4038,2)</f>
        <v>0.05</v>
      </c>
      <c r="P4038" s="160">
        <v>0</v>
      </c>
      <c r="Q4038" s="160">
        <f>ROUND(E4038*P4038,2)</f>
        <v>0</v>
      </c>
      <c r="R4038" s="160"/>
      <c r="S4038" s="160" t="s">
        <v>354</v>
      </c>
      <c r="T4038" s="161" t="s">
        <v>296</v>
      </c>
      <c r="U4038" s="162">
        <v>0</v>
      </c>
      <c r="V4038" s="162">
        <f>ROUND(E4038*U4038,2)</f>
        <v>0</v>
      </c>
      <c r="W4038" s="162"/>
      <c r="X4038" s="162" t="s">
        <v>375</v>
      </c>
      <c r="Y4038" s="163"/>
      <c r="Z4038" s="163"/>
      <c r="AA4038" s="163"/>
      <c r="AB4038" s="163"/>
      <c r="AC4038" s="163"/>
      <c r="AD4038" s="163"/>
      <c r="AE4038" s="163"/>
      <c r="AF4038" s="163"/>
      <c r="AG4038" s="163" t="s">
        <v>376</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4"/>
      <c r="B4039" s="165"/>
      <c r="C4039" s="183" t="s">
        <v>4337</v>
      </c>
      <c r="D4039" s="184"/>
      <c r="E4039" s="185">
        <v>20.260000000000002</v>
      </c>
      <c r="F4039" s="162"/>
      <c r="G4039" s="162"/>
      <c r="H4039" s="162"/>
      <c r="I4039" s="162"/>
      <c r="J4039" s="162"/>
      <c r="K4039" s="162"/>
      <c r="L4039" s="162"/>
      <c r="M4039" s="162"/>
      <c r="N4039" s="162"/>
      <c r="O4039" s="162"/>
      <c r="P4039" s="162"/>
      <c r="Q4039" s="162"/>
      <c r="R4039" s="162"/>
      <c r="S4039" s="162"/>
      <c r="T4039" s="162"/>
      <c r="U4039" s="162"/>
      <c r="V4039" s="162"/>
      <c r="W4039" s="162"/>
      <c r="X4039" s="162"/>
      <c r="Y4039" s="163"/>
      <c r="Z4039" s="163"/>
      <c r="AA4039" s="163"/>
      <c r="AB4039" s="163"/>
      <c r="AC4039" s="163"/>
      <c r="AD4039" s="163"/>
      <c r="AE4039" s="163"/>
      <c r="AF4039" s="163"/>
      <c r="AG4039" s="163" t="s">
        <v>378</v>
      </c>
      <c r="AH4039" s="163">
        <v>0</v>
      </c>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54">
        <v>740</v>
      </c>
      <c r="B4040" s="155" t="s">
        <v>4338</v>
      </c>
      <c r="C4040" s="156" t="s">
        <v>4339</v>
      </c>
      <c r="D4040" s="157" t="s">
        <v>3094</v>
      </c>
      <c r="E4040" s="158">
        <v>5.8</v>
      </c>
      <c r="F4040" s="159"/>
      <c r="G4040" s="160">
        <f>ROUND(E4040*F4040,2)</f>
        <v>0</v>
      </c>
      <c r="H4040" s="159"/>
      <c r="I4040" s="160">
        <f>ROUND(E4040*H4040,2)</f>
        <v>0</v>
      </c>
      <c r="J4040" s="159"/>
      <c r="K4040" s="160">
        <f>ROUND(E4040*J4040,2)</f>
        <v>0</v>
      </c>
      <c r="L4040" s="160">
        <v>21</v>
      </c>
      <c r="M4040" s="160">
        <f>G4040*(1+L4040/100)</f>
        <v>0</v>
      </c>
      <c r="N4040" s="160">
        <v>2.5999999999999999E-3</v>
      </c>
      <c r="O4040" s="160">
        <f>ROUND(E4040*N4040,2)</f>
        <v>0.02</v>
      </c>
      <c r="P4040" s="160">
        <v>0</v>
      </c>
      <c r="Q4040" s="160">
        <f>ROUND(E4040*P4040,2)</f>
        <v>0</v>
      </c>
      <c r="R4040" s="160"/>
      <c r="S4040" s="160" t="s">
        <v>354</v>
      </c>
      <c r="T4040" s="161" t="s">
        <v>296</v>
      </c>
      <c r="U4040" s="162">
        <v>0</v>
      </c>
      <c r="V4040" s="162">
        <f>ROUND(E4040*U4040,2)</f>
        <v>0</v>
      </c>
      <c r="W4040" s="162"/>
      <c r="X4040" s="162" t="s">
        <v>375</v>
      </c>
      <c r="Y4040" s="163"/>
      <c r="Z4040" s="163"/>
      <c r="AA4040" s="163"/>
      <c r="AB4040" s="163"/>
      <c r="AC4040" s="163"/>
      <c r="AD4040" s="163"/>
      <c r="AE4040" s="163"/>
      <c r="AF4040" s="163"/>
      <c r="AG4040" s="163" t="s">
        <v>376</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4"/>
      <c r="B4041" s="165"/>
      <c r="C4041" s="183" t="s">
        <v>4340</v>
      </c>
      <c r="D4041" s="184"/>
      <c r="E4041" s="185">
        <v>5.8</v>
      </c>
      <c r="F4041" s="162"/>
      <c r="G4041" s="162"/>
      <c r="H4041" s="162"/>
      <c r="I4041" s="162"/>
      <c r="J4041" s="162"/>
      <c r="K4041" s="162"/>
      <c r="L4041" s="162"/>
      <c r="M4041" s="162"/>
      <c r="N4041" s="162"/>
      <c r="O4041" s="162"/>
      <c r="P4041" s="162"/>
      <c r="Q4041" s="162"/>
      <c r="R4041" s="162"/>
      <c r="S4041" s="162"/>
      <c r="T4041" s="162"/>
      <c r="U4041" s="162"/>
      <c r="V4041" s="162"/>
      <c r="W4041" s="162"/>
      <c r="X4041" s="162"/>
      <c r="Y4041" s="163"/>
      <c r="Z4041" s="163"/>
      <c r="AA4041" s="163"/>
      <c r="AB4041" s="163"/>
      <c r="AC4041" s="163"/>
      <c r="AD4041" s="163"/>
      <c r="AE4041" s="163"/>
      <c r="AF4041" s="163"/>
      <c r="AG4041" s="163" t="s">
        <v>378</v>
      </c>
      <c r="AH4041" s="163">
        <v>0</v>
      </c>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54">
        <v>741</v>
      </c>
      <c r="B4042" s="155" t="s">
        <v>4341</v>
      </c>
      <c r="C4042" s="156" t="s">
        <v>4342</v>
      </c>
      <c r="D4042" s="157" t="s">
        <v>3094</v>
      </c>
      <c r="E4042" s="158">
        <v>182</v>
      </c>
      <c r="F4042" s="159"/>
      <c r="G4042" s="160">
        <f>ROUND(E4042*F4042,2)</f>
        <v>0</v>
      </c>
      <c r="H4042" s="159"/>
      <c r="I4042" s="160">
        <f>ROUND(E4042*H4042,2)</f>
        <v>0</v>
      </c>
      <c r="J4042" s="159"/>
      <c r="K4042" s="160">
        <f>ROUND(E4042*J4042,2)</f>
        <v>0</v>
      </c>
      <c r="L4042" s="160">
        <v>21</v>
      </c>
      <c r="M4042" s="160">
        <f>G4042*(1+L4042/100)</f>
        <v>0</v>
      </c>
      <c r="N4042" s="160">
        <v>3.5000000000000001E-3</v>
      </c>
      <c r="O4042" s="160">
        <f>ROUND(E4042*N4042,2)</f>
        <v>0.64</v>
      </c>
      <c r="P4042" s="160">
        <v>0</v>
      </c>
      <c r="Q4042" s="160">
        <f>ROUND(E4042*P4042,2)</f>
        <v>0</v>
      </c>
      <c r="R4042" s="160"/>
      <c r="S4042" s="160" t="s">
        <v>354</v>
      </c>
      <c r="T4042" s="161" t="s">
        <v>296</v>
      </c>
      <c r="U4042" s="162">
        <v>0</v>
      </c>
      <c r="V4042" s="162">
        <f>ROUND(E4042*U4042,2)</f>
        <v>0</v>
      </c>
      <c r="W4042" s="162"/>
      <c r="X4042" s="162" t="s">
        <v>375</v>
      </c>
      <c r="Y4042" s="163"/>
      <c r="Z4042" s="163"/>
      <c r="AA4042" s="163"/>
      <c r="AB4042" s="163"/>
      <c r="AC4042" s="163"/>
      <c r="AD4042" s="163"/>
      <c r="AE4042" s="163"/>
      <c r="AF4042" s="163"/>
      <c r="AG4042" s="163" t="s">
        <v>376</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4"/>
      <c r="B4043" s="165"/>
      <c r="C4043" s="183" t="s">
        <v>4343</v>
      </c>
      <c r="D4043" s="184"/>
      <c r="E4043" s="185">
        <v>182</v>
      </c>
      <c r="F4043" s="162"/>
      <c r="G4043" s="162"/>
      <c r="H4043" s="162"/>
      <c r="I4043" s="162"/>
      <c r="J4043" s="162"/>
      <c r="K4043" s="162"/>
      <c r="L4043" s="162"/>
      <c r="M4043" s="162"/>
      <c r="N4043" s="162"/>
      <c r="O4043" s="162"/>
      <c r="P4043" s="162"/>
      <c r="Q4043" s="162"/>
      <c r="R4043" s="162"/>
      <c r="S4043" s="162"/>
      <c r="T4043" s="162"/>
      <c r="U4043" s="162"/>
      <c r="V4043" s="162"/>
      <c r="W4043" s="162"/>
      <c r="X4043" s="162"/>
      <c r="Y4043" s="163"/>
      <c r="Z4043" s="163"/>
      <c r="AA4043" s="163"/>
      <c r="AB4043" s="163"/>
      <c r="AC4043" s="163"/>
      <c r="AD4043" s="163"/>
      <c r="AE4043" s="163"/>
      <c r="AF4043" s="163"/>
      <c r="AG4043" s="163" t="s">
        <v>378</v>
      </c>
      <c r="AH4043" s="163">
        <v>0</v>
      </c>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742</v>
      </c>
      <c r="B4044" s="168" t="s">
        <v>4344</v>
      </c>
      <c r="C4044" s="169" t="s">
        <v>4345</v>
      </c>
      <c r="D4044" s="170" t="s">
        <v>2663</v>
      </c>
      <c r="E4044" s="171">
        <v>1</v>
      </c>
      <c r="F4044" s="172"/>
      <c r="G4044" s="173">
        <f t="shared" ref="G4044:G4063" si="91">ROUND(E4044*F4044,2)</f>
        <v>0</v>
      </c>
      <c r="H4044" s="172"/>
      <c r="I4044" s="173">
        <f t="shared" ref="I4044:I4063" si="92">ROUND(E4044*H4044,2)</f>
        <v>0</v>
      </c>
      <c r="J4044" s="172"/>
      <c r="K4044" s="173">
        <f t="shared" ref="K4044:K4063" si="93">ROUND(E4044*J4044,2)</f>
        <v>0</v>
      </c>
      <c r="L4044" s="173">
        <v>21</v>
      </c>
      <c r="M4044" s="173">
        <f t="shared" ref="M4044:M4063" si="94">G4044*(1+L4044/100)</f>
        <v>0</v>
      </c>
      <c r="N4044" s="173">
        <v>6.0409999999999998E-2</v>
      </c>
      <c r="O4044" s="173">
        <f t="shared" ref="O4044:O4063" si="95">ROUND(E4044*N4044,2)</f>
        <v>0.06</v>
      </c>
      <c r="P4044" s="173">
        <v>0</v>
      </c>
      <c r="Q4044" s="173">
        <f t="shared" ref="Q4044:Q4063" si="96">ROUND(E4044*P4044,2)</f>
        <v>0</v>
      </c>
      <c r="R4044" s="173"/>
      <c r="S4044" s="173" t="s">
        <v>354</v>
      </c>
      <c r="T4044" s="174" t="s">
        <v>296</v>
      </c>
      <c r="U4044" s="162">
        <v>0</v>
      </c>
      <c r="V4044" s="162">
        <f t="shared" ref="V4044:V4063" si="97">ROUND(E4044*U4044,2)</f>
        <v>0</v>
      </c>
      <c r="W4044" s="162"/>
      <c r="X4044" s="162" t="s">
        <v>375</v>
      </c>
      <c r="Y4044" s="163"/>
      <c r="Z4044" s="163"/>
      <c r="AA4044" s="163"/>
      <c r="AB4044" s="163"/>
      <c r="AC4044" s="163"/>
      <c r="AD4044" s="163"/>
      <c r="AE4044" s="163"/>
      <c r="AF4044" s="163"/>
      <c r="AG4044" s="163" t="s">
        <v>376</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743</v>
      </c>
      <c r="B4045" s="168" t="s">
        <v>4346</v>
      </c>
      <c r="C4045" s="169" t="s">
        <v>4347</v>
      </c>
      <c r="D4045" s="170" t="s">
        <v>2663</v>
      </c>
      <c r="E4045" s="171">
        <v>2</v>
      </c>
      <c r="F4045" s="172"/>
      <c r="G4045" s="173">
        <f t="shared" si="91"/>
        <v>0</v>
      </c>
      <c r="H4045" s="172"/>
      <c r="I4045" s="173">
        <f t="shared" si="92"/>
        <v>0</v>
      </c>
      <c r="J4045" s="172"/>
      <c r="K4045" s="173">
        <f t="shared" si="93"/>
        <v>0</v>
      </c>
      <c r="L4045" s="173">
        <v>21</v>
      </c>
      <c r="M4045" s="173">
        <f t="shared" si="94"/>
        <v>0</v>
      </c>
      <c r="N4045" s="173">
        <v>2.5829999999999999E-2</v>
      </c>
      <c r="O4045" s="173">
        <f t="shared" si="95"/>
        <v>0.05</v>
      </c>
      <c r="P4045" s="173">
        <v>0</v>
      </c>
      <c r="Q4045" s="173">
        <f t="shared" si="96"/>
        <v>0</v>
      </c>
      <c r="R4045" s="173"/>
      <c r="S4045" s="173" t="s">
        <v>354</v>
      </c>
      <c r="T4045" s="174" t="s">
        <v>296</v>
      </c>
      <c r="U4045" s="162">
        <v>0</v>
      </c>
      <c r="V4045" s="162">
        <f t="shared" si="97"/>
        <v>0</v>
      </c>
      <c r="W4045" s="162"/>
      <c r="X4045" s="162" t="s">
        <v>375</v>
      </c>
      <c r="Y4045" s="163"/>
      <c r="Z4045" s="163"/>
      <c r="AA4045" s="163"/>
      <c r="AB4045" s="163"/>
      <c r="AC4045" s="163"/>
      <c r="AD4045" s="163"/>
      <c r="AE4045" s="163"/>
      <c r="AF4045" s="163"/>
      <c r="AG4045" s="163" t="s">
        <v>376</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67">
        <v>744</v>
      </c>
      <c r="B4046" s="168" t="s">
        <v>4348</v>
      </c>
      <c r="C4046" s="169" t="s">
        <v>4349</v>
      </c>
      <c r="D4046" s="170" t="s">
        <v>2663</v>
      </c>
      <c r="E4046" s="171">
        <v>1</v>
      </c>
      <c r="F4046" s="172"/>
      <c r="G4046" s="173">
        <f t="shared" si="91"/>
        <v>0</v>
      </c>
      <c r="H4046" s="172"/>
      <c r="I4046" s="173">
        <f t="shared" si="92"/>
        <v>0</v>
      </c>
      <c r="J4046" s="172"/>
      <c r="K4046" s="173">
        <f t="shared" si="93"/>
        <v>0</v>
      </c>
      <c r="L4046" s="173">
        <v>21</v>
      </c>
      <c r="M4046" s="173">
        <f t="shared" si="94"/>
        <v>0</v>
      </c>
      <c r="N4046" s="173">
        <v>9.1999999999999998E-2</v>
      </c>
      <c r="O4046" s="173">
        <f t="shared" si="95"/>
        <v>0.09</v>
      </c>
      <c r="P4046" s="173">
        <v>0</v>
      </c>
      <c r="Q4046" s="173">
        <f t="shared" si="96"/>
        <v>0</v>
      </c>
      <c r="R4046" s="173"/>
      <c r="S4046" s="173" t="s">
        <v>354</v>
      </c>
      <c r="T4046" s="174" t="s">
        <v>296</v>
      </c>
      <c r="U4046" s="162">
        <v>0</v>
      </c>
      <c r="V4046" s="162">
        <f t="shared" si="97"/>
        <v>0</v>
      </c>
      <c r="W4046" s="162"/>
      <c r="X4046" s="162" t="s">
        <v>375</v>
      </c>
      <c r="Y4046" s="163"/>
      <c r="Z4046" s="163"/>
      <c r="AA4046" s="163"/>
      <c r="AB4046" s="163"/>
      <c r="AC4046" s="163"/>
      <c r="AD4046" s="163"/>
      <c r="AE4046" s="163"/>
      <c r="AF4046" s="163"/>
      <c r="AG4046" s="163" t="s">
        <v>376</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7">
        <v>745</v>
      </c>
      <c r="B4047" s="168" t="s">
        <v>4350</v>
      </c>
      <c r="C4047" s="169" t="s">
        <v>4351</v>
      </c>
      <c r="D4047" s="170" t="s">
        <v>2663</v>
      </c>
      <c r="E4047" s="171">
        <v>1</v>
      </c>
      <c r="F4047" s="172"/>
      <c r="G4047" s="173">
        <f t="shared" si="91"/>
        <v>0</v>
      </c>
      <c r="H4047" s="172"/>
      <c r="I4047" s="173">
        <f t="shared" si="92"/>
        <v>0</v>
      </c>
      <c r="J4047" s="172"/>
      <c r="K4047" s="173">
        <f t="shared" si="93"/>
        <v>0</v>
      </c>
      <c r="L4047" s="173">
        <v>21</v>
      </c>
      <c r="M4047" s="173">
        <f t="shared" si="94"/>
        <v>0</v>
      </c>
      <c r="N4047" s="173">
        <v>5.8000000000000003E-2</v>
      </c>
      <c r="O4047" s="173">
        <f t="shared" si="95"/>
        <v>0.06</v>
      </c>
      <c r="P4047" s="173">
        <v>0</v>
      </c>
      <c r="Q4047" s="173">
        <f t="shared" si="96"/>
        <v>0</v>
      </c>
      <c r="R4047" s="173"/>
      <c r="S4047" s="173" t="s">
        <v>354</v>
      </c>
      <c r="T4047" s="174" t="s">
        <v>296</v>
      </c>
      <c r="U4047" s="162">
        <v>0</v>
      </c>
      <c r="V4047" s="162">
        <f t="shared" si="97"/>
        <v>0</v>
      </c>
      <c r="W4047" s="162"/>
      <c r="X4047" s="162" t="s">
        <v>375</v>
      </c>
      <c r="Y4047" s="163"/>
      <c r="Z4047" s="163"/>
      <c r="AA4047" s="163"/>
      <c r="AB4047" s="163"/>
      <c r="AC4047" s="163"/>
      <c r="AD4047" s="163"/>
      <c r="AE4047" s="163"/>
      <c r="AF4047" s="163"/>
      <c r="AG4047" s="163" t="s">
        <v>376</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67">
        <v>746</v>
      </c>
      <c r="B4048" s="168" t="s">
        <v>4352</v>
      </c>
      <c r="C4048" s="169" t="s">
        <v>4353</v>
      </c>
      <c r="D4048" s="170" t="s">
        <v>2663</v>
      </c>
      <c r="E4048" s="171">
        <v>1</v>
      </c>
      <c r="F4048" s="172"/>
      <c r="G4048" s="173">
        <f t="shared" si="91"/>
        <v>0</v>
      </c>
      <c r="H4048" s="172"/>
      <c r="I4048" s="173">
        <f t="shared" si="92"/>
        <v>0</v>
      </c>
      <c r="J4048" s="172"/>
      <c r="K4048" s="173">
        <f t="shared" si="93"/>
        <v>0</v>
      </c>
      <c r="L4048" s="173">
        <v>21</v>
      </c>
      <c r="M4048" s="173">
        <f t="shared" si="94"/>
        <v>0</v>
      </c>
      <c r="N4048" s="173">
        <v>3.8589999999999999E-2</v>
      </c>
      <c r="O4048" s="173">
        <f t="shared" si="95"/>
        <v>0.04</v>
      </c>
      <c r="P4048" s="173">
        <v>0</v>
      </c>
      <c r="Q4048" s="173">
        <f t="shared" si="96"/>
        <v>0</v>
      </c>
      <c r="R4048" s="173"/>
      <c r="S4048" s="173" t="s">
        <v>354</v>
      </c>
      <c r="T4048" s="174" t="s">
        <v>296</v>
      </c>
      <c r="U4048" s="162">
        <v>0</v>
      </c>
      <c r="V4048" s="162">
        <f t="shared" si="97"/>
        <v>0</v>
      </c>
      <c r="W4048" s="162"/>
      <c r="X4048" s="162" t="s">
        <v>375</v>
      </c>
      <c r="Y4048" s="163"/>
      <c r="Z4048" s="163"/>
      <c r="AA4048" s="163"/>
      <c r="AB4048" s="163"/>
      <c r="AC4048" s="163"/>
      <c r="AD4048" s="163"/>
      <c r="AE4048" s="163"/>
      <c r="AF4048" s="163"/>
      <c r="AG4048" s="163" t="s">
        <v>376</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7">
        <v>747</v>
      </c>
      <c r="B4049" s="168" t="s">
        <v>4354</v>
      </c>
      <c r="C4049" s="169" t="s">
        <v>4355</v>
      </c>
      <c r="D4049" s="170" t="s">
        <v>2663</v>
      </c>
      <c r="E4049" s="171">
        <v>1</v>
      </c>
      <c r="F4049" s="172"/>
      <c r="G4049" s="173">
        <f t="shared" si="91"/>
        <v>0</v>
      </c>
      <c r="H4049" s="172"/>
      <c r="I4049" s="173">
        <f t="shared" si="92"/>
        <v>0</v>
      </c>
      <c r="J4049" s="172"/>
      <c r="K4049" s="173">
        <f t="shared" si="93"/>
        <v>0</v>
      </c>
      <c r="L4049" s="173">
        <v>21</v>
      </c>
      <c r="M4049" s="173">
        <f t="shared" si="94"/>
        <v>0</v>
      </c>
      <c r="N4049" s="173">
        <v>0.16095999999999999</v>
      </c>
      <c r="O4049" s="173">
        <f t="shared" si="95"/>
        <v>0.16</v>
      </c>
      <c r="P4049" s="173">
        <v>0</v>
      </c>
      <c r="Q4049" s="173">
        <f t="shared" si="96"/>
        <v>0</v>
      </c>
      <c r="R4049" s="173"/>
      <c r="S4049" s="173" t="s">
        <v>354</v>
      </c>
      <c r="T4049" s="174" t="s">
        <v>296</v>
      </c>
      <c r="U4049" s="162">
        <v>0</v>
      </c>
      <c r="V4049" s="162">
        <f t="shared" si="97"/>
        <v>0</v>
      </c>
      <c r="W4049" s="162"/>
      <c r="X4049" s="162" t="s">
        <v>375</v>
      </c>
      <c r="Y4049" s="163"/>
      <c r="Z4049" s="163"/>
      <c r="AA4049" s="163"/>
      <c r="AB4049" s="163"/>
      <c r="AC4049" s="163"/>
      <c r="AD4049" s="163"/>
      <c r="AE4049" s="163"/>
      <c r="AF4049" s="163"/>
      <c r="AG4049" s="163" t="s">
        <v>376</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67">
        <v>748</v>
      </c>
      <c r="B4050" s="168" t="s">
        <v>4356</v>
      </c>
      <c r="C4050" s="169" t="s">
        <v>4357</v>
      </c>
      <c r="D4050" s="170" t="s">
        <v>2663</v>
      </c>
      <c r="E4050" s="171">
        <v>1</v>
      </c>
      <c r="F4050" s="172"/>
      <c r="G4050" s="173">
        <f t="shared" si="91"/>
        <v>0</v>
      </c>
      <c r="H4050" s="172"/>
      <c r="I4050" s="173">
        <f t="shared" si="92"/>
        <v>0</v>
      </c>
      <c r="J4050" s="172"/>
      <c r="K4050" s="173">
        <f t="shared" si="93"/>
        <v>0</v>
      </c>
      <c r="L4050" s="173">
        <v>21</v>
      </c>
      <c r="M4050" s="173">
        <f t="shared" si="94"/>
        <v>0</v>
      </c>
      <c r="N4050" s="173">
        <v>0.03</v>
      </c>
      <c r="O4050" s="173">
        <f t="shared" si="95"/>
        <v>0.03</v>
      </c>
      <c r="P4050" s="173">
        <v>0</v>
      </c>
      <c r="Q4050" s="173">
        <f t="shared" si="96"/>
        <v>0</v>
      </c>
      <c r="R4050" s="173"/>
      <c r="S4050" s="173" t="s">
        <v>354</v>
      </c>
      <c r="T4050" s="174" t="s">
        <v>296</v>
      </c>
      <c r="U4050" s="162">
        <v>0</v>
      </c>
      <c r="V4050" s="162">
        <f t="shared" si="97"/>
        <v>0</v>
      </c>
      <c r="W4050" s="162"/>
      <c r="X4050" s="162" t="s">
        <v>375</v>
      </c>
      <c r="Y4050" s="163"/>
      <c r="Z4050" s="163"/>
      <c r="AA4050" s="163"/>
      <c r="AB4050" s="163"/>
      <c r="AC4050" s="163"/>
      <c r="AD4050" s="163"/>
      <c r="AE4050" s="163"/>
      <c r="AF4050" s="163"/>
      <c r="AG4050" s="163" t="s">
        <v>376</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7">
        <v>749</v>
      </c>
      <c r="B4051" s="168" t="s">
        <v>4358</v>
      </c>
      <c r="C4051" s="169" t="s">
        <v>4359</v>
      </c>
      <c r="D4051" s="170" t="s">
        <v>2663</v>
      </c>
      <c r="E4051" s="171">
        <v>1</v>
      </c>
      <c r="F4051" s="172"/>
      <c r="G4051" s="173">
        <f t="shared" si="91"/>
        <v>0</v>
      </c>
      <c r="H4051" s="172"/>
      <c r="I4051" s="173">
        <f t="shared" si="92"/>
        <v>0</v>
      </c>
      <c r="J4051" s="172"/>
      <c r="K4051" s="173">
        <f t="shared" si="93"/>
        <v>0</v>
      </c>
      <c r="L4051" s="173">
        <v>21</v>
      </c>
      <c r="M4051" s="173">
        <f t="shared" si="94"/>
        <v>0</v>
      </c>
      <c r="N4051" s="173">
        <v>3.1E-2</v>
      </c>
      <c r="O4051" s="173">
        <f t="shared" si="95"/>
        <v>0.03</v>
      </c>
      <c r="P4051" s="173">
        <v>0</v>
      </c>
      <c r="Q4051" s="173">
        <f t="shared" si="96"/>
        <v>0</v>
      </c>
      <c r="R4051" s="173"/>
      <c r="S4051" s="173" t="s">
        <v>354</v>
      </c>
      <c r="T4051" s="174" t="s">
        <v>296</v>
      </c>
      <c r="U4051" s="162">
        <v>0</v>
      </c>
      <c r="V4051" s="162">
        <f t="shared" si="97"/>
        <v>0</v>
      </c>
      <c r="W4051" s="162"/>
      <c r="X4051" s="162" t="s">
        <v>375</v>
      </c>
      <c r="Y4051" s="163"/>
      <c r="Z4051" s="163"/>
      <c r="AA4051" s="163"/>
      <c r="AB4051" s="163"/>
      <c r="AC4051" s="163"/>
      <c r="AD4051" s="163"/>
      <c r="AE4051" s="163"/>
      <c r="AF4051" s="163"/>
      <c r="AG4051" s="163" t="s">
        <v>376</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67">
        <v>750</v>
      </c>
      <c r="B4052" s="168" t="s">
        <v>4360</v>
      </c>
      <c r="C4052" s="169" t="s">
        <v>4361</v>
      </c>
      <c r="D4052" s="170" t="s">
        <v>2663</v>
      </c>
      <c r="E4052" s="171">
        <v>1</v>
      </c>
      <c r="F4052" s="172"/>
      <c r="G4052" s="173">
        <f t="shared" si="91"/>
        <v>0</v>
      </c>
      <c r="H4052" s="172"/>
      <c r="I4052" s="173">
        <f t="shared" si="92"/>
        <v>0</v>
      </c>
      <c r="J4052" s="172"/>
      <c r="K4052" s="173">
        <f t="shared" si="93"/>
        <v>0</v>
      </c>
      <c r="L4052" s="173">
        <v>21</v>
      </c>
      <c r="M4052" s="173">
        <f t="shared" si="94"/>
        <v>0</v>
      </c>
      <c r="N4052" s="173">
        <v>2.9000000000000001E-2</v>
      </c>
      <c r="O4052" s="173">
        <f t="shared" si="95"/>
        <v>0.03</v>
      </c>
      <c r="P4052" s="173">
        <v>0</v>
      </c>
      <c r="Q4052" s="173">
        <f t="shared" si="96"/>
        <v>0</v>
      </c>
      <c r="R4052" s="173"/>
      <c r="S4052" s="173" t="s">
        <v>354</v>
      </c>
      <c r="T4052" s="174" t="s">
        <v>296</v>
      </c>
      <c r="U4052" s="162">
        <v>0</v>
      </c>
      <c r="V4052" s="162">
        <f t="shared" si="97"/>
        <v>0</v>
      </c>
      <c r="W4052" s="162"/>
      <c r="X4052" s="162" t="s">
        <v>375</v>
      </c>
      <c r="Y4052" s="163"/>
      <c r="Z4052" s="163"/>
      <c r="AA4052" s="163"/>
      <c r="AB4052" s="163"/>
      <c r="AC4052" s="163"/>
      <c r="AD4052" s="163"/>
      <c r="AE4052" s="163"/>
      <c r="AF4052" s="163"/>
      <c r="AG4052" s="163" t="s">
        <v>376</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7">
        <v>751</v>
      </c>
      <c r="B4053" s="168" t="s">
        <v>4362</v>
      </c>
      <c r="C4053" s="169" t="s">
        <v>4363</v>
      </c>
      <c r="D4053" s="170" t="s">
        <v>2663</v>
      </c>
      <c r="E4053" s="171">
        <v>1</v>
      </c>
      <c r="F4053" s="172"/>
      <c r="G4053" s="173">
        <f t="shared" si="91"/>
        <v>0</v>
      </c>
      <c r="H4053" s="172"/>
      <c r="I4053" s="173">
        <f t="shared" si="92"/>
        <v>0</v>
      </c>
      <c r="J4053" s="172"/>
      <c r="K4053" s="173">
        <f t="shared" si="93"/>
        <v>0</v>
      </c>
      <c r="L4053" s="173">
        <v>21</v>
      </c>
      <c r="M4053" s="173">
        <f t="shared" si="94"/>
        <v>0</v>
      </c>
      <c r="N4053" s="173">
        <v>2.9000000000000001E-2</v>
      </c>
      <c r="O4053" s="173">
        <f t="shared" si="95"/>
        <v>0.03</v>
      </c>
      <c r="P4053" s="173">
        <v>0</v>
      </c>
      <c r="Q4053" s="173">
        <f t="shared" si="96"/>
        <v>0</v>
      </c>
      <c r="R4053" s="173"/>
      <c r="S4053" s="173" t="s">
        <v>354</v>
      </c>
      <c r="T4053" s="174" t="s">
        <v>296</v>
      </c>
      <c r="U4053" s="162">
        <v>0</v>
      </c>
      <c r="V4053" s="162">
        <f t="shared" si="97"/>
        <v>0</v>
      </c>
      <c r="W4053" s="162"/>
      <c r="X4053" s="162" t="s">
        <v>375</v>
      </c>
      <c r="Y4053" s="163"/>
      <c r="Z4053" s="163"/>
      <c r="AA4053" s="163"/>
      <c r="AB4053" s="163"/>
      <c r="AC4053" s="163"/>
      <c r="AD4053" s="163"/>
      <c r="AE4053" s="163"/>
      <c r="AF4053" s="163"/>
      <c r="AG4053" s="163" t="s">
        <v>376</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67">
        <v>752</v>
      </c>
      <c r="B4054" s="168" t="s">
        <v>4364</v>
      </c>
      <c r="C4054" s="169" t="s">
        <v>4365</v>
      </c>
      <c r="D4054" s="170" t="s">
        <v>2663</v>
      </c>
      <c r="E4054" s="171">
        <v>1</v>
      </c>
      <c r="F4054" s="172"/>
      <c r="G4054" s="173">
        <f t="shared" si="91"/>
        <v>0</v>
      </c>
      <c r="H4054" s="172"/>
      <c r="I4054" s="173">
        <f t="shared" si="92"/>
        <v>0</v>
      </c>
      <c r="J4054" s="172"/>
      <c r="K4054" s="173">
        <f t="shared" si="93"/>
        <v>0</v>
      </c>
      <c r="L4054" s="173">
        <v>21</v>
      </c>
      <c r="M4054" s="173">
        <f t="shared" si="94"/>
        <v>0</v>
      </c>
      <c r="N4054" s="173">
        <v>6.5000000000000002E-2</v>
      </c>
      <c r="O4054" s="173">
        <f t="shared" si="95"/>
        <v>7.0000000000000007E-2</v>
      </c>
      <c r="P4054" s="173">
        <v>0</v>
      </c>
      <c r="Q4054" s="173">
        <f t="shared" si="96"/>
        <v>0</v>
      </c>
      <c r="R4054" s="173"/>
      <c r="S4054" s="173" t="s">
        <v>354</v>
      </c>
      <c r="T4054" s="174" t="s">
        <v>296</v>
      </c>
      <c r="U4054" s="162">
        <v>0</v>
      </c>
      <c r="V4054" s="162">
        <f t="shared" si="97"/>
        <v>0</v>
      </c>
      <c r="W4054" s="162"/>
      <c r="X4054" s="162" t="s">
        <v>375</v>
      </c>
      <c r="Y4054" s="163"/>
      <c r="Z4054" s="163"/>
      <c r="AA4054" s="163"/>
      <c r="AB4054" s="163"/>
      <c r="AC4054" s="163"/>
      <c r="AD4054" s="163"/>
      <c r="AE4054" s="163"/>
      <c r="AF4054" s="163"/>
      <c r="AG4054" s="163" t="s">
        <v>376</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7">
        <v>753</v>
      </c>
      <c r="B4055" s="168" t="s">
        <v>4366</v>
      </c>
      <c r="C4055" s="169" t="s">
        <v>4367</v>
      </c>
      <c r="D4055" s="170" t="s">
        <v>2663</v>
      </c>
      <c r="E4055" s="171">
        <v>2</v>
      </c>
      <c r="F4055" s="172"/>
      <c r="G4055" s="173">
        <f t="shared" si="91"/>
        <v>0</v>
      </c>
      <c r="H4055" s="172"/>
      <c r="I4055" s="173">
        <f t="shared" si="92"/>
        <v>0</v>
      </c>
      <c r="J4055" s="172"/>
      <c r="K4055" s="173">
        <f t="shared" si="93"/>
        <v>0</v>
      </c>
      <c r="L4055" s="173">
        <v>21</v>
      </c>
      <c r="M4055" s="173">
        <f t="shared" si="94"/>
        <v>0</v>
      </c>
      <c r="N4055" s="173">
        <v>1.9179999999999999E-2</v>
      </c>
      <c r="O4055" s="173">
        <f t="shared" si="95"/>
        <v>0.04</v>
      </c>
      <c r="P4055" s="173">
        <v>0</v>
      </c>
      <c r="Q4055" s="173">
        <f t="shared" si="96"/>
        <v>0</v>
      </c>
      <c r="R4055" s="173"/>
      <c r="S4055" s="173" t="s">
        <v>354</v>
      </c>
      <c r="T4055" s="174" t="s">
        <v>296</v>
      </c>
      <c r="U4055" s="162">
        <v>0</v>
      </c>
      <c r="V4055" s="162">
        <f t="shared" si="97"/>
        <v>0</v>
      </c>
      <c r="W4055" s="162"/>
      <c r="X4055" s="162" t="s">
        <v>375</v>
      </c>
      <c r="Y4055" s="163"/>
      <c r="Z4055" s="163"/>
      <c r="AA4055" s="163"/>
      <c r="AB4055" s="163"/>
      <c r="AC4055" s="163"/>
      <c r="AD4055" s="163"/>
      <c r="AE4055" s="163"/>
      <c r="AF4055" s="163"/>
      <c r="AG4055" s="163" t="s">
        <v>376</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67">
        <v>754</v>
      </c>
      <c r="B4056" s="168" t="s">
        <v>4368</v>
      </c>
      <c r="C4056" s="169" t="s">
        <v>4369</v>
      </c>
      <c r="D4056" s="170" t="s">
        <v>2663</v>
      </c>
      <c r="E4056" s="171">
        <v>2</v>
      </c>
      <c r="F4056" s="172"/>
      <c r="G4056" s="173">
        <f t="shared" si="91"/>
        <v>0</v>
      </c>
      <c r="H4056" s="172"/>
      <c r="I4056" s="173">
        <f t="shared" si="92"/>
        <v>0</v>
      </c>
      <c r="J4056" s="172"/>
      <c r="K4056" s="173">
        <f t="shared" si="93"/>
        <v>0</v>
      </c>
      <c r="L4056" s="173">
        <v>21</v>
      </c>
      <c r="M4056" s="173">
        <f t="shared" si="94"/>
        <v>0</v>
      </c>
      <c r="N4056" s="173">
        <v>4.2999999999999997E-2</v>
      </c>
      <c r="O4056" s="173">
        <f t="shared" si="95"/>
        <v>0.09</v>
      </c>
      <c r="P4056" s="173">
        <v>0</v>
      </c>
      <c r="Q4056" s="173">
        <f t="shared" si="96"/>
        <v>0</v>
      </c>
      <c r="R4056" s="173"/>
      <c r="S4056" s="173" t="s">
        <v>354</v>
      </c>
      <c r="T4056" s="174" t="s">
        <v>296</v>
      </c>
      <c r="U4056" s="162">
        <v>0</v>
      </c>
      <c r="V4056" s="162">
        <f t="shared" si="97"/>
        <v>0</v>
      </c>
      <c r="W4056" s="162"/>
      <c r="X4056" s="162" t="s">
        <v>375</v>
      </c>
      <c r="Y4056" s="163"/>
      <c r="Z4056" s="163"/>
      <c r="AA4056" s="163"/>
      <c r="AB4056" s="163"/>
      <c r="AC4056" s="163"/>
      <c r="AD4056" s="163"/>
      <c r="AE4056" s="163"/>
      <c r="AF4056" s="163"/>
      <c r="AG4056" s="163" t="s">
        <v>376</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7">
        <v>755</v>
      </c>
      <c r="B4057" s="168" t="s">
        <v>4370</v>
      </c>
      <c r="C4057" s="169" t="s">
        <v>4371</v>
      </c>
      <c r="D4057" s="170" t="s">
        <v>2663</v>
      </c>
      <c r="E4057" s="171">
        <v>1</v>
      </c>
      <c r="F4057" s="172"/>
      <c r="G4057" s="173">
        <f t="shared" si="91"/>
        <v>0</v>
      </c>
      <c r="H4057" s="172"/>
      <c r="I4057" s="173">
        <f t="shared" si="92"/>
        <v>0</v>
      </c>
      <c r="J4057" s="172"/>
      <c r="K4057" s="173">
        <f t="shared" si="93"/>
        <v>0</v>
      </c>
      <c r="L4057" s="173">
        <v>21</v>
      </c>
      <c r="M4057" s="173">
        <f t="shared" si="94"/>
        <v>0</v>
      </c>
      <c r="N4057" s="173">
        <v>4.2999999999999997E-2</v>
      </c>
      <c r="O4057" s="173">
        <f t="shared" si="95"/>
        <v>0.04</v>
      </c>
      <c r="P4057" s="173">
        <v>0</v>
      </c>
      <c r="Q4057" s="173">
        <f t="shared" si="96"/>
        <v>0</v>
      </c>
      <c r="R4057" s="173"/>
      <c r="S4057" s="173" t="s">
        <v>354</v>
      </c>
      <c r="T4057" s="174" t="s">
        <v>296</v>
      </c>
      <c r="U4057" s="162">
        <v>0</v>
      </c>
      <c r="V4057" s="162">
        <f t="shared" si="97"/>
        <v>0</v>
      </c>
      <c r="W4057" s="162"/>
      <c r="X4057" s="162" t="s">
        <v>375</v>
      </c>
      <c r="Y4057" s="163"/>
      <c r="Z4057" s="163"/>
      <c r="AA4057" s="163"/>
      <c r="AB4057" s="163"/>
      <c r="AC4057" s="163"/>
      <c r="AD4057" s="163"/>
      <c r="AE4057" s="163"/>
      <c r="AF4057" s="163"/>
      <c r="AG4057" s="163" t="s">
        <v>376</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756</v>
      </c>
      <c r="B4058" s="168" t="s">
        <v>4372</v>
      </c>
      <c r="C4058" s="169" t="s">
        <v>4373</v>
      </c>
      <c r="D4058" s="170" t="s">
        <v>2663</v>
      </c>
      <c r="E4058" s="171">
        <v>3</v>
      </c>
      <c r="F4058" s="172"/>
      <c r="G4058" s="173">
        <f t="shared" si="91"/>
        <v>0</v>
      </c>
      <c r="H4058" s="172"/>
      <c r="I4058" s="173">
        <f t="shared" si="92"/>
        <v>0</v>
      </c>
      <c r="J4058" s="172"/>
      <c r="K4058" s="173">
        <f t="shared" si="93"/>
        <v>0</v>
      </c>
      <c r="L4058" s="173">
        <v>21</v>
      </c>
      <c r="M4058" s="173">
        <f t="shared" si="94"/>
        <v>0</v>
      </c>
      <c r="N4058" s="173">
        <v>4.2999999999999997E-2</v>
      </c>
      <c r="O4058" s="173">
        <f t="shared" si="95"/>
        <v>0.13</v>
      </c>
      <c r="P4058" s="173">
        <v>0</v>
      </c>
      <c r="Q4058" s="173">
        <f t="shared" si="96"/>
        <v>0</v>
      </c>
      <c r="R4058" s="173"/>
      <c r="S4058" s="173" t="s">
        <v>354</v>
      </c>
      <c r="T4058" s="174" t="s">
        <v>296</v>
      </c>
      <c r="U4058" s="162">
        <v>0</v>
      </c>
      <c r="V4058" s="162">
        <f t="shared" si="97"/>
        <v>0</v>
      </c>
      <c r="W4058" s="162"/>
      <c r="X4058" s="162" t="s">
        <v>375</v>
      </c>
      <c r="Y4058" s="163"/>
      <c r="Z4058" s="163"/>
      <c r="AA4058" s="163"/>
      <c r="AB4058" s="163"/>
      <c r="AC4058" s="163"/>
      <c r="AD4058" s="163"/>
      <c r="AE4058" s="163"/>
      <c r="AF4058" s="163"/>
      <c r="AG4058" s="163" t="s">
        <v>376</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757</v>
      </c>
      <c r="B4059" s="168" t="s">
        <v>4374</v>
      </c>
      <c r="C4059" s="169" t="s">
        <v>4375</v>
      </c>
      <c r="D4059" s="170" t="s">
        <v>2663</v>
      </c>
      <c r="E4059" s="171">
        <v>1</v>
      </c>
      <c r="F4059" s="172"/>
      <c r="G4059" s="173">
        <f t="shared" si="91"/>
        <v>0</v>
      </c>
      <c r="H4059" s="172"/>
      <c r="I4059" s="173">
        <f t="shared" si="92"/>
        <v>0</v>
      </c>
      <c r="J4059" s="172"/>
      <c r="K4059" s="173">
        <f t="shared" si="93"/>
        <v>0</v>
      </c>
      <c r="L4059" s="173">
        <v>21</v>
      </c>
      <c r="M4059" s="173">
        <f t="shared" si="94"/>
        <v>0</v>
      </c>
      <c r="N4059" s="173">
        <v>4.2999999999999997E-2</v>
      </c>
      <c r="O4059" s="173">
        <f t="shared" si="95"/>
        <v>0.04</v>
      </c>
      <c r="P4059" s="173">
        <v>0</v>
      </c>
      <c r="Q4059" s="173">
        <f t="shared" si="96"/>
        <v>0</v>
      </c>
      <c r="R4059" s="173"/>
      <c r="S4059" s="173" t="s">
        <v>354</v>
      </c>
      <c r="T4059" s="174" t="s">
        <v>296</v>
      </c>
      <c r="U4059" s="162">
        <v>0</v>
      </c>
      <c r="V4059" s="162">
        <f t="shared" si="97"/>
        <v>0</v>
      </c>
      <c r="W4059" s="162"/>
      <c r="X4059" s="162" t="s">
        <v>375</v>
      </c>
      <c r="Y4059" s="163"/>
      <c r="Z4059" s="163"/>
      <c r="AA4059" s="163"/>
      <c r="AB4059" s="163"/>
      <c r="AC4059" s="163"/>
      <c r="AD4059" s="163"/>
      <c r="AE4059" s="163"/>
      <c r="AF4059" s="163"/>
      <c r="AG4059" s="163" t="s">
        <v>376</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758</v>
      </c>
      <c r="B4060" s="168" t="s">
        <v>4376</v>
      </c>
      <c r="C4060" s="169" t="s">
        <v>4377</v>
      </c>
      <c r="D4060" s="170" t="s">
        <v>2663</v>
      </c>
      <c r="E4060" s="171">
        <v>2</v>
      </c>
      <c r="F4060" s="172"/>
      <c r="G4060" s="173">
        <f t="shared" si="91"/>
        <v>0</v>
      </c>
      <c r="H4060" s="172"/>
      <c r="I4060" s="173">
        <f t="shared" si="92"/>
        <v>0</v>
      </c>
      <c r="J4060" s="172"/>
      <c r="K4060" s="173">
        <f t="shared" si="93"/>
        <v>0</v>
      </c>
      <c r="L4060" s="173">
        <v>21</v>
      </c>
      <c r="M4060" s="173">
        <f t="shared" si="94"/>
        <v>0</v>
      </c>
      <c r="N4060" s="173">
        <v>4.3999999999999997E-2</v>
      </c>
      <c r="O4060" s="173">
        <f t="shared" si="95"/>
        <v>0.09</v>
      </c>
      <c r="P4060" s="173">
        <v>0</v>
      </c>
      <c r="Q4060" s="173">
        <f t="shared" si="96"/>
        <v>0</v>
      </c>
      <c r="R4060" s="173"/>
      <c r="S4060" s="173" t="s">
        <v>354</v>
      </c>
      <c r="T4060" s="174" t="s">
        <v>296</v>
      </c>
      <c r="U4060" s="162">
        <v>0</v>
      </c>
      <c r="V4060" s="162">
        <f t="shared" si="97"/>
        <v>0</v>
      </c>
      <c r="W4060" s="162"/>
      <c r="X4060" s="162" t="s">
        <v>375</v>
      </c>
      <c r="Y4060" s="163"/>
      <c r="Z4060" s="163"/>
      <c r="AA4060" s="163"/>
      <c r="AB4060" s="163"/>
      <c r="AC4060" s="163"/>
      <c r="AD4060" s="163"/>
      <c r="AE4060" s="163"/>
      <c r="AF4060" s="163"/>
      <c r="AG4060" s="163" t="s">
        <v>376</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759</v>
      </c>
      <c r="B4061" s="168" t="s">
        <v>4378</v>
      </c>
      <c r="C4061" s="169" t="s">
        <v>4379</v>
      </c>
      <c r="D4061" s="170" t="s">
        <v>2663</v>
      </c>
      <c r="E4061" s="171">
        <v>1</v>
      </c>
      <c r="F4061" s="172"/>
      <c r="G4061" s="173">
        <f t="shared" si="91"/>
        <v>0</v>
      </c>
      <c r="H4061" s="172"/>
      <c r="I4061" s="173">
        <f t="shared" si="92"/>
        <v>0</v>
      </c>
      <c r="J4061" s="172"/>
      <c r="K4061" s="173">
        <f t="shared" si="93"/>
        <v>0</v>
      </c>
      <c r="L4061" s="173">
        <v>21</v>
      </c>
      <c r="M4061" s="173">
        <f t="shared" si="94"/>
        <v>0</v>
      </c>
      <c r="N4061" s="173">
        <v>4.3999999999999997E-2</v>
      </c>
      <c r="O4061" s="173">
        <f t="shared" si="95"/>
        <v>0.04</v>
      </c>
      <c r="P4061" s="173">
        <v>0</v>
      </c>
      <c r="Q4061" s="173">
        <f t="shared" si="96"/>
        <v>0</v>
      </c>
      <c r="R4061" s="173"/>
      <c r="S4061" s="173" t="s">
        <v>354</v>
      </c>
      <c r="T4061" s="174" t="s">
        <v>296</v>
      </c>
      <c r="U4061" s="162">
        <v>0</v>
      </c>
      <c r="V4061" s="162">
        <f t="shared" si="97"/>
        <v>0</v>
      </c>
      <c r="W4061" s="162"/>
      <c r="X4061" s="162" t="s">
        <v>375</v>
      </c>
      <c r="Y4061" s="163"/>
      <c r="Z4061" s="163"/>
      <c r="AA4061" s="163"/>
      <c r="AB4061" s="163"/>
      <c r="AC4061" s="163"/>
      <c r="AD4061" s="163"/>
      <c r="AE4061" s="163"/>
      <c r="AF4061" s="163"/>
      <c r="AG4061" s="163" t="s">
        <v>376</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760</v>
      </c>
      <c r="B4062" s="168" t="s">
        <v>4380</v>
      </c>
      <c r="C4062" s="169" t="s">
        <v>4381</v>
      </c>
      <c r="D4062" s="170" t="s">
        <v>2663</v>
      </c>
      <c r="E4062" s="171">
        <v>7</v>
      </c>
      <c r="F4062" s="172"/>
      <c r="G4062" s="173">
        <f t="shared" si="91"/>
        <v>0</v>
      </c>
      <c r="H4062" s="172"/>
      <c r="I4062" s="173">
        <f t="shared" si="92"/>
        <v>0</v>
      </c>
      <c r="J4062" s="172"/>
      <c r="K4062" s="173">
        <f t="shared" si="93"/>
        <v>0</v>
      </c>
      <c r="L4062" s="173">
        <v>21</v>
      </c>
      <c r="M4062" s="173">
        <f t="shared" si="94"/>
        <v>0</v>
      </c>
      <c r="N4062" s="173">
        <v>6.0000000000000001E-3</v>
      </c>
      <c r="O4062" s="173">
        <f t="shared" si="95"/>
        <v>0.04</v>
      </c>
      <c r="P4062" s="173">
        <v>0</v>
      </c>
      <c r="Q4062" s="173">
        <f t="shared" si="96"/>
        <v>0</v>
      </c>
      <c r="R4062" s="173"/>
      <c r="S4062" s="173" t="s">
        <v>354</v>
      </c>
      <c r="T4062" s="174" t="s">
        <v>296</v>
      </c>
      <c r="U4062" s="162">
        <v>0</v>
      </c>
      <c r="V4062" s="162">
        <f t="shared" si="97"/>
        <v>0</v>
      </c>
      <c r="W4062" s="162"/>
      <c r="X4062" s="162" t="s">
        <v>375</v>
      </c>
      <c r="Y4062" s="163"/>
      <c r="Z4062" s="163"/>
      <c r="AA4062" s="163"/>
      <c r="AB4062" s="163"/>
      <c r="AC4062" s="163"/>
      <c r="AD4062" s="163"/>
      <c r="AE4062" s="163"/>
      <c r="AF4062" s="163"/>
      <c r="AG4062" s="163" t="s">
        <v>376</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54">
        <v>761</v>
      </c>
      <c r="B4063" s="155" t="s">
        <v>4382</v>
      </c>
      <c r="C4063" s="156" t="s">
        <v>4383</v>
      </c>
      <c r="D4063" s="157" t="s">
        <v>480</v>
      </c>
      <c r="E4063" s="158">
        <v>61.275669999999998</v>
      </c>
      <c r="F4063" s="159"/>
      <c r="G4063" s="160">
        <f t="shared" si="91"/>
        <v>0</v>
      </c>
      <c r="H4063" s="159"/>
      <c r="I4063" s="160">
        <f t="shared" si="92"/>
        <v>0</v>
      </c>
      <c r="J4063" s="159"/>
      <c r="K4063" s="160">
        <f t="shared" si="93"/>
        <v>0</v>
      </c>
      <c r="L4063" s="160">
        <v>21</v>
      </c>
      <c r="M4063" s="160">
        <f t="shared" si="94"/>
        <v>0</v>
      </c>
      <c r="N4063" s="160">
        <v>0</v>
      </c>
      <c r="O4063" s="160">
        <f t="shared" si="95"/>
        <v>0</v>
      </c>
      <c r="P4063" s="160">
        <v>0</v>
      </c>
      <c r="Q4063" s="160">
        <f t="shared" si="96"/>
        <v>0</v>
      </c>
      <c r="R4063" s="160" t="s">
        <v>2652</v>
      </c>
      <c r="S4063" s="160" t="s">
        <v>295</v>
      </c>
      <c r="T4063" s="161" t="s">
        <v>295</v>
      </c>
      <c r="U4063" s="162">
        <v>3.016</v>
      </c>
      <c r="V4063" s="162">
        <f t="shared" si="97"/>
        <v>184.81</v>
      </c>
      <c r="W4063" s="162"/>
      <c r="X4063" s="162" t="s">
        <v>2682</v>
      </c>
      <c r="Y4063" s="163"/>
      <c r="Z4063" s="163"/>
      <c r="AA4063" s="163"/>
      <c r="AB4063" s="163"/>
      <c r="AC4063" s="163"/>
      <c r="AD4063" s="163"/>
      <c r="AE4063" s="163"/>
      <c r="AF4063" s="163"/>
      <c r="AG4063" s="163" t="s">
        <v>2683</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4"/>
      <c r="B4064" s="165"/>
      <c r="C4064" s="251" t="s">
        <v>2779</v>
      </c>
      <c r="D4064" s="215"/>
      <c r="E4064" s="215"/>
      <c r="F4064" s="215"/>
      <c r="G4064" s="215"/>
      <c r="H4064" s="162"/>
      <c r="I4064" s="162"/>
      <c r="J4064" s="162"/>
      <c r="K4064" s="162"/>
      <c r="L4064" s="162"/>
      <c r="M4064" s="162"/>
      <c r="N4064" s="162"/>
      <c r="O4064" s="162"/>
      <c r="P4064" s="162"/>
      <c r="Q4064" s="162"/>
      <c r="R4064" s="162"/>
      <c r="S4064" s="162"/>
      <c r="T4064" s="162"/>
      <c r="U4064" s="162"/>
      <c r="V4064" s="162"/>
      <c r="W4064" s="162"/>
      <c r="X4064" s="162"/>
      <c r="Y4064" s="163"/>
      <c r="Z4064" s="163"/>
      <c r="AA4064" s="163"/>
      <c r="AB4064" s="163"/>
      <c r="AC4064" s="163"/>
      <c r="AD4064" s="163"/>
      <c r="AE4064" s="163"/>
      <c r="AF4064" s="163"/>
      <c r="AG4064" s="163" t="s">
        <v>387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762</v>
      </c>
      <c r="B4065" s="168" t="s">
        <v>4384</v>
      </c>
      <c r="C4065" s="169" t="s">
        <v>4385</v>
      </c>
      <c r="D4065" s="170" t="s">
        <v>480</v>
      </c>
      <c r="E4065" s="171">
        <v>5.7738199999999997</v>
      </c>
      <c r="F4065" s="172"/>
      <c r="G4065" s="173">
        <f t="shared" ref="G4065:G4071" si="98">ROUND(E4065*F4065,2)</f>
        <v>0</v>
      </c>
      <c r="H4065" s="172"/>
      <c r="I4065" s="173">
        <f t="shared" ref="I4065:I4071" si="99">ROUND(E4065*H4065,2)</f>
        <v>0</v>
      </c>
      <c r="J4065" s="172"/>
      <c r="K4065" s="173">
        <f t="shared" ref="K4065:K4071" si="100">ROUND(E4065*J4065,2)</f>
        <v>0</v>
      </c>
      <c r="L4065" s="173">
        <v>21</v>
      </c>
      <c r="M4065" s="173">
        <f t="shared" ref="M4065:M4071" si="101">G4065*(1+L4065/100)</f>
        <v>0</v>
      </c>
      <c r="N4065" s="173">
        <v>0</v>
      </c>
      <c r="O4065" s="173">
        <f t="shared" ref="O4065:O4071" si="102">ROUND(E4065*N4065,2)</f>
        <v>0</v>
      </c>
      <c r="P4065" s="173">
        <v>0</v>
      </c>
      <c r="Q4065" s="173">
        <f t="shared" ref="Q4065:Q4071" si="103">ROUND(E4065*P4065,2)</f>
        <v>0</v>
      </c>
      <c r="R4065" s="173" t="s">
        <v>2009</v>
      </c>
      <c r="S4065" s="173" t="s">
        <v>295</v>
      </c>
      <c r="T4065" s="174" t="s">
        <v>295</v>
      </c>
      <c r="U4065" s="162">
        <v>0</v>
      </c>
      <c r="V4065" s="162">
        <f t="shared" ref="V4065:V4071" si="104">ROUND(E4065*U4065,2)</f>
        <v>0</v>
      </c>
      <c r="W4065" s="162"/>
      <c r="X4065" s="162" t="s">
        <v>2666</v>
      </c>
      <c r="Y4065" s="163"/>
      <c r="Z4065" s="163"/>
      <c r="AA4065" s="163"/>
      <c r="AB4065" s="163"/>
      <c r="AC4065" s="163"/>
      <c r="AD4065" s="163"/>
      <c r="AE4065" s="163"/>
      <c r="AF4065" s="163"/>
      <c r="AG4065" s="163" t="s">
        <v>2667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763</v>
      </c>
      <c r="B4066" s="168" t="s">
        <v>2664</v>
      </c>
      <c r="C4066" s="169" t="s">
        <v>2665</v>
      </c>
      <c r="D4066" s="170" t="s">
        <v>480</v>
      </c>
      <c r="E4066" s="171">
        <v>5.7738199999999997</v>
      </c>
      <c r="F4066" s="172"/>
      <c r="G4066" s="173">
        <f t="shared" si="98"/>
        <v>0</v>
      </c>
      <c r="H4066" s="172"/>
      <c r="I4066" s="173">
        <f t="shared" si="99"/>
        <v>0</v>
      </c>
      <c r="J4066" s="172"/>
      <c r="K4066" s="173">
        <f t="shared" si="100"/>
        <v>0</v>
      </c>
      <c r="L4066" s="173">
        <v>21</v>
      </c>
      <c r="M4066" s="173">
        <f t="shared" si="101"/>
        <v>0</v>
      </c>
      <c r="N4066" s="173">
        <v>0</v>
      </c>
      <c r="O4066" s="173">
        <f t="shared" si="102"/>
        <v>0</v>
      </c>
      <c r="P4066" s="173">
        <v>0</v>
      </c>
      <c r="Q4066" s="173">
        <f t="shared" si="103"/>
        <v>0</v>
      </c>
      <c r="R4066" s="173" t="s">
        <v>2009</v>
      </c>
      <c r="S4066" s="173" t="s">
        <v>295</v>
      </c>
      <c r="T4066" s="174" t="s">
        <v>295</v>
      </c>
      <c r="U4066" s="162">
        <v>0.93300000000000005</v>
      </c>
      <c r="V4066" s="162">
        <f t="shared" si="104"/>
        <v>5.39</v>
      </c>
      <c r="W4066" s="162"/>
      <c r="X4066" s="162" t="s">
        <v>2666</v>
      </c>
      <c r="Y4066" s="163"/>
      <c r="Z4066" s="163"/>
      <c r="AA4066" s="163"/>
      <c r="AB4066" s="163"/>
      <c r="AC4066" s="163"/>
      <c r="AD4066" s="163"/>
      <c r="AE4066" s="163"/>
      <c r="AF4066" s="163"/>
      <c r="AG4066" s="163" t="s">
        <v>2667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764</v>
      </c>
      <c r="B4067" s="168" t="s">
        <v>2668</v>
      </c>
      <c r="C4067" s="169" t="s">
        <v>2669</v>
      </c>
      <c r="D4067" s="170" t="s">
        <v>480</v>
      </c>
      <c r="E4067" s="171">
        <v>11.54763</v>
      </c>
      <c r="F4067" s="172"/>
      <c r="G4067" s="173">
        <f t="shared" si="98"/>
        <v>0</v>
      </c>
      <c r="H4067" s="172"/>
      <c r="I4067" s="173">
        <f t="shared" si="99"/>
        <v>0</v>
      </c>
      <c r="J4067" s="172"/>
      <c r="K4067" s="173">
        <f t="shared" si="100"/>
        <v>0</v>
      </c>
      <c r="L4067" s="173">
        <v>21</v>
      </c>
      <c r="M4067" s="173">
        <f t="shared" si="101"/>
        <v>0</v>
      </c>
      <c r="N4067" s="173">
        <v>0</v>
      </c>
      <c r="O4067" s="173">
        <f t="shared" si="102"/>
        <v>0</v>
      </c>
      <c r="P4067" s="173">
        <v>0</v>
      </c>
      <c r="Q4067" s="173">
        <f t="shared" si="103"/>
        <v>0</v>
      </c>
      <c r="R4067" s="173" t="s">
        <v>2009</v>
      </c>
      <c r="S4067" s="173" t="s">
        <v>295</v>
      </c>
      <c r="T4067" s="174" t="s">
        <v>295</v>
      </c>
      <c r="U4067" s="162">
        <v>0.65</v>
      </c>
      <c r="V4067" s="162">
        <f t="shared" si="104"/>
        <v>7.51</v>
      </c>
      <c r="W4067" s="162"/>
      <c r="X4067" s="162" t="s">
        <v>2666</v>
      </c>
      <c r="Y4067" s="163"/>
      <c r="Z4067" s="163"/>
      <c r="AA4067" s="163"/>
      <c r="AB4067" s="163"/>
      <c r="AC4067" s="163"/>
      <c r="AD4067" s="163"/>
      <c r="AE4067" s="163"/>
      <c r="AF4067" s="163"/>
      <c r="AG4067" s="163" t="s">
        <v>2667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765</v>
      </c>
      <c r="B4068" s="168" t="s">
        <v>2670</v>
      </c>
      <c r="C4068" s="169" t="s">
        <v>2671</v>
      </c>
      <c r="D4068" s="170" t="s">
        <v>480</v>
      </c>
      <c r="E4068" s="171">
        <v>5.7738199999999997</v>
      </c>
      <c r="F4068" s="172"/>
      <c r="G4068" s="173">
        <f t="shared" si="98"/>
        <v>0</v>
      </c>
      <c r="H4068" s="172"/>
      <c r="I4068" s="173">
        <f t="shared" si="99"/>
        <v>0</v>
      </c>
      <c r="J4068" s="172"/>
      <c r="K4068" s="173">
        <f t="shared" si="100"/>
        <v>0</v>
      </c>
      <c r="L4068" s="173">
        <v>21</v>
      </c>
      <c r="M4068" s="173">
        <f t="shared" si="101"/>
        <v>0</v>
      </c>
      <c r="N4068" s="173">
        <v>0</v>
      </c>
      <c r="O4068" s="173">
        <f t="shared" si="102"/>
        <v>0</v>
      </c>
      <c r="P4068" s="173">
        <v>0</v>
      </c>
      <c r="Q4068" s="173">
        <f t="shared" si="103"/>
        <v>0</v>
      </c>
      <c r="R4068" s="173" t="s">
        <v>2009</v>
      </c>
      <c r="S4068" s="173" t="s">
        <v>295</v>
      </c>
      <c r="T4068" s="174" t="s">
        <v>295</v>
      </c>
      <c r="U4068" s="162">
        <v>0.49</v>
      </c>
      <c r="V4068" s="162">
        <f t="shared" si="104"/>
        <v>2.83</v>
      </c>
      <c r="W4068" s="162"/>
      <c r="X4068" s="162" t="s">
        <v>2666</v>
      </c>
      <c r="Y4068" s="163"/>
      <c r="Z4068" s="163"/>
      <c r="AA4068" s="163"/>
      <c r="AB4068" s="163"/>
      <c r="AC4068" s="163"/>
      <c r="AD4068" s="163"/>
      <c r="AE4068" s="163"/>
      <c r="AF4068" s="163"/>
      <c r="AG4068" s="163" t="s">
        <v>2667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766</v>
      </c>
      <c r="B4069" s="168" t="s">
        <v>2672</v>
      </c>
      <c r="C4069" s="169" t="s">
        <v>2673</v>
      </c>
      <c r="D4069" s="170" t="s">
        <v>480</v>
      </c>
      <c r="E4069" s="171">
        <v>17.321449999999999</v>
      </c>
      <c r="F4069" s="172"/>
      <c r="G4069" s="173">
        <f t="shared" si="98"/>
        <v>0</v>
      </c>
      <c r="H4069" s="172"/>
      <c r="I4069" s="173">
        <f t="shared" si="99"/>
        <v>0</v>
      </c>
      <c r="J4069" s="172"/>
      <c r="K4069" s="173">
        <f t="shared" si="100"/>
        <v>0</v>
      </c>
      <c r="L4069" s="173">
        <v>21</v>
      </c>
      <c r="M4069" s="173">
        <f t="shared" si="101"/>
        <v>0</v>
      </c>
      <c r="N4069" s="173">
        <v>0</v>
      </c>
      <c r="O4069" s="173">
        <f t="shared" si="102"/>
        <v>0</v>
      </c>
      <c r="P4069" s="173">
        <v>0</v>
      </c>
      <c r="Q4069" s="173">
        <f t="shared" si="103"/>
        <v>0</v>
      </c>
      <c r="R4069" s="173" t="s">
        <v>2009</v>
      </c>
      <c r="S4069" s="173" t="s">
        <v>295</v>
      </c>
      <c r="T4069" s="174" t="s">
        <v>295</v>
      </c>
      <c r="U4069" s="162">
        <v>0</v>
      </c>
      <c r="V4069" s="162">
        <f t="shared" si="104"/>
        <v>0</v>
      </c>
      <c r="W4069" s="162"/>
      <c r="X4069" s="162" t="s">
        <v>2666</v>
      </c>
      <c r="Y4069" s="163"/>
      <c r="Z4069" s="163"/>
      <c r="AA4069" s="163"/>
      <c r="AB4069" s="163"/>
      <c r="AC4069" s="163"/>
      <c r="AD4069" s="163"/>
      <c r="AE4069" s="163"/>
      <c r="AF4069" s="163"/>
      <c r="AG4069" s="163" t="s">
        <v>2667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767</v>
      </c>
      <c r="B4070" s="168" t="s">
        <v>2674</v>
      </c>
      <c r="C4070" s="169" t="s">
        <v>2675</v>
      </c>
      <c r="D4070" s="170" t="s">
        <v>480</v>
      </c>
      <c r="E4070" s="171">
        <v>5.7738199999999997</v>
      </c>
      <c r="F4070" s="172"/>
      <c r="G4070" s="173">
        <f t="shared" si="98"/>
        <v>0</v>
      </c>
      <c r="H4070" s="172"/>
      <c r="I4070" s="173">
        <f t="shared" si="99"/>
        <v>0</v>
      </c>
      <c r="J4070" s="172"/>
      <c r="K4070" s="173">
        <f t="shared" si="100"/>
        <v>0</v>
      </c>
      <c r="L4070" s="173">
        <v>21</v>
      </c>
      <c r="M4070" s="173">
        <f t="shared" si="101"/>
        <v>0</v>
      </c>
      <c r="N4070" s="173">
        <v>0</v>
      </c>
      <c r="O4070" s="173">
        <f t="shared" si="102"/>
        <v>0</v>
      </c>
      <c r="P4070" s="173">
        <v>0</v>
      </c>
      <c r="Q4070" s="173">
        <f t="shared" si="103"/>
        <v>0</v>
      </c>
      <c r="R4070" s="173" t="s">
        <v>2009</v>
      </c>
      <c r="S4070" s="173" t="s">
        <v>295</v>
      </c>
      <c r="T4070" s="174" t="s">
        <v>295</v>
      </c>
      <c r="U4070" s="162">
        <v>0.94199999999999995</v>
      </c>
      <c r="V4070" s="162">
        <f t="shared" si="104"/>
        <v>5.44</v>
      </c>
      <c r="W4070" s="162"/>
      <c r="X4070" s="162" t="s">
        <v>2666</v>
      </c>
      <c r="Y4070" s="163"/>
      <c r="Z4070" s="163"/>
      <c r="AA4070" s="163"/>
      <c r="AB4070" s="163"/>
      <c r="AC4070" s="163"/>
      <c r="AD4070" s="163"/>
      <c r="AE4070" s="163"/>
      <c r="AF4070" s="163"/>
      <c r="AG4070" s="163" t="s">
        <v>2667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768</v>
      </c>
      <c r="B4071" s="168" t="s">
        <v>2676</v>
      </c>
      <c r="C4071" s="169" t="s">
        <v>2677</v>
      </c>
      <c r="D4071" s="170" t="s">
        <v>480</v>
      </c>
      <c r="E4071" s="171">
        <v>28.86908</v>
      </c>
      <c r="F4071" s="172"/>
      <c r="G4071" s="173">
        <f t="shared" si="98"/>
        <v>0</v>
      </c>
      <c r="H4071" s="172"/>
      <c r="I4071" s="173">
        <f t="shared" si="99"/>
        <v>0</v>
      </c>
      <c r="J4071" s="172"/>
      <c r="K4071" s="173">
        <f t="shared" si="100"/>
        <v>0</v>
      </c>
      <c r="L4071" s="173">
        <v>21</v>
      </c>
      <c r="M4071" s="173">
        <f t="shared" si="101"/>
        <v>0</v>
      </c>
      <c r="N4071" s="173">
        <v>0</v>
      </c>
      <c r="O4071" s="173">
        <f t="shared" si="102"/>
        <v>0</v>
      </c>
      <c r="P4071" s="173">
        <v>0</v>
      </c>
      <c r="Q4071" s="173">
        <f t="shared" si="103"/>
        <v>0</v>
      </c>
      <c r="R4071" s="173" t="s">
        <v>2009</v>
      </c>
      <c r="S4071" s="173" t="s">
        <v>295</v>
      </c>
      <c r="T4071" s="174" t="s">
        <v>295</v>
      </c>
      <c r="U4071" s="162">
        <v>0.11</v>
      </c>
      <c r="V4071" s="162">
        <f t="shared" si="104"/>
        <v>3.18</v>
      </c>
      <c r="W4071" s="162"/>
      <c r="X4071" s="162" t="s">
        <v>2666</v>
      </c>
      <c r="Y4071" s="163"/>
      <c r="Z4071" s="163"/>
      <c r="AA4071" s="163"/>
      <c r="AB4071" s="163"/>
      <c r="AC4071" s="163"/>
      <c r="AD4071" s="163"/>
      <c r="AE4071" s="163"/>
      <c r="AF4071" s="163"/>
      <c r="AG4071" s="163" t="s">
        <v>2667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x14ac:dyDescent="0.2">
      <c r="A4072" s="146" t="s">
        <v>290</v>
      </c>
      <c r="B4072" s="147" t="s">
        <v>197</v>
      </c>
      <c r="C4072" s="148" t="s">
        <v>198</v>
      </c>
      <c r="D4072" s="149"/>
      <c r="E4072" s="150"/>
      <c r="F4072" s="151"/>
      <c r="G4072" s="151">
        <f>SUMIF(AG4073:AG4279,"&lt;&gt;NOR",G4073:G4279)</f>
        <v>0</v>
      </c>
      <c r="H4072" s="151"/>
      <c r="I4072" s="151">
        <f>SUM(I4073:I4279)</f>
        <v>0</v>
      </c>
      <c r="J4072" s="151"/>
      <c r="K4072" s="151">
        <f>SUM(K4073:K4279)</f>
        <v>0</v>
      </c>
      <c r="L4072" s="151"/>
      <c r="M4072" s="151">
        <f>SUM(M4073:M4279)</f>
        <v>0</v>
      </c>
      <c r="N4072" s="151"/>
      <c r="O4072" s="151">
        <f>SUM(O4073:O4279)</f>
        <v>28.880000000000003</v>
      </c>
      <c r="P4072" s="151"/>
      <c r="Q4072" s="151">
        <f>SUM(Q4073:Q4279)</f>
        <v>0</v>
      </c>
      <c r="R4072" s="151"/>
      <c r="S4072" s="151"/>
      <c r="T4072" s="152"/>
      <c r="U4072" s="153"/>
      <c r="V4072" s="153">
        <f>SUM(V4073:V4279)</f>
        <v>1648</v>
      </c>
      <c r="W4072" s="153"/>
      <c r="X4072" s="153"/>
      <c r="AG4072" s="135" t="s">
        <v>291</v>
      </c>
    </row>
    <row r="4073" spans="1:60" ht="12.75" customHeight="1" outlineLevel="1" x14ac:dyDescent="0.2">
      <c r="A4073" s="154">
        <v>769</v>
      </c>
      <c r="B4073" s="155" t="s">
        <v>4386</v>
      </c>
      <c r="C4073" s="156" t="s">
        <v>4387</v>
      </c>
      <c r="D4073" s="157" t="s">
        <v>373</v>
      </c>
      <c r="E4073" s="158">
        <v>812.8827</v>
      </c>
      <c r="F4073" s="159"/>
      <c r="G4073" s="160">
        <f>ROUND(E4073*F4073,2)</f>
        <v>0</v>
      </c>
      <c r="H4073" s="159"/>
      <c r="I4073" s="160">
        <f>ROUND(E4073*H4073,2)</f>
        <v>0</v>
      </c>
      <c r="J4073" s="159"/>
      <c r="K4073" s="160">
        <f>ROUND(E4073*J4073,2)</f>
        <v>0</v>
      </c>
      <c r="L4073" s="160">
        <v>21</v>
      </c>
      <c r="M4073" s="160">
        <f>G4073*(1+L4073/100)</f>
        <v>0</v>
      </c>
      <c r="N4073" s="160">
        <v>2.1000000000000001E-4</v>
      </c>
      <c r="O4073" s="160">
        <f>ROUND(E4073*N4073,2)</f>
        <v>0.17</v>
      </c>
      <c r="P4073" s="160">
        <v>0</v>
      </c>
      <c r="Q4073" s="160">
        <f>ROUND(E4073*P4073,2)</f>
        <v>0</v>
      </c>
      <c r="R4073" s="160" t="s">
        <v>4388</v>
      </c>
      <c r="S4073" s="160" t="s">
        <v>295</v>
      </c>
      <c r="T4073" s="161" t="s">
        <v>295</v>
      </c>
      <c r="U4073" s="162">
        <v>0.05</v>
      </c>
      <c r="V4073" s="162">
        <f>ROUND(E4073*U4073,2)</f>
        <v>40.64</v>
      </c>
      <c r="W4073" s="162"/>
      <c r="X4073" s="162" t="s">
        <v>375</v>
      </c>
      <c r="Y4073" s="163"/>
      <c r="Z4073" s="163"/>
      <c r="AA4073" s="163"/>
      <c r="AB4073" s="163"/>
      <c r="AC4073" s="163"/>
      <c r="AD4073" s="163"/>
      <c r="AE4073" s="163"/>
      <c r="AF4073" s="163"/>
      <c r="AG4073" s="163" t="s">
        <v>376</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4"/>
      <c r="B4074" s="165"/>
      <c r="C4074" s="183" t="s">
        <v>1728</v>
      </c>
      <c r="D4074" s="184"/>
      <c r="E4074" s="185">
        <v>456.35</v>
      </c>
      <c r="F4074" s="162"/>
      <c r="G4074" s="162"/>
      <c r="H4074" s="162"/>
      <c r="I4074" s="162"/>
      <c r="J4074" s="162"/>
      <c r="K4074" s="162"/>
      <c r="L4074" s="162"/>
      <c r="M4074" s="162"/>
      <c r="N4074" s="162"/>
      <c r="O4074" s="162"/>
      <c r="P4074" s="162"/>
      <c r="Q4074" s="162"/>
      <c r="R4074" s="162"/>
      <c r="S4074" s="162"/>
      <c r="T4074" s="162"/>
      <c r="U4074" s="162"/>
      <c r="V4074" s="162"/>
      <c r="W4074" s="162"/>
      <c r="X4074" s="162"/>
      <c r="Y4074" s="163"/>
      <c r="Z4074" s="163"/>
      <c r="AA4074" s="163"/>
      <c r="AB4074" s="163"/>
      <c r="AC4074" s="163"/>
      <c r="AD4074" s="163"/>
      <c r="AE4074" s="163"/>
      <c r="AF4074" s="163"/>
      <c r="AG4074" s="163" t="s">
        <v>378</v>
      </c>
      <c r="AH4074" s="163">
        <v>0</v>
      </c>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4"/>
      <c r="B4075" s="165"/>
      <c r="C4075" s="183" t="s">
        <v>1680</v>
      </c>
      <c r="D4075" s="184"/>
      <c r="E4075" s="185">
        <v>232.7</v>
      </c>
      <c r="F4075" s="162"/>
      <c r="G4075" s="162"/>
      <c r="H4075" s="162"/>
      <c r="I4075" s="162"/>
      <c r="J4075" s="162"/>
      <c r="K4075" s="162"/>
      <c r="L4075" s="162"/>
      <c r="M4075" s="162"/>
      <c r="N4075" s="162"/>
      <c r="O4075" s="162"/>
      <c r="P4075" s="162"/>
      <c r="Q4075" s="162"/>
      <c r="R4075" s="162"/>
      <c r="S4075" s="162"/>
      <c r="T4075" s="162"/>
      <c r="U4075" s="162"/>
      <c r="V4075" s="162"/>
      <c r="W4075" s="162"/>
      <c r="X4075" s="162"/>
      <c r="Y4075" s="163"/>
      <c r="Z4075" s="163"/>
      <c r="AA4075" s="163"/>
      <c r="AB4075" s="163"/>
      <c r="AC4075" s="163"/>
      <c r="AD4075" s="163"/>
      <c r="AE4075" s="163"/>
      <c r="AF4075" s="163"/>
      <c r="AG4075" s="163" t="s">
        <v>378</v>
      </c>
      <c r="AH4075" s="163">
        <v>0</v>
      </c>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4"/>
      <c r="B4076" s="165"/>
      <c r="C4076" s="183" t="s">
        <v>1686</v>
      </c>
      <c r="D4076" s="184"/>
      <c r="E4076" s="185">
        <v>8.6506000000000007</v>
      </c>
      <c r="F4076" s="162"/>
      <c r="G4076" s="162"/>
      <c r="H4076" s="162"/>
      <c r="I4076" s="162"/>
      <c r="J4076" s="162"/>
      <c r="K4076" s="162"/>
      <c r="L4076" s="162"/>
      <c r="M4076" s="162"/>
      <c r="N4076" s="162"/>
      <c r="O4076" s="162"/>
      <c r="P4076" s="162"/>
      <c r="Q4076" s="162"/>
      <c r="R4076" s="162"/>
      <c r="S4076" s="162"/>
      <c r="T4076" s="162"/>
      <c r="U4076" s="162"/>
      <c r="V4076" s="162"/>
      <c r="W4076" s="162"/>
      <c r="X4076" s="162"/>
      <c r="Y4076" s="163"/>
      <c r="Z4076" s="163"/>
      <c r="AA4076" s="163"/>
      <c r="AB4076" s="163"/>
      <c r="AC4076" s="163"/>
      <c r="AD4076" s="163"/>
      <c r="AE4076" s="163"/>
      <c r="AF4076" s="163"/>
      <c r="AG4076" s="163" t="s">
        <v>378</v>
      </c>
      <c r="AH4076" s="163">
        <v>0</v>
      </c>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64"/>
      <c r="B4077" s="165"/>
      <c r="C4077" s="183" t="s">
        <v>1674</v>
      </c>
      <c r="D4077" s="184"/>
      <c r="E4077" s="185">
        <v>62.993699999999997</v>
      </c>
      <c r="F4077" s="162"/>
      <c r="G4077" s="162"/>
      <c r="H4077" s="162"/>
      <c r="I4077" s="162"/>
      <c r="J4077" s="162"/>
      <c r="K4077" s="162"/>
      <c r="L4077" s="162"/>
      <c r="M4077" s="162"/>
      <c r="N4077" s="162"/>
      <c r="O4077" s="162"/>
      <c r="P4077" s="162"/>
      <c r="Q4077" s="162"/>
      <c r="R4077" s="162"/>
      <c r="S4077" s="162"/>
      <c r="T4077" s="162"/>
      <c r="U4077" s="162"/>
      <c r="V4077" s="162"/>
      <c r="W4077" s="162"/>
      <c r="X4077" s="162"/>
      <c r="Y4077" s="163"/>
      <c r="Z4077" s="163"/>
      <c r="AA4077" s="163"/>
      <c r="AB4077" s="163"/>
      <c r="AC4077" s="163"/>
      <c r="AD4077" s="163"/>
      <c r="AE4077" s="163"/>
      <c r="AF4077" s="163"/>
      <c r="AG4077" s="163" t="s">
        <v>378</v>
      </c>
      <c r="AH4077" s="163">
        <v>0</v>
      </c>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183" t="s">
        <v>1729</v>
      </c>
      <c r="D4078" s="184"/>
      <c r="E4078" s="185">
        <v>7.79</v>
      </c>
      <c r="F4078" s="162"/>
      <c r="G4078" s="162"/>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378</v>
      </c>
      <c r="AH4078" s="163">
        <v>0</v>
      </c>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4"/>
      <c r="B4079" s="165"/>
      <c r="C4079" s="183" t="s">
        <v>4389</v>
      </c>
      <c r="D4079" s="184"/>
      <c r="E4079" s="185"/>
      <c r="F4079" s="162"/>
      <c r="G4079" s="162"/>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378</v>
      </c>
      <c r="AH4079" s="163">
        <v>0</v>
      </c>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4"/>
      <c r="B4080" s="165"/>
      <c r="C4080" s="183" t="s">
        <v>4390</v>
      </c>
      <c r="D4080" s="184"/>
      <c r="E4080" s="185"/>
      <c r="F4080" s="162"/>
      <c r="G4080" s="162"/>
      <c r="H4080" s="162"/>
      <c r="I4080" s="162"/>
      <c r="J4080" s="162"/>
      <c r="K4080" s="162"/>
      <c r="L4080" s="162"/>
      <c r="M4080" s="162"/>
      <c r="N4080" s="162"/>
      <c r="O4080" s="162"/>
      <c r="P4080" s="162"/>
      <c r="Q4080" s="162"/>
      <c r="R4080" s="162"/>
      <c r="S4080" s="162"/>
      <c r="T4080" s="162"/>
      <c r="U4080" s="162"/>
      <c r="V4080" s="162"/>
      <c r="W4080" s="162"/>
      <c r="X4080" s="162"/>
      <c r="Y4080" s="163"/>
      <c r="Z4080" s="163"/>
      <c r="AA4080" s="163"/>
      <c r="AB4080" s="163"/>
      <c r="AC4080" s="163"/>
      <c r="AD4080" s="163"/>
      <c r="AE4080" s="163"/>
      <c r="AF4080" s="163"/>
      <c r="AG4080" s="163" t="s">
        <v>378</v>
      </c>
      <c r="AH4080" s="163">
        <v>0</v>
      </c>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4"/>
      <c r="B4081" s="165"/>
      <c r="C4081" s="183" t="s">
        <v>4391</v>
      </c>
      <c r="D4081" s="184"/>
      <c r="E4081" s="185"/>
      <c r="F4081" s="162"/>
      <c r="G4081" s="162"/>
      <c r="H4081" s="162"/>
      <c r="I4081" s="162"/>
      <c r="J4081" s="162"/>
      <c r="K4081" s="162"/>
      <c r="L4081" s="162"/>
      <c r="M4081" s="162"/>
      <c r="N4081" s="162"/>
      <c r="O4081" s="162"/>
      <c r="P4081" s="162"/>
      <c r="Q4081" s="162"/>
      <c r="R4081" s="162"/>
      <c r="S4081" s="162"/>
      <c r="T4081" s="162"/>
      <c r="U4081" s="162"/>
      <c r="V4081" s="162"/>
      <c r="W4081" s="162"/>
      <c r="X4081" s="162"/>
      <c r="Y4081" s="163"/>
      <c r="Z4081" s="163"/>
      <c r="AA4081" s="163"/>
      <c r="AB4081" s="163"/>
      <c r="AC4081" s="163"/>
      <c r="AD4081" s="163"/>
      <c r="AE4081" s="163"/>
      <c r="AF4081" s="163"/>
      <c r="AG4081" s="163" t="s">
        <v>378</v>
      </c>
      <c r="AH4081" s="163">
        <v>0</v>
      </c>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4"/>
      <c r="B4082" s="165"/>
      <c r="C4082" s="183" t="s">
        <v>4392</v>
      </c>
      <c r="D4082" s="184"/>
      <c r="E4082" s="185">
        <v>37.1492</v>
      </c>
      <c r="F4082" s="162"/>
      <c r="G4082" s="162"/>
      <c r="H4082" s="162"/>
      <c r="I4082" s="162"/>
      <c r="J4082" s="162"/>
      <c r="K4082" s="162"/>
      <c r="L4082" s="162"/>
      <c r="M4082" s="162"/>
      <c r="N4082" s="162"/>
      <c r="O4082" s="162"/>
      <c r="P4082" s="162"/>
      <c r="Q4082" s="162"/>
      <c r="R4082" s="162"/>
      <c r="S4082" s="162"/>
      <c r="T4082" s="162"/>
      <c r="U4082" s="162"/>
      <c r="V4082" s="162"/>
      <c r="W4082" s="162"/>
      <c r="X4082" s="162"/>
      <c r="Y4082" s="163"/>
      <c r="Z4082" s="163"/>
      <c r="AA4082" s="163"/>
      <c r="AB4082" s="163"/>
      <c r="AC4082" s="163"/>
      <c r="AD4082" s="163"/>
      <c r="AE4082" s="163"/>
      <c r="AF4082" s="163"/>
      <c r="AG4082" s="163" t="s">
        <v>378</v>
      </c>
      <c r="AH4082" s="163">
        <v>0</v>
      </c>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4"/>
      <c r="B4083" s="165"/>
      <c r="C4083" s="183" t="s">
        <v>4393</v>
      </c>
      <c r="D4083" s="184"/>
      <c r="E4083" s="185">
        <v>7.2492000000000001</v>
      </c>
      <c r="F4083" s="162"/>
      <c r="G4083" s="162"/>
      <c r="H4083" s="162"/>
      <c r="I4083" s="162"/>
      <c r="J4083" s="162"/>
      <c r="K4083" s="162"/>
      <c r="L4083" s="162"/>
      <c r="M4083" s="162"/>
      <c r="N4083" s="162"/>
      <c r="O4083" s="162"/>
      <c r="P4083" s="162"/>
      <c r="Q4083" s="162"/>
      <c r="R4083" s="162"/>
      <c r="S4083" s="162"/>
      <c r="T4083" s="162"/>
      <c r="U4083" s="162"/>
      <c r="V4083" s="162"/>
      <c r="W4083" s="162"/>
      <c r="X4083" s="162"/>
      <c r="Y4083" s="163"/>
      <c r="Z4083" s="163"/>
      <c r="AA4083" s="163"/>
      <c r="AB4083" s="163"/>
      <c r="AC4083" s="163"/>
      <c r="AD4083" s="163"/>
      <c r="AE4083" s="163"/>
      <c r="AF4083" s="163"/>
      <c r="AG4083" s="163" t="s">
        <v>378</v>
      </c>
      <c r="AH4083" s="163">
        <v>0</v>
      </c>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54">
        <v>770</v>
      </c>
      <c r="B4084" s="155" t="s">
        <v>4394</v>
      </c>
      <c r="C4084" s="156" t="s">
        <v>4395</v>
      </c>
      <c r="D4084" s="157" t="s">
        <v>444</v>
      </c>
      <c r="E4084" s="158">
        <v>90.614999999999995</v>
      </c>
      <c r="F4084" s="159"/>
      <c r="G4084" s="160">
        <f>ROUND(E4084*F4084,2)</f>
        <v>0</v>
      </c>
      <c r="H4084" s="159"/>
      <c r="I4084" s="160">
        <f>ROUND(E4084*H4084,2)</f>
        <v>0</v>
      </c>
      <c r="J4084" s="159"/>
      <c r="K4084" s="160">
        <f>ROUND(E4084*J4084,2)</f>
        <v>0</v>
      </c>
      <c r="L4084" s="160">
        <v>21</v>
      </c>
      <c r="M4084" s="160">
        <f>G4084*(1+L4084/100)</f>
        <v>0</v>
      </c>
      <c r="N4084" s="160">
        <v>3.2000000000000003E-4</v>
      </c>
      <c r="O4084" s="160">
        <f>ROUND(E4084*N4084,2)</f>
        <v>0.03</v>
      </c>
      <c r="P4084" s="160">
        <v>0</v>
      </c>
      <c r="Q4084" s="160">
        <f>ROUND(E4084*P4084,2)</f>
        <v>0</v>
      </c>
      <c r="R4084" s="160" t="s">
        <v>4388</v>
      </c>
      <c r="S4084" s="160" t="s">
        <v>295</v>
      </c>
      <c r="T4084" s="161" t="s">
        <v>295</v>
      </c>
      <c r="U4084" s="162">
        <v>0.38</v>
      </c>
      <c r="V4084" s="162">
        <f>ROUND(E4084*U4084,2)</f>
        <v>34.43</v>
      </c>
      <c r="W4084" s="162"/>
      <c r="X4084" s="162" t="s">
        <v>375</v>
      </c>
      <c r="Y4084" s="163"/>
      <c r="Z4084" s="163"/>
      <c r="AA4084" s="163"/>
      <c r="AB4084" s="163"/>
      <c r="AC4084" s="163"/>
      <c r="AD4084" s="163"/>
      <c r="AE4084" s="163"/>
      <c r="AF4084" s="163"/>
      <c r="AG4084" s="163" t="s">
        <v>376</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4"/>
      <c r="B4085" s="165"/>
      <c r="C4085" s="183" t="s">
        <v>4396</v>
      </c>
      <c r="D4085" s="184"/>
      <c r="E4085" s="185"/>
      <c r="F4085" s="162"/>
      <c r="G4085" s="162"/>
      <c r="H4085" s="162"/>
      <c r="I4085" s="162"/>
      <c r="J4085" s="162"/>
      <c r="K4085" s="162"/>
      <c r="L4085" s="162"/>
      <c r="M4085" s="162"/>
      <c r="N4085" s="162"/>
      <c r="O4085" s="162"/>
      <c r="P4085" s="162"/>
      <c r="Q4085" s="162"/>
      <c r="R4085" s="162"/>
      <c r="S4085" s="162"/>
      <c r="T4085" s="162"/>
      <c r="U4085" s="162"/>
      <c r="V4085" s="162"/>
      <c r="W4085" s="162"/>
      <c r="X4085" s="162"/>
      <c r="Y4085" s="163"/>
      <c r="Z4085" s="163"/>
      <c r="AA4085" s="163"/>
      <c r="AB4085" s="163"/>
      <c r="AC4085" s="163"/>
      <c r="AD4085" s="163"/>
      <c r="AE4085" s="163"/>
      <c r="AF4085" s="163"/>
      <c r="AG4085" s="163" t="s">
        <v>378</v>
      </c>
      <c r="AH4085" s="163">
        <v>0</v>
      </c>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x14ac:dyDescent="0.2">
      <c r="A4086" s="164"/>
      <c r="B4086" s="165"/>
      <c r="C4086" s="183" t="s">
        <v>4397</v>
      </c>
      <c r="D4086" s="184"/>
      <c r="E4086" s="185">
        <v>10.34</v>
      </c>
      <c r="F4086" s="162"/>
      <c r="G4086" s="162"/>
      <c r="H4086" s="162"/>
      <c r="I4086" s="162"/>
      <c r="J4086" s="162"/>
      <c r="K4086" s="162"/>
      <c r="L4086" s="162"/>
      <c r="M4086" s="162"/>
      <c r="N4086" s="162"/>
      <c r="O4086" s="162"/>
      <c r="P4086" s="162"/>
      <c r="Q4086" s="162"/>
      <c r="R4086" s="162"/>
      <c r="S4086" s="162"/>
      <c r="T4086" s="162"/>
      <c r="U4086" s="162"/>
      <c r="V4086" s="162"/>
      <c r="W4086" s="162"/>
      <c r="X4086" s="162"/>
      <c r="Y4086" s="163"/>
      <c r="Z4086" s="163"/>
      <c r="AA4086" s="163"/>
      <c r="AB4086" s="163"/>
      <c r="AC4086" s="163"/>
      <c r="AD4086" s="163"/>
      <c r="AE4086" s="163"/>
      <c r="AF4086" s="163"/>
      <c r="AG4086" s="163" t="s">
        <v>378</v>
      </c>
      <c r="AH4086" s="163">
        <v>0</v>
      </c>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outlineLevel="1" x14ac:dyDescent="0.2">
      <c r="A4087" s="164"/>
      <c r="B4087" s="165"/>
      <c r="C4087" s="183" t="s">
        <v>4398</v>
      </c>
      <c r="D4087" s="184"/>
      <c r="E4087" s="185">
        <v>11.882</v>
      </c>
      <c r="F4087" s="162"/>
      <c r="G4087" s="162"/>
      <c r="H4087" s="162"/>
      <c r="I4087" s="162"/>
      <c r="J4087" s="162"/>
      <c r="K4087" s="162"/>
      <c r="L4087" s="162"/>
      <c r="M4087" s="162"/>
      <c r="N4087" s="162"/>
      <c r="O4087" s="162"/>
      <c r="P4087" s="162"/>
      <c r="Q4087" s="162"/>
      <c r="R4087" s="162"/>
      <c r="S4087" s="162"/>
      <c r="T4087" s="162"/>
      <c r="U4087" s="162"/>
      <c r="V4087" s="162"/>
      <c r="W4087" s="162"/>
      <c r="X4087" s="162"/>
      <c r="Y4087" s="163"/>
      <c r="Z4087" s="163"/>
      <c r="AA4087" s="163"/>
      <c r="AB4087" s="163"/>
      <c r="AC4087" s="163"/>
      <c r="AD4087" s="163"/>
      <c r="AE4087" s="163"/>
      <c r="AF4087" s="163"/>
      <c r="AG4087" s="163" t="s">
        <v>378</v>
      </c>
      <c r="AH4087" s="163">
        <v>0</v>
      </c>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3" t="s">
        <v>4399</v>
      </c>
      <c r="D4088" s="184"/>
      <c r="E4088" s="185">
        <v>12.488</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378</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3" t="s">
        <v>4400</v>
      </c>
      <c r="D4089" s="184"/>
      <c r="E4089" s="185">
        <v>6.8849999999999998</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378</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3" t="s">
        <v>4401</v>
      </c>
      <c r="D4090" s="184"/>
      <c r="E4090" s="185">
        <v>6.9450000000000003</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378</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3" t="s">
        <v>4402</v>
      </c>
      <c r="D4091" s="184"/>
      <c r="E4091" s="185">
        <v>7.11</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378</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3" t="s">
        <v>4403</v>
      </c>
      <c r="D4092" s="184"/>
      <c r="E4092" s="185">
        <v>7.14</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378</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3" t="s">
        <v>4404</v>
      </c>
      <c r="D4093" s="184"/>
      <c r="E4093" s="185">
        <v>6.8250000000000002</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378</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3" t="s">
        <v>4405</v>
      </c>
      <c r="D4094" s="184"/>
      <c r="E4094" s="185">
        <v>7.0049999999999999</v>
      </c>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378</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3" t="s">
        <v>4406</v>
      </c>
      <c r="D4095" s="184"/>
      <c r="E4095" s="185">
        <v>6.9749999999999996</v>
      </c>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378</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3" t="s">
        <v>4407</v>
      </c>
      <c r="D4096" s="184"/>
      <c r="E4096" s="185">
        <v>7.02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378</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54">
        <v>771</v>
      </c>
      <c r="B4097" s="155" t="s">
        <v>4408</v>
      </c>
      <c r="C4097" s="156" t="s">
        <v>4409</v>
      </c>
      <c r="D4097" s="157" t="s">
        <v>444</v>
      </c>
      <c r="E4097" s="158">
        <v>930.81</v>
      </c>
      <c r="F4097" s="159"/>
      <c r="G4097" s="160">
        <f>ROUND(E4097*F4097,2)</f>
        <v>0</v>
      </c>
      <c r="H4097" s="159"/>
      <c r="I4097" s="160">
        <f>ROUND(E4097*H4097,2)</f>
        <v>0</v>
      </c>
      <c r="J4097" s="159"/>
      <c r="K4097" s="160">
        <f>ROUND(E4097*J4097,2)</f>
        <v>0</v>
      </c>
      <c r="L4097" s="160">
        <v>21</v>
      </c>
      <c r="M4097" s="160">
        <f>G4097*(1+L4097/100)</f>
        <v>0</v>
      </c>
      <c r="N4097" s="160">
        <v>0</v>
      </c>
      <c r="O4097" s="160">
        <f>ROUND(E4097*N4097,2)</f>
        <v>0</v>
      </c>
      <c r="P4097" s="160">
        <v>0</v>
      </c>
      <c r="Q4097" s="160">
        <f>ROUND(E4097*P4097,2)</f>
        <v>0</v>
      </c>
      <c r="R4097" s="160" t="s">
        <v>4388</v>
      </c>
      <c r="S4097" s="160" t="s">
        <v>295</v>
      </c>
      <c r="T4097" s="161" t="s">
        <v>295</v>
      </c>
      <c r="U4097" s="162">
        <v>0.15</v>
      </c>
      <c r="V4097" s="162">
        <f>ROUND(E4097*U4097,2)</f>
        <v>139.62</v>
      </c>
      <c r="W4097" s="162"/>
      <c r="X4097" s="162" t="s">
        <v>375</v>
      </c>
      <c r="Y4097" s="163"/>
      <c r="Z4097" s="163"/>
      <c r="AA4097" s="163"/>
      <c r="AB4097" s="163"/>
      <c r="AC4097" s="163"/>
      <c r="AD4097" s="163"/>
      <c r="AE4097" s="163"/>
      <c r="AF4097" s="163"/>
      <c r="AG4097" s="163" t="s">
        <v>376</v>
      </c>
      <c r="AH4097" s="163"/>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64"/>
      <c r="B4098" s="165"/>
      <c r="C4098" s="183" t="s">
        <v>4410</v>
      </c>
      <c r="D4098" s="184"/>
      <c r="E4098" s="185">
        <v>930.81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378</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54">
        <v>772</v>
      </c>
      <c r="B4099" s="155" t="s">
        <v>4411</v>
      </c>
      <c r="C4099" s="156" t="s">
        <v>4412</v>
      </c>
      <c r="D4099" s="157" t="s">
        <v>373</v>
      </c>
      <c r="E4099" s="158">
        <v>26.223849999999999</v>
      </c>
      <c r="F4099" s="159"/>
      <c r="G4099" s="160">
        <f>ROUND(E4099*F4099,2)</f>
        <v>0</v>
      </c>
      <c r="H4099" s="159"/>
      <c r="I4099" s="160">
        <f>ROUND(E4099*H4099,2)</f>
        <v>0</v>
      </c>
      <c r="J4099" s="159"/>
      <c r="K4099" s="160">
        <f>ROUND(E4099*J4099,2)</f>
        <v>0</v>
      </c>
      <c r="L4099" s="160">
        <v>21</v>
      </c>
      <c r="M4099" s="160">
        <f>G4099*(1+L4099/100)</f>
        <v>0</v>
      </c>
      <c r="N4099" s="160">
        <v>6.3579999999999998E-2</v>
      </c>
      <c r="O4099" s="160">
        <f>ROUND(E4099*N4099,2)</f>
        <v>1.67</v>
      </c>
      <c r="P4099" s="160">
        <v>0</v>
      </c>
      <c r="Q4099" s="160">
        <f>ROUND(E4099*P4099,2)</f>
        <v>0</v>
      </c>
      <c r="R4099" s="160" t="s">
        <v>4388</v>
      </c>
      <c r="S4099" s="160" t="s">
        <v>295</v>
      </c>
      <c r="T4099" s="161" t="s">
        <v>295</v>
      </c>
      <c r="U4099" s="162">
        <v>0.8</v>
      </c>
      <c r="V4099" s="162">
        <f>ROUND(E4099*U4099,2)</f>
        <v>20.98</v>
      </c>
      <c r="W4099" s="162"/>
      <c r="X4099" s="162" t="s">
        <v>375</v>
      </c>
      <c r="Y4099" s="163"/>
      <c r="Z4099" s="163"/>
      <c r="AA4099" s="163"/>
      <c r="AB4099" s="163"/>
      <c r="AC4099" s="163"/>
      <c r="AD4099" s="163"/>
      <c r="AE4099" s="163"/>
      <c r="AF4099" s="163"/>
      <c r="AG4099" s="163" t="s">
        <v>376</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3" t="s">
        <v>4413</v>
      </c>
      <c r="D4100" s="184"/>
      <c r="E4100" s="185">
        <v>2.544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378</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3" t="s">
        <v>2696</v>
      </c>
      <c r="D4101" s="184"/>
      <c r="E4101" s="185">
        <v>23.679849999999998</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378</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54">
        <v>773</v>
      </c>
      <c r="B4102" s="155" t="s">
        <v>4414</v>
      </c>
      <c r="C4102" s="156" t="s">
        <v>4415</v>
      </c>
      <c r="D4102" s="157" t="s">
        <v>373</v>
      </c>
      <c r="E4102" s="158">
        <v>6.21</v>
      </c>
      <c r="F4102" s="159"/>
      <c r="G4102" s="160">
        <f>ROUND(E4102*F4102,2)</f>
        <v>0</v>
      </c>
      <c r="H4102" s="159"/>
      <c r="I4102" s="160">
        <f>ROUND(E4102*H4102,2)</f>
        <v>0</v>
      </c>
      <c r="J4102" s="159"/>
      <c r="K4102" s="160">
        <f>ROUND(E4102*J4102,2)</f>
        <v>0</v>
      </c>
      <c r="L4102" s="160">
        <v>21</v>
      </c>
      <c r="M4102" s="160">
        <f>G4102*(1+L4102/100)</f>
        <v>0</v>
      </c>
      <c r="N4102" s="160">
        <v>6.9300000000000004E-3</v>
      </c>
      <c r="O4102" s="160">
        <f>ROUND(E4102*N4102,2)</f>
        <v>0.04</v>
      </c>
      <c r="P4102" s="160">
        <v>0</v>
      </c>
      <c r="Q4102" s="160">
        <f>ROUND(E4102*P4102,2)</f>
        <v>0</v>
      </c>
      <c r="R4102" s="160" t="s">
        <v>4388</v>
      </c>
      <c r="S4102" s="160" t="s">
        <v>295</v>
      </c>
      <c r="T4102" s="161" t="s">
        <v>295</v>
      </c>
      <c r="U4102" s="162">
        <v>1.35</v>
      </c>
      <c r="V4102" s="162">
        <f>ROUND(E4102*U4102,2)</f>
        <v>8.3800000000000008</v>
      </c>
      <c r="W4102" s="162"/>
      <c r="X4102" s="162" t="s">
        <v>375</v>
      </c>
      <c r="Y4102" s="163"/>
      <c r="Z4102" s="163"/>
      <c r="AA4102" s="163"/>
      <c r="AB4102" s="163"/>
      <c r="AC4102" s="163"/>
      <c r="AD4102" s="163"/>
      <c r="AE4102" s="163"/>
      <c r="AF4102" s="163"/>
      <c r="AG4102" s="163" t="s">
        <v>376</v>
      </c>
      <c r="AH4102" s="163"/>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3" t="s">
        <v>1693</v>
      </c>
      <c r="D4103" s="184"/>
      <c r="E4103" s="185">
        <v>2.09</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378</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3" t="s">
        <v>1694</v>
      </c>
      <c r="D4104" s="184"/>
      <c r="E4104" s="185">
        <v>4.12</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378</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54">
        <v>774</v>
      </c>
      <c r="B4105" s="155" t="s">
        <v>4416</v>
      </c>
      <c r="C4105" s="156" t="s">
        <v>4417</v>
      </c>
      <c r="D4105" s="157" t="s">
        <v>444</v>
      </c>
      <c r="E4105" s="158">
        <v>725.23</v>
      </c>
      <c r="F4105" s="159"/>
      <c r="G4105" s="160">
        <f>ROUND(E4105*F4105,2)</f>
        <v>0</v>
      </c>
      <c r="H4105" s="159"/>
      <c r="I4105" s="160">
        <f>ROUND(E4105*H4105,2)</f>
        <v>0</v>
      </c>
      <c r="J4105" s="159"/>
      <c r="K4105" s="160">
        <f>ROUND(E4105*J4105,2)</f>
        <v>0</v>
      </c>
      <c r="L4105" s="160">
        <v>21</v>
      </c>
      <c r="M4105" s="160">
        <f>G4105*(1+L4105/100)</f>
        <v>0</v>
      </c>
      <c r="N4105" s="160">
        <v>4.0000000000000003E-5</v>
      </c>
      <c r="O4105" s="160">
        <f>ROUND(E4105*N4105,2)</f>
        <v>0.03</v>
      </c>
      <c r="P4105" s="160">
        <v>0</v>
      </c>
      <c r="Q4105" s="160">
        <f>ROUND(E4105*P4105,2)</f>
        <v>0</v>
      </c>
      <c r="R4105" s="160" t="s">
        <v>4388</v>
      </c>
      <c r="S4105" s="160" t="s">
        <v>295</v>
      </c>
      <c r="T4105" s="161" t="s">
        <v>295</v>
      </c>
      <c r="U4105" s="162">
        <v>7.0000000000000007E-2</v>
      </c>
      <c r="V4105" s="162">
        <f>ROUND(E4105*U4105,2)</f>
        <v>50.77</v>
      </c>
      <c r="W4105" s="162"/>
      <c r="X4105" s="162" t="s">
        <v>375</v>
      </c>
      <c r="Y4105" s="163"/>
      <c r="Z4105" s="163"/>
      <c r="AA4105" s="163"/>
      <c r="AB4105" s="163"/>
      <c r="AC4105" s="163"/>
      <c r="AD4105" s="163"/>
      <c r="AE4105" s="163"/>
      <c r="AF4105" s="163"/>
      <c r="AG4105" s="163" t="s">
        <v>376</v>
      </c>
      <c r="AH4105" s="163"/>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3" t="s">
        <v>4418</v>
      </c>
      <c r="D4106" s="184"/>
      <c r="E4106" s="185"/>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378</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3" t="s">
        <v>4419</v>
      </c>
      <c r="D4107" s="184"/>
      <c r="E4107" s="185">
        <v>464.36500000000001</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378</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3" t="s">
        <v>4420</v>
      </c>
      <c r="D4108" s="184"/>
      <c r="E4108" s="185">
        <v>90.614999999999995</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378</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3" t="s">
        <v>4421</v>
      </c>
      <c r="D4109" s="184"/>
      <c r="E4109" s="185"/>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378</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3" t="s">
        <v>4422</v>
      </c>
      <c r="D4110" s="184"/>
      <c r="E4110" s="185"/>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378</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64"/>
      <c r="B4111" s="165"/>
      <c r="C4111" s="183" t="s">
        <v>4423</v>
      </c>
      <c r="D4111" s="184"/>
      <c r="E4111" s="185">
        <v>1.72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378</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3" t="s">
        <v>4424</v>
      </c>
      <c r="D4112" s="184"/>
      <c r="E4112" s="185">
        <v>2.88</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378</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64"/>
      <c r="B4113" s="165"/>
      <c r="C4113" s="183" t="s">
        <v>4425</v>
      </c>
      <c r="D4113" s="184"/>
      <c r="E4113" s="185">
        <v>1.32</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378</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3" t="s">
        <v>4426</v>
      </c>
      <c r="D4114" s="184"/>
      <c r="E4114" s="185">
        <v>6.24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378</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3" t="s">
        <v>4427</v>
      </c>
      <c r="D4115" s="184"/>
      <c r="E4115" s="185">
        <v>7.92</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378</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64"/>
      <c r="B4116" s="165"/>
      <c r="C4116" s="183" t="s">
        <v>4428</v>
      </c>
      <c r="D4116" s="184"/>
      <c r="E4116" s="185">
        <v>-1.02</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378</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3" t="s">
        <v>4429</v>
      </c>
      <c r="D4117" s="184"/>
      <c r="E4117" s="185">
        <v>4.24</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378</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3" t="s">
        <v>4430</v>
      </c>
      <c r="D4118" s="184"/>
      <c r="E4118" s="185">
        <v>1.71</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378</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64"/>
      <c r="B4119" s="165"/>
      <c r="C4119" s="183" t="s">
        <v>4431</v>
      </c>
      <c r="D4119" s="184"/>
      <c r="E4119" s="185">
        <v>0.96</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378</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3" t="s">
        <v>4432</v>
      </c>
      <c r="D4120" s="184"/>
      <c r="E4120" s="185">
        <v>2.12</v>
      </c>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378</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3" t="s">
        <v>4433</v>
      </c>
      <c r="D4121" s="184"/>
      <c r="E4121" s="185">
        <v>1.1000000000000001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378</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3" t="s">
        <v>4434</v>
      </c>
      <c r="D4122" s="184"/>
      <c r="E4122" s="185">
        <v>4.3600000000000003</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378</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3" t="s">
        <v>4435</v>
      </c>
      <c r="D4123" s="184"/>
      <c r="E4123" s="185">
        <v>4.3049999999999997</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378</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3" t="s">
        <v>4436</v>
      </c>
      <c r="D4124" s="184"/>
      <c r="E4124" s="185">
        <v>7.06</v>
      </c>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378</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3" t="s">
        <v>4437</v>
      </c>
      <c r="D4125" s="184"/>
      <c r="E4125" s="185">
        <v>1.04</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378</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3" t="s">
        <v>4438</v>
      </c>
      <c r="D4126" s="184"/>
      <c r="E4126" s="185">
        <v>3.18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378</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3" t="s">
        <v>4439</v>
      </c>
      <c r="D4127" s="184"/>
      <c r="E4127" s="185">
        <v>1.1200000000000001</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378</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3" t="s">
        <v>4440</v>
      </c>
      <c r="D4128" s="184"/>
      <c r="E4128" s="185">
        <v>7.04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378</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3" t="s">
        <v>4441</v>
      </c>
      <c r="D4129" s="184"/>
      <c r="E4129" s="185">
        <v>7.18</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378</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3" t="s">
        <v>4442</v>
      </c>
      <c r="D4130" s="184"/>
      <c r="E4130" s="185">
        <v>6.4</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378</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3" t="s">
        <v>4443</v>
      </c>
      <c r="D4131" s="184"/>
      <c r="E4131" s="185">
        <v>3.87</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378</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3" t="s">
        <v>4444</v>
      </c>
      <c r="D4132" s="184"/>
      <c r="E4132" s="185">
        <v>2.82</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378</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3" t="s">
        <v>4445</v>
      </c>
      <c r="D4133" s="184"/>
      <c r="E4133" s="185">
        <v>4.08</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378</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3" t="s">
        <v>1353</v>
      </c>
      <c r="D4134" s="184"/>
      <c r="E4134" s="185"/>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378</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3" t="s">
        <v>4446</v>
      </c>
      <c r="D4135" s="184"/>
      <c r="E4135" s="185"/>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378</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3" t="s">
        <v>4447</v>
      </c>
      <c r="D4136" s="184"/>
      <c r="E4136" s="185">
        <v>2.54</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378</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3" t="s">
        <v>4448</v>
      </c>
      <c r="D4137" s="184"/>
      <c r="E4137" s="185">
        <v>10.68</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378</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3" t="s">
        <v>4449</v>
      </c>
      <c r="D4138" s="184"/>
      <c r="E4138" s="185">
        <v>3.56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378</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3" t="s">
        <v>4450</v>
      </c>
      <c r="D4139" s="184"/>
      <c r="E4139" s="185">
        <v>10.44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378</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3" t="s">
        <v>4451</v>
      </c>
      <c r="D4140" s="184"/>
      <c r="E4140" s="185">
        <v>11.16</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378</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3" t="s">
        <v>4452</v>
      </c>
      <c r="D4141" s="184"/>
      <c r="E4141" s="185">
        <v>18.399999999999999</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378</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3" t="s">
        <v>4453</v>
      </c>
      <c r="D4142" s="184"/>
      <c r="E4142" s="185">
        <v>10.14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378</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3" t="s">
        <v>4454</v>
      </c>
      <c r="D4143" s="184"/>
      <c r="E4143" s="185">
        <v>5.0999999999999996</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378</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3" t="s">
        <v>4455</v>
      </c>
      <c r="D4144" s="184"/>
      <c r="E4144" s="185">
        <v>1.31</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378</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3" t="s">
        <v>4456</v>
      </c>
      <c r="D4145" s="184"/>
      <c r="E4145" s="185">
        <v>2.25</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378</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3" t="s">
        <v>4457</v>
      </c>
      <c r="D4146" s="184"/>
      <c r="E4146" s="185">
        <v>2.145</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378</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3" t="s">
        <v>4458</v>
      </c>
      <c r="D4147" s="184"/>
      <c r="E4147" s="185">
        <v>1.84</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378</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3" t="s">
        <v>4459</v>
      </c>
      <c r="D4148" s="184"/>
      <c r="E4148" s="185">
        <v>1.4550000000000001</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378</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3" t="s">
        <v>4460</v>
      </c>
      <c r="D4149" s="184"/>
      <c r="E4149" s="185">
        <v>5.78</v>
      </c>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378</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3" t="s">
        <v>4461</v>
      </c>
      <c r="D4150" s="184"/>
      <c r="E4150" s="185">
        <v>0.9</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378</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3" t="s">
        <v>4462</v>
      </c>
      <c r="D4151" s="184"/>
      <c r="E4151" s="185">
        <v>0.90500000000000003</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378</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54">
        <v>775</v>
      </c>
      <c r="B4152" s="155" t="s">
        <v>4463</v>
      </c>
      <c r="C4152" s="156" t="s">
        <v>4464</v>
      </c>
      <c r="D4152" s="157" t="s">
        <v>373</v>
      </c>
      <c r="E4152" s="158">
        <v>131.749</v>
      </c>
      <c r="F4152" s="159"/>
      <c r="G4152" s="160">
        <f>ROUND(E4152*F4152,2)</f>
        <v>0</v>
      </c>
      <c r="H4152" s="159"/>
      <c r="I4152" s="160">
        <f>ROUND(E4152*H4152,2)</f>
        <v>0</v>
      </c>
      <c r="J4152" s="159"/>
      <c r="K4152" s="160">
        <f>ROUND(E4152*J4152,2)</f>
        <v>0</v>
      </c>
      <c r="L4152" s="160">
        <v>21</v>
      </c>
      <c r="M4152" s="160">
        <f>G4152*(1+L4152/100)</f>
        <v>0</v>
      </c>
      <c r="N4152" s="160">
        <v>0</v>
      </c>
      <c r="O4152" s="160">
        <f>ROUND(E4152*N4152,2)</f>
        <v>0</v>
      </c>
      <c r="P4152" s="160">
        <v>0</v>
      </c>
      <c r="Q4152" s="160">
        <f>ROUND(E4152*P4152,2)</f>
        <v>0</v>
      </c>
      <c r="R4152" s="160" t="s">
        <v>4388</v>
      </c>
      <c r="S4152" s="160" t="s">
        <v>295</v>
      </c>
      <c r="T4152" s="161" t="s">
        <v>295</v>
      </c>
      <c r="U4152" s="162">
        <v>0.03</v>
      </c>
      <c r="V4152" s="162">
        <f>ROUND(E4152*U4152,2)</f>
        <v>3.95</v>
      </c>
      <c r="W4152" s="162"/>
      <c r="X4152" s="162" t="s">
        <v>375</v>
      </c>
      <c r="Y4152" s="163"/>
      <c r="Z4152" s="163"/>
      <c r="AA4152" s="163"/>
      <c r="AB4152" s="163"/>
      <c r="AC4152" s="163"/>
      <c r="AD4152" s="163"/>
      <c r="AE4152" s="163"/>
      <c r="AF4152" s="163"/>
      <c r="AG4152" s="163" t="s">
        <v>376</v>
      </c>
      <c r="AH4152" s="163"/>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3" t="s">
        <v>4465</v>
      </c>
      <c r="D4153" s="184"/>
      <c r="E4153" s="185"/>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378</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3" t="s">
        <v>4466</v>
      </c>
      <c r="D4154" s="184"/>
      <c r="E4154" s="185"/>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378</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3" t="s">
        <v>2729</v>
      </c>
      <c r="D4155" s="184"/>
      <c r="E4155" s="185"/>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378</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3" t="s">
        <v>4467</v>
      </c>
      <c r="D4156" s="184"/>
      <c r="E4156" s="185"/>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378</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3" t="s">
        <v>4468</v>
      </c>
      <c r="D4157" s="184"/>
      <c r="E4157" s="185"/>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378</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3" t="s">
        <v>4413</v>
      </c>
      <c r="D4158" s="184"/>
      <c r="E4158" s="185">
        <v>2.544</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378</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3" t="s">
        <v>4469</v>
      </c>
      <c r="D4159" s="184"/>
      <c r="E4159" s="185">
        <v>2.5750000000000002</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378</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3" t="s">
        <v>4470</v>
      </c>
      <c r="D4160" s="184"/>
      <c r="E4160" s="185"/>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378</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3" t="s">
        <v>4471</v>
      </c>
      <c r="D4161" s="184"/>
      <c r="E4161" s="185"/>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378</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3" t="s">
        <v>1837</v>
      </c>
      <c r="D4162" s="184"/>
      <c r="E4162" s="185">
        <v>1.88</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378</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3" t="s">
        <v>1838</v>
      </c>
      <c r="D4163" s="184"/>
      <c r="E4163" s="185">
        <v>1.88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378</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3" t="s">
        <v>1839</v>
      </c>
      <c r="D4164" s="184"/>
      <c r="E4164" s="185">
        <v>1.87</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378</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3" t="s">
        <v>1840</v>
      </c>
      <c r="D4165" s="184"/>
      <c r="E4165" s="185">
        <v>1.87</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378</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64"/>
      <c r="B4166" s="165"/>
      <c r="C4166" s="183" t="s">
        <v>1999</v>
      </c>
      <c r="D4166" s="184"/>
      <c r="E4166" s="185"/>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378</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3" t="s">
        <v>1844</v>
      </c>
      <c r="D4167" s="184"/>
      <c r="E4167" s="185">
        <v>4.88</v>
      </c>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378</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3" t="s">
        <v>1848</v>
      </c>
      <c r="D4168" s="184"/>
      <c r="E4168" s="185">
        <v>3.7</v>
      </c>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378</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3" t="s">
        <v>1849</v>
      </c>
      <c r="D4169" s="184"/>
      <c r="E4169" s="185">
        <v>3.8</v>
      </c>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378</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3" t="s">
        <v>1850</v>
      </c>
      <c r="D4170" s="184"/>
      <c r="E4170" s="185">
        <v>1.69</v>
      </c>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378</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3" t="s">
        <v>1851</v>
      </c>
      <c r="D4171" s="184"/>
      <c r="E4171" s="185">
        <v>1.69</v>
      </c>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378</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3" t="s">
        <v>1852</v>
      </c>
      <c r="D4172" s="184"/>
      <c r="E4172" s="185">
        <v>1.69</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378</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3" t="s">
        <v>1854</v>
      </c>
      <c r="D4173" s="184"/>
      <c r="E4173" s="185"/>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378</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3" t="s">
        <v>1940</v>
      </c>
      <c r="D4174" s="184"/>
      <c r="E4174" s="185">
        <v>4.51</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378</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3" t="s">
        <v>1928</v>
      </c>
      <c r="D4175" s="184"/>
      <c r="E4175" s="185">
        <v>4.8499999999999996</v>
      </c>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378</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3" t="s">
        <v>1826</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378</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3" t="s">
        <v>1827</v>
      </c>
      <c r="D4177" s="184"/>
      <c r="E4177" s="185">
        <v>1.89</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378</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3" t="s">
        <v>1828</v>
      </c>
      <c r="D4178" s="184"/>
      <c r="E4178" s="185">
        <v>1.89</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378</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3" t="s">
        <v>1829</v>
      </c>
      <c r="D4179" s="184"/>
      <c r="E4179" s="185">
        <v>2.02</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378</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3" t="s">
        <v>1831</v>
      </c>
      <c r="D4180" s="184"/>
      <c r="E4180" s="185">
        <v>4.5599999999999996</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378</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3" t="s">
        <v>1832</v>
      </c>
      <c r="D4181" s="184"/>
      <c r="E4181" s="185">
        <v>4.7300000000000004</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378</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3" t="s">
        <v>2727</v>
      </c>
      <c r="D4182" s="184"/>
      <c r="E4182" s="185">
        <v>4.9000000000000004</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378</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3" t="s">
        <v>1729</v>
      </c>
      <c r="D4183" s="184"/>
      <c r="E4183" s="185">
        <v>7.79</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378</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3" t="s">
        <v>4472</v>
      </c>
      <c r="D4184" s="184"/>
      <c r="E4184" s="185"/>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378</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3" t="s">
        <v>1810</v>
      </c>
      <c r="D4185" s="184"/>
      <c r="E4185" s="185">
        <v>1.65</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378</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3" t="s">
        <v>1811</v>
      </c>
      <c r="D4186" s="184"/>
      <c r="E4186" s="185">
        <v>1.84</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378</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3" t="s">
        <v>1812</v>
      </c>
      <c r="D4187" s="184"/>
      <c r="E4187" s="185">
        <v>1.83</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378</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3" t="s">
        <v>1813</v>
      </c>
      <c r="D4188" s="184"/>
      <c r="E4188" s="185">
        <v>1.83</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378</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3" t="s">
        <v>1816</v>
      </c>
      <c r="D4189" s="184"/>
      <c r="E4189" s="185"/>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378</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3" t="s">
        <v>1817</v>
      </c>
      <c r="D4190" s="184"/>
      <c r="E4190" s="185">
        <v>4.6500000000000004</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378</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3" t="s">
        <v>1819</v>
      </c>
      <c r="D4191" s="184"/>
      <c r="E4191" s="185">
        <v>3.97</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378</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3" t="s">
        <v>1820</v>
      </c>
      <c r="D4192" s="184"/>
      <c r="E4192" s="185">
        <v>3.6</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378</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3" t="s">
        <v>1823</v>
      </c>
      <c r="D4193" s="184"/>
      <c r="E4193" s="185">
        <v>1.69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378</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3" t="s">
        <v>1824</v>
      </c>
      <c r="D4194" s="184"/>
      <c r="E4194" s="185">
        <v>1.68</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378</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3" t="s">
        <v>1825</v>
      </c>
      <c r="D4195" s="184"/>
      <c r="E4195" s="185"/>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378</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3" t="s">
        <v>1927</v>
      </c>
      <c r="D4196" s="184"/>
      <c r="E4196" s="185">
        <v>4.68</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378</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3" t="s">
        <v>4473</v>
      </c>
      <c r="D4197" s="184"/>
      <c r="E4197" s="185"/>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378</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3" t="s">
        <v>1855</v>
      </c>
      <c r="D4198" s="184"/>
      <c r="E4198" s="185">
        <v>3.48</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378</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3" t="s">
        <v>1858</v>
      </c>
      <c r="D4199" s="184"/>
      <c r="E4199" s="185">
        <v>2.17</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378</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3" t="s">
        <v>1859</v>
      </c>
      <c r="D4200" s="184"/>
      <c r="E4200" s="185">
        <v>2.71</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378</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3" t="s">
        <v>1860</v>
      </c>
      <c r="D4201" s="184"/>
      <c r="E4201" s="185">
        <v>2.88</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378</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3" t="s">
        <v>1861</v>
      </c>
      <c r="D4202" s="184"/>
      <c r="E4202" s="185">
        <v>2.04</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378</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3" t="s">
        <v>1862</v>
      </c>
      <c r="D4203" s="184"/>
      <c r="E4203" s="185">
        <v>3.36</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378</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3" t="s">
        <v>1863</v>
      </c>
      <c r="D4204" s="184"/>
      <c r="E4204" s="185">
        <v>4.1100000000000003</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378</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3" t="s">
        <v>1864</v>
      </c>
      <c r="D4205" s="184"/>
      <c r="E4205" s="185">
        <v>3.82</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378</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3" t="s">
        <v>1865</v>
      </c>
      <c r="D4206" s="184"/>
      <c r="E4206" s="185">
        <v>2.68</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378</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3" t="s">
        <v>1866</v>
      </c>
      <c r="D4207" s="184"/>
      <c r="E4207" s="185">
        <v>3.95</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378</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3" t="s">
        <v>1867</v>
      </c>
      <c r="D4208" s="184"/>
      <c r="E4208" s="185">
        <v>1.31</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378</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3" t="s">
        <v>1868</v>
      </c>
      <c r="D4209" s="184"/>
      <c r="E4209" s="185">
        <v>1.31</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378</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3" t="s">
        <v>1869</v>
      </c>
      <c r="D4210" s="184"/>
      <c r="E4210" s="185">
        <v>3.3</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378</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3" t="s">
        <v>1871</v>
      </c>
      <c r="D4211" s="184"/>
      <c r="E4211" s="185"/>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378</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54">
        <v>776</v>
      </c>
      <c r="B4212" s="155" t="s">
        <v>4474</v>
      </c>
      <c r="C4212" s="156" t="s">
        <v>4475</v>
      </c>
      <c r="D4212" s="157" t="s">
        <v>444</v>
      </c>
      <c r="E4212" s="158">
        <v>465.40499999999997</v>
      </c>
      <c r="F4212" s="159"/>
      <c r="G4212" s="160">
        <f>ROUND(E4212*F4212,2)</f>
        <v>0</v>
      </c>
      <c r="H4212" s="159"/>
      <c r="I4212" s="160">
        <f>ROUND(E4212*H4212,2)</f>
        <v>0</v>
      </c>
      <c r="J4212" s="159"/>
      <c r="K4212" s="160">
        <f>ROUND(E4212*J4212,2)</f>
        <v>0</v>
      </c>
      <c r="L4212" s="160">
        <v>21</v>
      </c>
      <c r="M4212" s="160">
        <f>G4212*(1+L4212/100)</f>
        <v>0</v>
      </c>
      <c r="N4212" s="160">
        <v>3.2000000000000003E-4</v>
      </c>
      <c r="O4212" s="160">
        <f>ROUND(E4212*N4212,2)</f>
        <v>0.15</v>
      </c>
      <c r="P4212" s="160">
        <v>0</v>
      </c>
      <c r="Q4212" s="160">
        <f>ROUND(E4212*P4212,2)</f>
        <v>0</v>
      </c>
      <c r="R4212" s="160"/>
      <c r="S4212" s="160" t="s">
        <v>354</v>
      </c>
      <c r="T4212" s="161" t="s">
        <v>296</v>
      </c>
      <c r="U4212" s="162">
        <v>0.24</v>
      </c>
      <c r="V4212" s="162">
        <f>ROUND(E4212*U4212,2)</f>
        <v>111.7</v>
      </c>
      <c r="W4212" s="162"/>
      <c r="X4212" s="162" t="s">
        <v>375</v>
      </c>
      <c r="Y4212" s="163"/>
      <c r="Z4212" s="163"/>
      <c r="AA4212" s="163"/>
      <c r="AB4212" s="163"/>
      <c r="AC4212" s="163"/>
      <c r="AD4212" s="163"/>
      <c r="AE4212" s="163"/>
      <c r="AF4212" s="163"/>
      <c r="AG4212" s="163" t="s">
        <v>376</v>
      </c>
      <c r="AH4212" s="163"/>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3" t="s">
        <v>4476</v>
      </c>
      <c r="D4213" s="184"/>
      <c r="E4213" s="185">
        <v>9.0299999999999994</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378</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3" t="s">
        <v>4477</v>
      </c>
      <c r="D4214" s="184"/>
      <c r="E4214" s="185">
        <v>9.07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378</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3" t="s">
        <v>4478</v>
      </c>
      <c r="D4215" s="184"/>
      <c r="E4215" s="185">
        <v>7.07</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378</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3" t="s">
        <v>4479</v>
      </c>
      <c r="D4216" s="184"/>
      <c r="E4216" s="185">
        <v>26.63</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378</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3" t="s">
        <v>4480</v>
      </c>
      <c r="D4217" s="184"/>
      <c r="E4217" s="185">
        <v>6.1</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378</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3" t="s">
        <v>4481</v>
      </c>
      <c r="D4218" s="184"/>
      <c r="E4218" s="185">
        <v>10.43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378</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3" t="s">
        <v>4482</v>
      </c>
      <c r="D4219" s="184"/>
      <c r="E4219" s="185">
        <v>37.950000000000003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378</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3" t="s">
        <v>4483</v>
      </c>
      <c r="D4220" s="184"/>
      <c r="E4220" s="185">
        <v>3.89</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378</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3" t="s">
        <v>4484</v>
      </c>
      <c r="D4221" s="184"/>
      <c r="E4221" s="185">
        <v>5.19</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378</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3" t="s">
        <v>4485</v>
      </c>
      <c r="D4222" s="184"/>
      <c r="E4222" s="185">
        <v>22.71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378</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3" t="s">
        <v>4486</v>
      </c>
      <c r="D4223" s="184"/>
      <c r="E4223" s="185">
        <v>4.87</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378</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3" t="s">
        <v>4487</v>
      </c>
      <c r="D4224" s="184"/>
      <c r="E4224" s="185">
        <v>8.2799999999999994</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378</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3" t="s">
        <v>4488</v>
      </c>
      <c r="D4225" s="184"/>
      <c r="E4225" s="185">
        <v>9.26</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378</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64"/>
      <c r="B4226" s="165"/>
      <c r="C4226" s="183" t="s">
        <v>4489</v>
      </c>
      <c r="D4226" s="184"/>
      <c r="E4226" s="185">
        <v>9.25</v>
      </c>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378</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3" t="s">
        <v>4490</v>
      </c>
      <c r="D4227" s="184"/>
      <c r="E4227" s="185">
        <v>8.43</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378</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3" t="s">
        <v>4491</v>
      </c>
      <c r="D4228" s="184"/>
      <c r="E4228" s="185">
        <v>5.0999999999999996</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378</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3" t="s">
        <v>4492</v>
      </c>
      <c r="D4229" s="184"/>
      <c r="E4229" s="185">
        <v>2.3450000000000002</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378</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3" t="s">
        <v>4493</v>
      </c>
      <c r="D4230" s="184"/>
      <c r="E4230" s="185">
        <v>23.05</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378</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3" t="s">
        <v>4494</v>
      </c>
      <c r="D4231" s="184"/>
      <c r="E4231" s="185">
        <v>6.35</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378</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3" t="s">
        <v>4495</v>
      </c>
      <c r="D4232" s="184"/>
      <c r="E4232" s="185">
        <v>32.549999999999997</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378</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3" t="s">
        <v>4496</v>
      </c>
      <c r="D4233" s="184"/>
      <c r="E4233" s="185">
        <v>3.91</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378</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3" t="s">
        <v>4497</v>
      </c>
      <c r="D4234" s="184"/>
      <c r="E4234" s="185">
        <v>5.83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378</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3" t="s">
        <v>4498</v>
      </c>
      <c r="D4235" s="184"/>
      <c r="E4235" s="185">
        <v>37.21</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378</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3" t="s">
        <v>4499</v>
      </c>
      <c r="D4236" s="184"/>
      <c r="E4236" s="185">
        <v>9.23</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378</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3" t="s">
        <v>4500</v>
      </c>
      <c r="D4237" s="184"/>
      <c r="E4237" s="185">
        <v>9.14</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378</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3" t="s">
        <v>4501</v>
      </c>
      <c r="D4238" s="184"/>
      <c r="E4238" s="185">
        <v>7.8</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378</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3" t="s">
        <v>4502</v>
      </c>
      <c r="D4239" s="184"/>
      <c r="E4239" s="185">
        <v>25.69</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378</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3" t="s">
        <v>4503</v>
      </c>
      <c r="D4240" s="184"/>
      <c r="E4240" s="185">
        <v>5.71</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378</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3" t="s">
        <v>4504</v>
      </c>
      <c r="D4241" s="184"/>
      <c r="E4241" s="185">
        <v>33.35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378</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3" t="s">
        <v>4505</v>
      </c>
      <c r="D4242" s="184"/>
      <c r="E4242" s="185">
        <v>4.05</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378</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3" t="s">
        <v>4506</v>
      </c>
      <c r="D4243" s="184"/>
      <c r="E4243" s="185">
        <v>5.81</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378</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3" t="s">
        <v>4507</v>
      </c>
      <c r="D4244" s="184"/>
      <c r="E4244" s="185">
        <v>22.68</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378</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3" t="s">
        <v>4508</v>
      </c>
      <c r="D4245" s="184"/>
      <c r="E4245" s="185">
        <v>1.93</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378</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3" t="s">
        <v>4509</v>
      </c>
      <c r="D4246" s="184"/>
      <c r="E4246" s="185">
        <v>4.84</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378</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3" t="s">
        <v>4510</v>
      </c>
      <c r="D4247" s="184"/>
      <c r="E4247" s="185">
        <v>8.08</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378</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3" t="s">
        <v>1353</v>
      </c>
      <c r="D4248" s="184"/>
      <c r="E4248" s="185"/>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378</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3" t="s">
        <v>4511</v>
      </c>
      <c r="D4249" s="184"/>
      <c r="E4249" s="185">
        <v>7.43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378</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3" t="s">
        <v>4512</v>
      </c>
      <c r="D4250" s="184"/>
      <c r="E4250" s="185">
        <v>4.9400000000000004</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378</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3" t="s">
        <v>4513</v>
      </c>
      <c r="D4251" s="184"/>
      <c r="E4251" s="185">
        <v>7.31</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378</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3" t="s">
        <v>4514</v>
      </c>
      <c r="D4252" s="184"/>
      <c r="E4252" s="185">
        <v>2.83</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378</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3" t="s">
        <v>4515</v>
      </c>
      <c r="D4253" s="184"/>
      <c r="E4253" s="185">
        <v>4.92</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378</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3" t="s">
        <v>4516</v>
      </c>
      <c r="D4254" s="184"/>
      <c r="E4254" s="185">
        <v>5.16</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378</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54">
        <v>777</v>
      </c>
      <c r="B4255" s="155" t="s">
        <v>4517</v>
      </c>
      <c r="C4255" s="156" t="s">
        <v>4518</v>
      </c>
      <c r="D4255" s="157" t="s">
        <v>373</v>
      </c>
      <c r="E4255" s="158">
        <v>944.76430000000005</v>
      </c>
      <c r="F4255" s="159"/>
      <c r="G4255" s="160">
        <f>ROUND(E4255*F4255,2)</f>
        <v>0</v>
      </c>
      <c r="H4255" s="159"/>
      <c r="I4255" s="160">
        <f>ROUND(E4255*H4255,2)</f>
        <v>0</v>
      </c>
      <c r="J4255" s="159"/>
      <c r="K4255" s="160">
        <f>ROUND(E4255*J4255,2)</f>
        <v>0</v>
      </c>
      <c r="L4255" s="160">
        <v>21</v>
      </c>
      <c r="M4255" s="160">
        <f>G4255*(1+L4255/100)</f>
        <v>0</v>
      </c>
      <c r="N4255" s="160">
        <v>5.4599999999999996E-3</v>
      </c>
      <c r="O4255" s="160">
        <f>ROUND(E4255*N4255,2)</f>
        <v>5.16</v>
      </c>
      <c r="P4255" s="160">
        <v>0</v>
      </c>
      <c r="Q4255" s="160">
        <f>ROUND(E4255*P4255,2)</f>
        <v>0</v>
      </c>
      <c r="R4255" s="160"/>
      <c r="S4255" s="160" t="s">
        <v>354</v>
      </c>
      <c r="T4255" s="161" t="s">
        <v>296</v>
      </c>
      <c r="U4255" s="162">
        <v>1.27</v>
      </c>
      <c r="V4255" s="162">
        <f>ROUND(E4255*U4255,2)</f>
        <v>1199.8499999999999</v>
      </c>
      <c r="W4255" s="162"/>
      <c r="X4255" s="162" t="s">
        <v>375</v>
      </c>
      <c r="Y4255" s="163"/>
      <c r="Z4255" s="163"/>
      <c r="AA4255" s="163"/>
      <c r="AB4255" s="163"/>
      <c r="AC4255" s="163"/>
      <c r="AD4255" s="163"/>
      <c r="AE4255" s="163"/>
      <c r="AF4255" s="163"/>
      <c r="AG4255" s="163" t="s">
        <v>376</v>
      </c>
      <c r="AH4255" s="163"/>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3" t="s">
        <v>1728</v>
      </c>
      <c r="D4256" s="184"/>
      <c r="E4256" s="185">
        <v>456.35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378</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3" t="s">
        <v>1680</v>
      </c>
      <c r="D4257" s="184"/>
      <c r="E4257" s="185">
        <v>232.7</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378</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3" t="s">
        <v>1681</v>
      </c>
      <c r="D4258" s="184"/>
      <c r="E4258" s="185">
        <v>83.53</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378</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3" t="s">
        <v>1682</v>
      </c>
      <c r="D4259" s="184"/>
      <c r="E4259" s="185">
        <v>50.73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378</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3" t="s">
        <v>1746</v>
      </c>
      <c r="D4260" s="184"/>
      <c r="E4260" s="185">
        <v>37.119999999999997</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378</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3" t="s">
        <v>1686</v>
      </c>
      <c r="D4261" s="184"/>
      <c r="E4261" s="185">
        <v>8.6506000000000007</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378</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3" t="s">
        <v>2727</v>
      </c>
      <c r="D4262" s="184"/>
      <c r="E4262" s="185">
        <v>4.9000000000000004</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378</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3" t="s">
        <v>1674</v>
      </c>
      <c r="D4263" s="184"/>
      <c r="E4263" s="185">
        <v>62.993699999999997</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378</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3" t="s">
        <v>1729</v>
      </c>
      <c r="D4264" s="184"/>
      <c r="E4264" s="185">
        <v>7.79</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378</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3" t="s">
        <v>4389</v>
      </c>
      <c r="D4265" s="184"/>
      <c r="E4265" s="185"/>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378</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3" t="s">
        <v>2728</v>
      </c>
      <c r="D4266" s="184"/>
      <c r="E4266" s="185"/>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378</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3" t="s">
        <v>4390</v>
      </c>
      <c r="D4267" s="184"/>
      <c r="E4267" s="185"/>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378</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3" t="s">
        <v>4391</v>
      </c>
      <c r="D4268" s="184"/>
      <c r="E4268" s="185"/>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378</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778</v>
      </c>
      <c r="B4269" s="155" t="s">
        <v>4519</v>
      </c>
      <c r="C4269" s="156" t="s">
        <v>4520</v>
      </c>
      <c r="D4269" s="157" t="s">
        <v>373</v>
      </c>
      <c r="E4269" s="158">
        <v>28.846240000000002</v>
      </c>
      <c r="F4269" s="159"/>
      <c r="G4269" s="160">
        <f>ROUND(E4269*F4269,2)</f>
        <v>0</v>
      </c>
      <c r="H4269" s="159"/>
      <c r="I4269" s="160">
        <f>ROUND(E4269*H4269,2)</f>
        <v>0</v>
      </c>
      <c r="J4269" s="159"/>
      <c r="K4269" s="160">
        <f>ROUND(E4269*J4269,2)</f>
        <v>0</v>
      </c>
      <c r="L4269" s="160">
        <v>21</v>
      </c>
      <c r="M4269" s="160">
        <f>G4269*(1+L4269/100)</f>
        <v>0</v>
      </c>
      <c r="N4269" s="160">
        <v>6.0499999999999998E-2</v>
      </c>
      <c r="O4269" s="160">
        <f>ROUND(E4269*N4269,2)</f>
        <v>1.75</v>
      </c>
      <c r="P4269" s="160">
        <v>0</v>
      </c>
      <c r="Q4269" s="160">
        <f>ROUND(E4269*P4269,2)</f>
        <v>0</v>
      </c>
      <c r="R4269" s="160"/>
      <c r="S4269" s="160" t="s">
        <v>354</v>
      </c>
      <c r="T4269" s="161" t="s">
        <v>296</v>
      </c>
      <c r="U4269" s="162">
        <v>0</v>
      </c>
      <c r="V4269" s="162">
        <f>ROUND(E4269*U4269,2)</f>
        <v>0</v>
      </c>
      <c r="W4269" s="162"/>
      <c r="X4269" s="162" t="s">
        <v>865</v>
      </c>
      <c r="Y4269" s="163"/>
      <c r="Z4269" s="163"/>
      <c r="AA4269" s="163"/>
      <c r="AB4269" s="163"/>
      <c r="AC4269" s="163"/>
      <c r="AD4269" s="163"/>
      <c r="AE4269" s="163"/>
      <c r="AF4269" s="163"/>
      <c r="AG4269" s="163" t="s">
        <v>866</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3" t="s">
        <v>4521</v>
      </c>
      <c r="D4270" s="184"/>
      <c r="E4270" s="185">
        <v>28.846240000000002</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378</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54">
        <v>779</v>
      </c>
      <c r="B4271" s="155" t="s">
        <v>4522</v>
      </c>
      <c r="C4271" s="156" t="s">
        <v>4523</v>
      </c>
      <c r="D4271" s="157" t="s">
        <v>373</v>
      </c>
      <c r="E4271" s="158">
        <v>5.6870000000000003</v>
      </c>
      <c r="F4271" s="159"/>
      <c r="G4271" s="160">
        <f>ROUND(E4271*F4271,2)</f>
        <v>0</v>
      </c>
      <c r="H4271" s="159"/>
      <c r="I4271" s="160">
        <f>ROUND(E4271*H4271,2)</f>
        <v>0</v>
      </c>
      <c r="J4271" s="159"/>
      <c r="K4271" s="160">
        <f>ROUND(E4271*J4271,2)</f>
        <v>0</v>
      </c>
      <c r="L4271" s="160">
        <v>21</v>
      </c>
      <c r="M4271" s="160">
        <f>G4271*(1+L4271/100)</f>
        <v>0</v>
      </c>
      <c r="N4271" s="160">
        <v>1.8200000000000001E-2</v>
      </c>
      <c r="O4271" s="160">
        <f>ROUND(E4271*N4271,2)</f>
        <v>0.1</v>
      </c>
      <c r="P4271" s="160">
        <v>0</v>
      </c>
      <c r="Q4271" s="160">
        <f>ROUND(E4271*P4271,2)</f>
        <v>0</v>
      </c>
      <c r="R4271" s="160" t="s">
        <v>864</v>
      </c>
      <c r="S4271" s="160" t="s">
        <v>295</v>
      </c>
      <c r="T4271" s="161" t="s">
        <v>295</v>
      </c>
      <c r="U4271" s="162">
        <v>0</v>
      </c>
      <c r="V4271" s="162">
        <f>ROUND(E4271*U4271,2)</f>
        <v>0</v>
      </c>
      <c r="W4271" s="162"/>
      <c r="X4271" s="162" t="s">
        <v>865</v>
      </c>
      <c r="Y4271" s="163"/>
      <c r="Z4271" s="163"/>
      <c r="AA4271" s="163"/>
      <c r="AB4271" s="163"/>
      <c r="AC4271" s="163"/>
      <c r="AD4271" s="163"/>
      <c r="AE4271" s="163"/>
      <c r="AF4271" s="163"/>
      <c r="AG4271" s="163" t="s">
        <v>866</v>
      </c>
      <c r="AH4271" s="163"/>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3" t="s">
        <v>4524</v>
      </c>
      <c r="D4272" s="184"/>
      <c r="E4272" s="185">
        <v>5.6870000000000003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378</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54">
        <v>780</v>
      </c>
      <c r="B4273" s="155" t="s">
        <v>4525</v>
      </c>
      <c r="C4273" s="156" t="s">
        <v>4526</v>
      </c>
      <c r="D4273" s="157" t="s">
        <v>373</v>
      </c>
      <c r="E4273" s="158">
        <v>1019.27473</v>
      </c>
      <c r="F4273" s="159"/>
      <c r="G4273" s="160">
        <f>ROUND(E4273*F4273,2)</f>
        <v>0</v>
      </c>
      <c r="H4273" s="159"/>
      <c r="I4273" s="160">
        <f>ROUND(E4273*H4273,2)</f>
        <v>0</v>
      </c>
      <c r="J4273" s="159"/>
      <c r="K4273" s="160">
        <f>ROUND(E4273*J4273,2)</f>
        <v>0</v>
      </c>
      <c r="L4273" s="160">
        <v>21</v>
      </c>
      <c r="M4273" s="160">
        <f>G4273*(1+L4273/100)</f>
        <v>0</v>
      </c>
      <c r="N4273" s="160">
        <v>1.9199999999999998E-2</v>
      </c>
      <c r="O4273" s="160">
        <f>ROUND(E4273*N4273,2)</f>
        <v>19.57</v>
      </c>
      <c r="P4273" s="160">
        <v>0</v>
      </c>
      <c r="Q4273" s="160">
        <f>ROUND(E4273*P4273,2)</f>
        <v>0</v>
      </c>
      <c r="R4273" s="160"/>
      <c r="S4273" s="160" t="s">
        <v>354</v>
      </c>
      <c r="T4273" s="161" t="s">
        <v>296</v>
      </c>
      <c r="U4273" s="162">
        <v>0</v>
      </c>
      <c r="V4273" s="162">
        <f>ROUND(E4273*U4273,2)</f>
        <v>0</v>
      </c>
      <c r="W4273" s="162"/>
      <c r="X4273" s="162" t="s">
        <v>865</v>
      </c>
      <c r="Y4273" s="163"/>
      <c r="Z4273" s="163"/>
      <c r="AA4273" s="163"/>
      <c r="AB4273" s="163"/>
      <c r="AC4273" s="163"/>
      <c r="AD4273" s="163"/>
      <c r="AE4273" s="163"/>
      <c r="AF4273" s="163"/>
      <c r="AG4273" s="163" t="s">
        <v>866</v>
      </c>
      <c r="AH4273" s="163"/>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3" t="s">
        <v>4527</v>
      </c>
      <c r="D4274" s="184"/>
      <c r="E4274" s="185">
        <v>967.14936999999998</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378</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3" t="s">
        <v>4528</v>
      </c>
      <c r="D4275" s="184"/>
      <c r="E4275" s="185">
        <v>52.125360000000001</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378</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54">
        <v>781</v>
      </c>
      <c r="B4276" s="155" t="s">
        <v>4529</v>
      </c>
      <c r="C4276" s="156" t="s">
        <v>4530</v>
      </c>
      <c r="D4276" s="157" t="s">
        <v>3094</v>
      </c>
      <c r="E4276" s="158">
        <v>108.738</v>
      </c>
      <c r="F4276" s="159"/>
      <c r="G4276" s="160">
        <f>ROUND(E4276*F4276,2)</f>
        <v>0</v>
      </c>
      <c r="H4276" s="159"/>
      <c r="I4276" s="160">
        <f>ROUND(E4276*H4276,2)</f>
        <v>0</v>
      </c>
      <c r="J4276" s="159"/>
      <c r="K4276" s="160">
        <f>ROUND(E4276*J4276,2)</f>
        <v>0</v>
      </c>
      <c r="L4276" s="160">
        <v>21</v>
      </c>
      <c r="M4276" s="160">
        <f>G4276*(1+L4276/100)</f>
        <v>0</v>
      </c>
      <c r="N4276" s="160">
        <v>1.92E-3</v>
      </c>
      <c r="O4276" s="160">
        <f>ROUND(E4276*N4276,2)</f>
        <v>0.21</v>
      </c>
      <c r="P4276" s="160">
        <v>0</v>
      </c>
      <c r="Q4276" s="160">
        <f>ROUND(E4276*P4276,2)</f>
        <v>0</v>
      </c>
      <c r="R4276" s="160"/>
      <c r="S4276" s="160" t="s">
        <v>354</v>
      </c>
      <c r="T4276" s="161" t="s">
        <v>296</v>
      </c>
      <c r="U4276" s="162">
        <v>0</v>
      </c>
      <c r="V4276" s="162">
        <f>ROUND(E4276*U4276,2)</f>
        <v>0</v>
      </c>
      <c r="W4276" s="162"/>
      <c r="X4276" s="162" t="s">
        <v>865</v>
      </c>
      <c r="Y4276" s="163"/>
      <c r="Z4276" s="163"/>
      <c r="AA4276" s="163"/>
      <c r="AB4276" s="163"/>
      <c r="AC4276" s="163"/>
      <c r="AD4276" s="163"/>
      <c r="AE4276" s="163"/>
      <c r="AF4276" s="163"/>
      <c r="AG4276" s="163" t="s">
        <v>866</v>
      </c>
      <c r="AH4276" s="163"/>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3" t="s">
        <v>4531</v>
      </c>
      <c r="D4277" s="184"/>
      <c r="E4277" s="185">
        <v>108.738</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378</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54">
        <v>782</v>
      </c>
      <c r="B4278" s="155" t="s">
        <v>4532</v>
      </c>
      <c r="C4278" s="156" t="s">
        <v>4533</v>
      </c>
      <c r="D4278" s="157" t="s">
        <v>480</v>
      </c>
      <c r="E4278" s="158">
        <v>28.873950000000001</v>
      </c>
      <c r="F4278" s="159"/>
      <c r="G4278" s="160">
        <f>ROUND(E4278*F4278,2)</f>
        <v>0</v>
      </c>
      <c r="H4278" s="159"/>
      <c r="I4278" s="160">
        <f>ROUND(E4278*H4278,2)</f>
        <v>0</v>
      </c>
      <c r="J4278" s="159"/>
      <c r="K4278" s="160">
        <f>ROUND(E4278*J4278,2)</f>
        <v>0</v>
      </c>
      <c r="L4278" s="160">
        <v>21</v>
      </c>
      <c r="M4278" s="160">
        <f>G4278*(1+L4278/100)</f>
        <v>0</v>
      </c>
      <c r="N4278" s="160">
        <v>0</v>
      </c>
      <c r="O4278" s="160">
        <f>ROUND(E4278*N4278,2)</f>
        <v>0</v>
      </c>
      <c r="P4278" s="160">
        <v>0</v>
      </c>
      <c r="Q4278" s="160">
        <f>ROUND(E4278*P4278,2)</f>
        <v>0</v>
      </c>
      <c r="R4278" s="160" t="s">
        <v>4388</v>
      </c>
      <c r="S4278" s="160" t="s">
        <v>295</v>
      </c>
      <c r="T4278" s="161" t="s">
        <v>295</v>
      </c>
      <c r="U4278" s="162">
        <v>1.3049999999999999</v>
      </c>
      <c r="V4278" s="162">
        <f>ROUND(E4278*U4278,2)</f>
        <v>37.68</v>
      </c>
      <c r="W4278" s="162"/>
      <c r="X4278" s="162" t="s">
        <v>2682</v>
      </c>
      <c r="Y4278" s="163"/>
      <c r="Z4278" s="163"/>
      <c r="AA4278" s="163"/>
      <c r="AB4278" s="163"/>
      <c r="AC4278" s="163"/>
      <c r="AD4278" s="163"/>
      <c r="AE4278" s="163"/>
      <c r="AF4278" s="163"/>
      <c r="AG4278" s="163" t="s">
        <v>2683</v>
      </c>
      <c r="AH4278" s="163"/>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251" t="s">
        <v>2779</v>
      </c>
      <c r="D4279" s="215"/>
      <c r="E4279" s="215"/>
      <c r="F4279" s="215"/>
      <c r="G4279" s="215"/>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387</v>
      </c>
      <c r="AH4279" s="163"/>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x14ac:dyDescent="0.2">
      <c r="A4280" s="146" t="s">
        <v>290</v>
      </c>
      <c r="B4280" s="147" t="s">
        <v>199</v>
      </c>
      <c r="C4280" s="148" t="s">
        <v>200</v>
      </c>
      <c r="D4280" s="149"/>
      <c r="E4280" s="150"/>
      <c r="F4280" s="151"/>
      <c r="G4280" s="151">
        <f>SUMIF(AG4281:AG4286,"&lt;&gt;NOR",G4281:G4286)</f>
        <v>0</v>
      </c>
      <c r="H4280" s="151"/>
      <c r="I4280" s="151">
        <f>SUM(I4281:I4286)</f>
        <v>0</v>
      </c>
      <c r="J4280" s="151"/>
      <c r="K4280" s="151">
        <f>SUM(K4281:K4286)</f>
        <v>0</v>
      </c>
      <c r="L4280" s="151"/>
      <c r="M4280" s="151">
        <f>SUM(M4281:M4286)</f>
        <v>0</v>
      </c>
      <c r="N4280" s="151"/>
      <c r="O4280" s="151">
        <f>SUM(O4281:O4286)</f>
        <v>22.98</v>
      </c>
      <c r="P4280" s="151"/>
      <c r="Q4280" s="151">
        <f>SUM(Q4281:Q4286)</f>
        <v>0</v>
      </c>
      <c r="R4280" s="151"/>
      <c r="S4280" s="151"/>
      <c r="T4280" s="152"/>
      <c r="U4280" s="153"/>
      <c r="V4280" s="153">
        <f>SUM(V4281:V4286)</f>
        <v>454.95000000000005</v>
      </c>
      <c r="W4280" s="153"/>
      <c r="X4280" s="153"/>
      <c r="AG4280" s="135" t="s">
        <v>291</v>
      </c>
    </row>
    <row r="4281" spans="1:60" ht="12.75" customHeight="1" outlineLevel="1" x14ac:dyDescent="0.2">
      <c r="A4281" s="154">
        <v>783</v>
      </c>
      <c r="B4281" s="155" t="s">
        <v>4534</v>
      </c>
      <c r="C4281" s="156" t="s">
        <v>4535</v>
      </c>
      <c r="D4281" s="157" t="s">
        <v>3094</v>
      </c>
      <c r="E4281" s="158">
        <v>300.25</v>
      </c>
      <c r="F4281" s="159"/>
      <c r="G4281" s="160">
        <f>ROUND(E4281*F4281,2)</f>
        <v>0</v>
      </c>
      <c r="H4281" s="159"/>
      <c r="I4281" s="160">
        <f>ROUND(E4281*H4281,2)</f>
        <v>0</v>
      </c>
      <c r="J4281" s="159"/>
      <c r="K4281" s="160">
        <f>ROUND(E4281*J4281,2)</f>
        <v>0</v>
      </c>
      <c r="L4281" s="160">
        <v>21</v>
      </c>
      <c r="M4281" s="160">
        <f>G4281*(1+L4281/100)</f>
        <v>0</v>
      </c>
      <c r="N4281" s="160">
        <v>7.6539999999999997E-2</v>
      </c>
      <c r="O4281" s="160">
        <f>ROUND(E4281*N4281,2)</f>
        <v>22.98</v>
      </c>
      <c r="P4281" s="160">
        <v>0</v>
      </c>
      <c r="Q4281" s="160">
        <f>ROUND(E4281*P4281,2)</f>
        <v>0</v>
      </c>
      <c r="R4281" s="160"/>
      <c r="S4281" s="160" t="s">
        <v>354</v>
      </c>
      <c r="T4281" s="161" t="s">
        <v>296</v>
      </c>
      <c r="U4281" s="162">
        <v>1.41</v>
      </c>
      <c r="V4281" s="162">
        <f>ROUND(E4281*U4281,2)</f>
        <v>423.35</v>
      </c>
      <c r="W4281" s="162"/>
      <c r="X4281" s="162" t="s">
        <v>375</v>
      </c>
      <c r="Y4281" s="163"/>
      <c r="Z4281" s="163"/>
      <c r="AA4281" s="163"/>
      <c r="AB4281" s="163"/>
      <c r="AC4281" s="163"/>
      <c r="AD4281" s="163"/>
      <c r="AE4281" s="163"/>
      <c r="AF4281" s="163"/>
      <c r="AG4281" s="163" t="s">
        <v>376</v>
      </c>
      <c r="AH4281" s="163"/>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3" t="s">
        <v>4536</v>
      </c>
      <c r="D4282" s="184"/>
      <c r="E4282" s="185">
        <v>46.41</v>
      </c>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378</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64"/>
      <c r="B4283" s="165"/>
      <c r="C4283" s="183" t="s">
        <v>4537</v>
      </c>
      <c r="D4283" s="184"/>
      <c r="E4283" s="185">
        <v>127.19</v>
      </c>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378</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3" t="s">
        <v>4538</v>
      </c>
      <c r="D4284" s="184"/>
      <c r="E4284" s="185">
        <v>126.65</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378</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784</v>
      </c>
      <c r="B4285" s="155" t="s">
        <v>4539</v>
      </c>
      <c r="C4285" s="156" t="s">
        <v>4540</v>
      </c>
      <c r="D4285" s="157" t="s">
        <v>480</v>
      </c>
      <c r="E4285" s="158">
        <v>22.98114</v>
      </c>
      <c r="F4285" s="159"/>
      <c r="G4285" s="160">
        <f>ROUND(E4285*F4285,2)</f>
        <v>0</v>
      </c>
      <c r="H4285" s="159"/>
      <c r="I4285" s="160">
        <f>ROUND(E4285*H4285,2)</f>
        <v>0</v>
      </c>
      <c r="J4285" s="159"/>
      <c r="K4285" s="160">
        <f>ROUND(E4285*J4285,2)</f>
        <v>0</v>
      </c>
      <c r="L4285" s="160">
        <v>21</v>
      </c>
      <c r="M4285" s="160">
        <f>G4285*(1+L4285/100)</f>
        <v>0</v>
      </c>
      <c r="N4285" s="160">
        <v>0</v>
      </c>
      <c r="O4285" s="160">
        <f>ROUND(E4285*N4285,2)</f>
        <v>0</v>
      </c>
      <c r="P4285" s="160">
        <v>0</v>
      </c>
      <c r="Q4285" s="160">
        <f>ROUND(E4285*P4285,2)</f>
        <v>0</v>
      </c>
      <c r="R4285" s="160" t="s">
        <v>4541</v>
      </c>
      <c r="S4285" s="160" t="s">
        <v>295</v>
      </c>
      <c r="T4285" s="161" t="s">
        <v>295</v>
      </c>
      <c r="U4285" s="162">
        <v>1.375</v>
      </c>
      <c r="V4285" s="162">
        <f>ROUND(E4285*U4285,2)</f>
        <v>31.6</v>
      </c>
      <c r="W4285" s="162"/>
      <c r="X4285" s="162" t="s">
        <v>2682</v>
      </c>
      <c r="Y4285" s="163"/>
      <c r="Z4285" s="163"/>
      <c r="AA4285" s="163"/>
      <c r="AB4285" s="163"/>
      <c r="AC4285" s="163"/>
      <c r="AD4285" s="163"/>
      <c r="AE4285" s="163"/>
      <c r="AF4285" s="163"/>
      <c r="AG4285" s="163" t="s">
        <v>2683</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251" t="s">
        <v>2779</v>
      </c>
      <c r="D4286" s="215"/>
      <c r="E4286" s="215"/>
      <c r="F4286" s="215"/>
      <c r="G4286" s="215"/>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387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x14ac:dyDescent="0.2">
      <c r="A4287" s="146" t="s">
        <v>290</v>
      </c>
      <c r="B4287" s="147" t="s">
        <v>201</v>
      </c>
      <c r="C4287" s="148" t="s">
        <v>202</v>
      </c>
      <c r="D4287" s="149"/>
      <c r="E4287" s="150"/>
      <c r="F4287" s="151"/>
      <c r="G4287" s="151">
        <f>SUMIF(AG4288:AG4356,"&lt;&gt;NOR",G4288:G4356)</f>
        <v>0</v>
      </c>
      <c r="H4287" s="151"/>
      <c r="I4287" s="151">
        <f>SUM(I4288:I4356)</f>
        <v>0</v>
      </c>
      <c r="J4287" s="151"/>
      <c r="K4287" s="151">
        <f>SUM(K4288:K4356)</f>
        <v>0</v>
      </c>
      <c r="L4287" s="151"/>
      <c r="M4287" s="151">
        <f>SUM(M4288:M4356)</f>
        <v>0</v>
      </c>
      <c r="N4287" s="151"/>
      <c r="O4287" s="151">
        <f>SUM(O4288:O4356)</f>
        <v>5.44</v>
      </c>
      <c r="P4287" s="151"/>
      <c r="Q4287" s="151">
        <f>SUM(Q4288:Q4356)</f>
        <v>20.260000000000002</v>
      </c>
      <c r="R4287" s="151"/>
      <c r="S4287" s="151"/>
      <c r="T4287" s="152"/>
      <c r="U4287" s="153"/>
      <c r="V4287" s="153">
        <f>SUM(V4288:V4356)</f>
        <v>882.68</v>
      </c>
      <c r="W4287" s="153"/>
      <c r="X4287" s="153"/>
      <c r="AG4287" s="135" t="s">
        <v>291</v>
      </c>
    </row>
    <row r="4288" spans="1:60" ht="12.75" customHeight="1" outlineLevel="1" x14ac:dyDescent="0.2">
      <c r="A4288" s="154">
        <v>785</v>
      </c>
      <c r="B4288" s="155" t="s">
        <v>1667</v>
      </c>
      <c r="C4288" s="156" t="s">
        <v>1668</v>
      </c>
      <c r="D4288" s="157" t="s">
        <v>373</v>
      </c>
      <c r="E4288" s="158">
        <v>609.625</v>
      </c>
      <c r="F4288" s="159"/>
      <c r="G4288" s="160">
        <f>ROUND(E4288*F4288,2)</f>
        <v>0</v>
      </c>
      <c r="H4288" s="159"/>
      <c r="I4288" s="160">
        <f>ROUND(E4288*H4288,2)</f>
        <v>0</v>
      </c>
      <c r="J4288" s="159"/>
      <c r="K4288" s="160">
        <f>ROUND(E4288*J4288,2)</f>
        <v>0</v>
      </c>
      <c r="L4288" s="160">
        <v>21</v>
      </c>
      <c r="M4288" s="160">
        <f>G4288*(1+L4288/100)</f>
        <v>0</v>
      </c>
      <c r="N4288" s="160">
        <v>2.5999999999999998E-4</v>
      </c>
      <c r="O4288" s="160">
        <f>ROUND(E4288*N4288,2)</f>
        <v>0.16</v>
      </c>
      <c r="P4288" s="160">
        <v>0</v>
      </c>
      <c r="Q4288" s="160">
        <f>ROUND(E4288*P4288,2)</f>
        <v>0</v>
      </c>
      <c r="R4288" s="160" t="s">
        <v>462</v>
      </c>
      <c r="S4288" s="160" t="s">
        <v>295</v>
      </c>
      <c r="T4288" s="161" t="s">
        <v>295</v>
      </c>
      <c r="U4288" s="162">
        <v>0.09</v>
      </c>
      <c r="V4288" s="162">
        <f>ROUND(E4288*U4288,2)</f>
        <v>54.87</v>
      </c>
      <c r="W4288" s="162"/>
      <c r="X4288" s="162" t="s">
        <v>375</v>
      </c>
      <c r="Y4288" s="163"/>
      <c r="Z4288" s="163"/>
      <c r="AA4288" s="163"/>
      <c r="AB4288" s="163"/>
      <c r="AC4288" s="163"/>
      <c r="AD4288" s="163"/>
      <c r="AE4288" s="163"/>
      <c r="AF4288" s="163"/>
      <c r="AG4288" s="163" t="s">
        <v>376</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251" t="s">
        <v>1662</v>
      </c>
      <c r="D4289" s="215"/>
      <c r="E4289" s="215"/>
      <c r="F4289" s="215"/>
      <c r="G4289" s="215"/>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387</v>
      </c>
      <c r="AH4289" s="163"/>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64"/>
      <c r="B4290" s="165"/>
      <c r="C4290" s="183" t="s">
        <v>1739</v>
      </c>
      <c r="D4290" s="184"/>
      <c r="E4290" s="185">
        <v>383.28</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378</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3" t="s">
        <v>4542</v>
      </c>
      <c r="D4291" s="184"/>
      <c r="E4291" s="185">
        <v>99.644999999999996</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378</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64"/>
      <c r="B4292" s="165"/>
      <c r="C4292" s="183" t="s">
        <v>1664</v>
      </c>
      <c r="D4292" s="184"/>
      <c r="E4292" s="185">
        <v>25.99</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378</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183" t="s">
        <v>1740</v>
      </c>
      <c r="D4293" s="184"/>
      <c r="E4293" s="185">
        <v>18.940000000000001</v>
      </c>
      <c r="F4293" s="162"/>
      <c r="G4293" s="162"/>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378</v>
      </c>
      <c r="AH4293" s="163">
        <v>0</v>
      </c>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x14ac:dyDescent="0.2">
      <c r="A4294" s="164"/>
      <c r="B4294" s="165"/>
      <c r="C4294" s="183" t="s">
        <v>1741</v>
      </c>
      <c r="D4294" s="184"/>
      <c r="E4294" s="185">
        <v>44.15</v>
      </c>
      <c r="F4294" s="162"/>
      <c r="G4294" s="162"/>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378</v>
      </c>
      <c r="AH4294" s="163">
        <v>0</v>
      </c>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outlineLevel="1" x14ac:dyDescent="0.2">
      <c r="A4295" s="164"/>
      <c r="B4295" s="165"/>
      <c r="C4295" s="183" t="s">
        <v>1742</v>
      </c>
      <c r="D4295" s="184"/>
      <c r="E4295" s="185">
        <v>2.4900000000000002</v>
      </c>
      <c r="F4295" s="162"/>
      <c r="G4295" s="162"/>
      <c r="H4295" s="162"/>
      <c r="I4295" s="162"/>
      <c r="J4295" s="162"/>
      <c r="K4295" s="162"/>
      <c r="L4295" s="162"/>
      <c r="M4295" s="162"/>
      <c r="N4295" s="162"/>
      <c r="O4295" s="162"/>
      <c r="P4295" s="162"/>
      <c r="Q4295" s="162"/>
      <c r="R4295" s="162"/>
      <c r="S4295" s="162"/>
      <c r="T4295" s="162"/>
      <c r="U4295" s="162"/>
      <c r="V4295" s="162"/>
      <c r="W4295" s="162"/>
      <c r="X4295" s="162"/>
      <c r="Y4295" s="163"/>
      <c r="Z4295" s="163"/>
      <c r="AA4295" s="163"/>
      <c r="AB4295" s="163"/>
      <c r="AC4295" s="163"/>
      <c r="AD4295" s="163"/>
      <c r="AE4295" s="163"/>
      <c r="AF4295" s="163"/>
      <c r="AG4295" s="163" t="s">
        <v>378</v>
      </c>
      <c r="AH4295" s="163">
        <v>0</v>
      </c>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3" t="s">
        <v>1693</v>
      </c>
      <c r="D4296" s="184"/>
      <c r="E4296" s="185">
        <v>2.09</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378</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3" t="s">
        <v>3363</v>
      </c>
      <c r="D4297" s="184"/>
      <c r="E4297" s="185">
        <v>20.420000000000002</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378</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3" t="s">
        <v>1665</v>
      </c>
      <c r="D4298" s="184"/>
      <c r="E4298" s="185">
        <v>12.62</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378</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4543</v>
      </c>
      <c r="C4299" s="156" t="s">
        <v>4544</v>
      </c>
      <c r="D4299" s="157" t="s">
        <v>373</v>
      </c>
      <c r="E4299" s="158">
        <v>1013.0352</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0.02</v>
      </c>
      <c r="Q4299" s="160">
        <f>ROUND(E4299*P4299,2)</f>
        <v>20.260000000000002</v>
      </c>
      <c r="R4299" s="160" t="s">
        <v>4545</v>
      </c>
      <c r="S4299" s="160" t="s">
        <v>295</v>
      </c>
      <c r="T4299" s="161" t="s">
        <v>295</v>
      </c>
      <c r="U4299" s="162">
        <v>0.24</v>
      </c>
      <c r="V4299" s="162">
        <f>ROUND(E4299*U4299,2)</f>
        <v>243.13</v>
      </c>
      <c r="W4299" s="162"/>
      <c r="X4299" s="162" t="s">
        <v>375</v>
      </c>
      <c r="Y4299" s="163"/>
      <c r="Z4299" s="163"/>
      <c r="AA4299" s="163"/>
      <c r="AB4299" s="163"/>
      <c r="AC4299" s="163"/>
      <c r="AD4299" s="163"/>
      <c r="AE4299" s="163"/>
      <c r="AF4299" s="163"/>
      <c r="AG4299" s="163" t="s">
        <v>376</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183" t="s">
        <v>3286</v>
      </c>
      <c r="D4300" s="184"/>
      <c r="E4300" s="185"/>
      <c r="F4300" s="162"/>
      <c r="G4300" s="162"/>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378</v>
      </c>
      <c r="AH4300" s="163">
        <v>0</v>
      </c>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x14ac:dyDescent="0.2">
      <c r="A4301" s="164"/>
      <c r="B4301" s="165"/>
      <c r="C4301" s="183" t="s">
        <v>4546</v>
      </c>
      <c r="D4301" s="184"/>
      <c r="E4301" s="185">
        <v>194.02520000000001</v>
      </c>
      <c r="F4301" s="162"/>
      <c r="G4301" s="162"/>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378</v>
      </c>
      <c r="AH4301" s="163">
        <v>0</v>
      </c>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outlineLevel="1" x14ac:dyDescent="0.2">
      <c r="A4302" s="164"/>
      <c r="B4302" s="165"/>
      <c r="C4302" s="183" t="s">
        <v>3288</v>
      </c>
      <c r="D4302" s="184"/>
      <c r="E4302" s="185"/>
      <c r="F4302" s="162"/>
      <c r="G4302" s="162"/>
      <c r="H4302" s="162"/>
      <c r="I4302" s="162"/>
      <c r="J4302" s="162"/>
      <c r="K4302" s="162"/>
      <c r="L4302" s="162"/>
      <c r="M4302" s="162"/>
      <c r="N4302" s="162"/>
      <c r="O4302" s="162"/>
      <c r="P4302" s="162"/>
      <c r="Q4302" s="162"/>
      <c r="R4302" s="162"/>
      <c r="S4302" s="162"/>
      <c r="T4302" s="162"/>
      <c r="U4302" s="162"/>
      <c r="V4302" s="162"/>
      <c r="W4302" s="162"/>
      <c r="X4302" s="162"/>
      <c r="Y4302" s="163"/>
      <c r="Z4302" s="163"/>
      <c r="AA4302" s="163"/>
      <c r="AB4302" s="163"/>
      <c r="AC4302" s="163"/>
      <c r="AD4302" s="163"/>
      <c r="AE4302" s="163"/>
      <c r="AF4302" s="163"/>
      <c r="AG4302" s="163" t="s">
        <v>378</v>
      </c>
      <c r="AH4302" s="163">
        <v>0</v>
      </c>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183" t="s">
        <v>3289</v>
      </c>
      <c r="D4303" s="184"/>
      <c r="E4303" s="185">
        <v>236.68</v>
      </c>
      <c r="F4303" s="162"/>
      <c r="G4303" s="162"/>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378</v>
      </c>
      <c r="AH4303" s="163">
        <v>0</v>
      </c>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3" t="s">
        <v>3290</v>
      </c>
      <c r="D4304" s="184"/>
      <c r="E4304" s="185"/>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378</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3" t="s">
        <v>3291</v>
      </c>
      <c r="D4305" s="184"/>
      <c r="E4305" s="185">
        <v>191.63</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378</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3" t="s">
        <v>3292</v>
      </c>
      <c r="D4306" s="184"/>
      <c r="E4306" s="185"/>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378</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3" t="s">
        <v>3293</v>
      </c>
      <c r="D4307" s="184"/>
      <c r="E4307" s="185">
        <v>136.19999999999999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378</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3" t="s">
        <v>3294</v>
      </c>
      <c r="D4308" s="184"/>
      <c r="E4308" s="185"/>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378</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3" t="s">
        <v>3295</v>
      </c>
      <c r="D4309" s="184"/>
      <c r="E4309" s="185">
        <v>39.15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378</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3" t="s">
        <v>3296</v>
      </c>
      <c r="D4310" s="184"/>
      <c r="E4310" s="185"/>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378</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3" t="s">
        <v>3297</v>
      </c>
      <c r="D4311" s="184"/>
      <c r="E4311" s="185">
        <v>18.309999999999999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378</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3" t="s">
        <v>3298</v>
      </c>
      <c r="D4312" s="184"/>
      <c r="E4312" s="185"/>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378</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64"/>
      <c r="B4313" s="165"/>
      <c r="C4313" s="183" t="s">
        <v>3299</v>
      </c>
      <c r="D4313" s="184"/>
      <c r="E4313" s="185">
        <v>39.15</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378</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3" t="s">
        <v>3300</v>
      </c>
      <c r="D4314" s="184"/>
      <c r="E4314" s="185"/>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378</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3" t="s">
        <v>3301</v>
      </c>
      <c r="D4315" s="184"/>
      <c r="E4315" s="185">
        <v>121.38</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378</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3" t="s">
        <v>4547</v>
      </c>
      <c r="D4316" s="184"/>
      <c r="E4316" s="185">
        <v>4.0599999999999996</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378</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3" t="s">
        <v>3303</v>
      </c>
      <c r="D4317" s="184"/>
      <c r="E4317" s="185">
        <v>32.450000000000003</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378</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54">
        <v>787</v>
      </c>
      <c r="B4318" s="155" t="s">
        <v>4548</v>
      </c>
      <c r="C4318" s="156" t="s">
        <v>4549</v>
      </c>
      <c r="D4318" s="157" t="s">
        <v>373</v>
      </c>
      <c r="E4318" s="158">
        <v>614.33082000000002</v>
      </c>
      <c r="F4318" s="159"/>
      <c r="G4318" s="160">
        <f>ROUND(E4318*F4318,2)</f>
        <v>0</v>
      </c>
      <c r="H4318" s="159"/>
      <c r="I4318" s="160">
        <f>ROUND(E4318*H4318,2)</f>
        <v>0</v>
      </c>
      <c r="J4318" s="159"/>
      <c r="K4318" s="160">
        <f>ROUND(E4318*J4318,2)</f>
        <v>0</v>
      </c>
      <c r="L4318" s="160">
        <v>21</v>
      </c>
      <c r="M4318" s="160">
        <f>G4318*(1+L4318/100)</f>
        <v>0</v>
      </c>
      <c r="N4318" s="160">
        <v>4.0000000000000003E-5</v>
      </c>
      <c r="O4318" s="160">
        <f>ROUND(E4318*N4318,2)</f>
        <v>0.02</v>
      </c>
      <c r="P4318" s="160">
        <v>0</v>
      </c>
      <c r="Q4318" s="160">
        <f>ROUND(E4318*P4318,2)</f>
        <v>0</v>
      </c>
      <c r="R4318" s="160" t="s">
        <v>4545</v>
      </c>
      <c r="S4318" s="160" t="s">
        <v>807</v>
      </c>
      <c r="T4318" s="161" t="s">
        <v>807</v>
      </c>
      <c r="U4318" s="162">
        <v>0.73</v>
      </c>
      <c r="V4318" s="162">
        <f>ROUND(E4318*U4318,2)</f>
        <v>448.46</v>
      </c>
      <c r="W4318" s="162"/>
      <c r="X4318" s="162" t="s">
        <v>375</v>
      </c>
      <c r="Y4318" s="163"/>
      <c r="Z4318" s="163"/>
      <c r="AA4318" s="163"/>
      <c r="AB4318" s="163"/>
      <c r="AC4318" s="163"/>
      <c r="AD4318" s="163"/>
      <c r="AE4318" s="163"/>
      <c r="AF4318" s="163"/>
      <c r="AG4318" s="163" t="s">
        <v>376</v>
      </c>
      <c r="AH4318" s="163"/>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3" t="s">
        <v>1739</v>
      </c>
      <c r="D4319" s="184"/>
      <c r="E4319" s="185">
        <v>383.28</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378</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3" t="s">
        <v>4542</v>
      </c>
      <c r="D4320" s="184"/>
      <c r="E4320" s="185">
        <v>99.644999999999996</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378</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3" t="s">
        <v>1664</v>
      </c>
      <c r="D4321" s="184"/>
      <c r="E4321" s="185">
        <v>25.99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378</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3" t="s">
        <v>1740</v>
      </c>
      <c r="D4322" s="184"/>
      <c r="E4322" s="185">
        <v>18.940000000000001</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378</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3" t="s">
        <v>1741</v>
      </c>
      <c r="D4323" s="184"/>
      <c r="E4323" s="185">
        <v>44.15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378</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3" t="s">
        <v>1742</v>
      </c>
      <c r="D4324" s="184"/>
      <c r="E4324" s="185">
        <v>2.4900000000000002</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378</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3" t="s">
        <v>1665</v>
      </c>
      <c r="D4325" s="184"/>
      <c r="E4325" s="185">
        <v>12.62</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378</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3" t="s">
        <v>4550</v>
      </c>
      <c r="D4326" s="184"/>
      <c r="E4326" s="185">
        <v>6.79582</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378</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3" t="s">
        <v>3363</v>
      </c>
      <c r="D4327" s="184"/>
      <c r="E4327" s="185">
        <v>20.420000000000002</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378</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54">
        <v>788</v>
      </c>
      <c r="B4328" s="155" t="s">
        <v>4551</v>
      </c>
      <c r="C4328" s="156" t="s">
        <v>4552</v>
      </c>
      <c r="D4328" s="157" t="s">
        <v>444</v>
      </c>
      <c r="E4328" s="158">
        <v>187.756</v>
      </c>
      <c r="F4328" s="159"/>
      <c r="G4328" s="160">
        <f>ROUND(E4328*F4328,2)</f>
        <v>0</v>
      </c>
      <c r="H4328" s="159"/>
      <c r="I4328" s="160">
        <f>ROUND(E4328*H4328,2)</f>
        <v>0</v>
      </c>
      <c r="J4328" s="159"/>
      <c r="K4328" s="160">
        <f>ROUND(E4328*J4328,2)</f>
        <v>0</v>
      </c>
      <c r="L4328" s="160">
        <v>21</v>
      </c>
      <c r="M4328" s="160">
        <f>G4328*(1+L4328/100)</f>
        <v>0</v>
      </c>
      <c r="N4328" s="160">
        <v>3.0000000000000001E-5</v>
      </c>
      <c r="O4328" s="160">
        <f>ROUND(E4328*N4328,2)</f>
        <v>0.01</v>
      </c>
      <c r="P4328" s="160">
        <v>0</v>
      </c>
      <c r="Q4328" s="160">
        <f>ROUND(E4328*P4328,2)</f>
        <v>0</v>
      </c>
      <c r="R4328" s="160"/>
      <c r="S4328" s="160" t="s">
        <v>354</v>
      </c>
      <c r="T4328" s="161" t="s">
        <v>295</v>
      </c>
      <c r="U4328" s="162">
        <v>0.2</v>
      </c>
      <c r="V4328" s="162">
        <f>ROUND(E4328*U4328,2)</f>
        <v>37.549999999999997</v>
      </c>
      <c r="W4328" s="162"/>
      <c r="X4328" s="162" t="s">
        <v>375</v>
      </c>
      <c r="Y4328" s="163"/>
      <c r="Z4328" s="163"/>
      <c r="AA4328" s="163"/>
      <c r="AB4328" s="163"/>
      <c r="AC4328" s="163"/>
      <c r="AD4328" s="163"/>
      <c r="AE4328" s="163"/>
      <c r="AF4328" s="163"/>
      <c r="AG4328" s="163" t="s">
        <v>376</v>
      </c>
      <c r="AH4328" s="163"/>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3" t="s">
        <v>4553</v>
      </c>
      <c r="D4329" s="184"/>
      <c r="E4329" s="185">
        <v>15.98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378</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3" t="s">
        <v>4554</v>
      </c>
      <c r="D4330" s="184"/>
      <c r="E4330" s="185">
        <v>45.88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378</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3" t="s">
        <v>4555</v>
      </c>
      <c r="D4331" s="184"/>
      <c r="E4331" s="185">
        <v>8.1</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378</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64"/>
      <c r="B4332" s="165"/>
      <c r="C4332" s="183" t="s">
        <v>4556</v>
      </c>
      <c r="D4332" s="184"/>
      <c r="E4332" s="185">
        <v>21.85</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378</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3" t="s">
        <v>4557</v>
      </c>
      <c r="D4333" s="184"/>
      <c r="E4333" s="185">
        <v>46.99</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378</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3" t="s">
        <v>4558</v>
      </c>
      <c r="D4334" s="184"/>
      <c r="E4334" s="185">
        <v>44.506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378</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3" t="s">
        <v>4559</v>
      </c>
      <c r="D4335" s="184"/>
      <c r="E4335" s="185">
        <v>4.45</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378</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54">
        <v>789</v>
      </c>
      <c r="B4336" s="155" t="s">
        <v>4560</v>
      </c>
      <c r="C4336" s="156" t="s">
        <v>4561</v>
      </c>
      <c r="D4336" s="157" t="s">
        <v>3094</v>
      </c>
      <c r="E4336" s="158">
        <v>206.5316</v>
      </c>
      <c r="F4336" s="159"/>
      <c r="G4336" s="160">
        <f>ROUND(E4336*F4336,2)</f>
        <v>0</v>
      </c>
      <c r="H4336" s="159"/>
      <c r="I4336" s="160">
        <f>ROUND(E4336*H4336,2)</f>
        <v>0</v>
      </c>
      <c r="J4336" s="159"/>
      <c r="K4336" s="160">
        <f>ROUND(E4336*J4336,2)</f>
        <v>0</v>
      </c>
      <c r="L4336" s="160">
        <v>21</v>
      </c>
      <c r="M4336" s="160">
        <f>G4336*(1+L4336/100)</f>
        <v>0</v>
      </c>
      <c r="N4336" s="160">
        <v>6.7000000000000002E-4</v>
      </c>
      <c r="O4336" s="160">
        <f>ROUND(E4336*N4336,2)</f>
        <v>0.14000000000000001</v>
      </c>
      <c r="P4336" s="160">
        <v>0</v>
      </c>
      <c r="Q4336" s="160">
        <f>ROUND(E4336*P4336,2)</f>
        <v>0</v>
      </c>
      <c r="R4336" s="160"/>
      <c r="S4336" s="160" t="s">
        <v>354</v>
      </c>
      <c r="T4336" s="161" t="s">
        <v>296</v>
      </c>
      <c r="U4336" s="162">
        <v>0</v>
      </c>
      <c r="V4336" s="162">
        <f>ROUND(E4336*U4336,2)</f>
        <v>0</v>
      </c>
      <c r="W4336" s="162"/>
      <c r="X4336" s="162" t="s">
        <v>865</v>
      </c>
      <c r="Y4336" s="163"/>
      <c r="Z4336" s="163"/>
      <c r="AA4336" s="163"/>
      <c r="AB4336" s="163"/>
      <c r="AC4336" s="163"/>
      <c r="AD4336" s="163"/>
      <c r="AE4336" s="163"/>
      <c r="AF4336" s="163"/>
      <c r="AG4336" s="163" t="s">
        <v>866</v>
      </c>
      <c r="AH4336" s="163"/>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3" t="s">
        <v>4562</v>
      </c>
      <c r="D4337" s="184"/>
      <c r="E4337" s="185">
        <v>206.5316</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378</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54">
        <v>790</v>
      </c>
      <c r="B4338" s="155" t="s">
        <v>4563</v>
      </c>
      <c r="C4338" s="156" t="s">
        <v>4564</v>
      </c>
      <c r="D4338" s="157" t="s">
        <v>373</v>
      </c>
      <c r="E4338" s="158">
        <v>638.90404999999998</v>
      </c>
      <c r="F4338" s="159"/>
      <c r="G4338" s="160">
        <f>ROUND(E4338*F4338,2)</f>
        <v>0</v>
      </c>
      <c r="H4338" s="159"/>
      <c r="I4338" s="160">
        <f>ROUND(E4338*H4338,2)</f>
        <v>0</v>
      </c>
      <c r="J4338" s="159"/>
      <c r="K4338" s="160">
        <f>ROUND(E4338*J4338,2)</f>
        <v>0</v>
      </c>
      <c r="L4338" s="160">
        <v>21</v>
      </c>
      <c r="M4338" s="160">
        <f>G4338*(1+L4338/100)</f>
        <v>0</v>
      </c>
      <c r="N4338" s="160">
        <v>8.0000000000000002E-3</v>
      </c>
      <c r="O4338" s="160">
        <f>ROUND(E4338*N4338,2)</f>
        <v>5.1100000000000003</v>
      </c>
      <c r="P4338" s="160">
        <v>0</v>
      </c>
      <c r="Q4338" s="160">
        <f>ROUND(E4338*P4338,2)</f>
        <v>0</v>
      </c>
      <c r="R4338" s="160"/>
      <c r="S4338" s="160" t="s">
        <v>354</v>
      </c>
      <c r="T4338" s="161" t="s">
        <v>295</v>
      </c>
      <c r="U4338" s="162">
        <v>0</v>
      </c>
      <c r="V4338" s="162">
        <f>ROUND(E4338*U4338,2)</f>
        <v>0</v>
      </c>
      <c r="W4338" s="162"/>
      <c r="X4338" s="162" t="s">
        <v>865</v>
      </c>
      <c r="Y4338" s="163"/>
      <c r="Z4338" s="163"/>
      <c r="AA4338" s="163"/>
      <c r="AB4338" s="163"/>
      <c r="AC4338" s="163"/>
      <c r="AD4338" s="163"/>
      <c r="AE4338" s="163"/>
      <c r="AF4338" s="163"/>
      <c r="AG4338" s="163" t="s">
        <v>866</v>
      </c>
      <c r="AH4338" s="163"/>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3" t="s">
        <v>4565</v>
      </c>
      <c r="D4339" s="184"/>
      <c r="E4339" s="185">
        <v>398.6112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378</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3" t="s">
        <v>4566</v>
      </c>
      <c r="D4340" s="184"/>
      <c r="E4340" s="185">
        <v>103.63079999999999</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378</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3" t="s">
        <v>4567</v>
      </c>
      <c r="D4341" s="184"/>
      <c r="E4341" s="185">
        <v>27.029599999999999</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378</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64"/>
      <c r="B4342" s="165"/>
      <c r="C4342" s="183" t="s">
        <v>4568</v>
      </c>
      <c r="D4342" s="184"/>
      <c r="E4342" s="185">
        <v>19.697600000000001</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378</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3" t="s">
        <v>4569</v>
      </c>
      <c r="D4343" s="184"/>
      <c r="E4343" s="185">
        <v>45.915999999999997</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378</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3" t="s">
        <v>4570</v>
      </c>
      <c r="D4344" s="184"/>
      <c r="E4344" s="185">
        <v>2.5895999999999999</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378</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3" t="s">
        <v>4571</v>
      </c>
      <c r="D4345" s="184"/>
      <c r="E4345" s="185">
        <v>13.1248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378</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3" t="s">
        <v>4572</v>
      </c>
      <c r="D4346" s="184"/>
      <c r="E4346" s="185">
        <v>7.0676500000000004</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378</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3" t="s">
        <v>4573</v>
      </c>
      <c r="D4347" s="184"/>
      <c r="E4347" s="185">
        <v>21.236799999999999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378</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54">
        <v>791</v>
      </c>
      <c r="B4348" s="155" t="s">
        <v>4574</v>
      </c>
      <c r="C4348" s="156" t="s">
        <v>4575</v>
      </c>
      <c r="D4348" s="157" t="s">
        <v>480</v>
      </c>
      <c r="E4348" s="158">
        <v>5.43832</v>
      </c>
      <c r="F4348" s="159"/>
      <c r="G4348" s="160">
        <f>ROUND(E4348*F4348,2)</f>
        <v>0</v>
      </c>
      <c r="H4348" s="159"/>
      <c r="I4348" s="160">
        <f>ROUND(E4348*H4348,2)</f>
        <v>0</v>
      </c>
      <c r="J4348" s="159"/>
      <c r="K4348" s="160">
        <f>ROUND(E4348*J4348,2)</f>
        <v>0</v>
      </c>
      <c r="L4348" s="160">
        <v>21</v>
      </c>
      <c r="M4348" s="160">
        <f>G4348*(1+L4348/100)</f>
        <v>0</v>
      </c>
      <c r="N4348" s="160">
        <v>0</v>
      </c>
      <c r="O4348" s="160">
        <f>ROUND(E4348*N4348,2)</f>
        <v>0</v>
      </c>
      <c r="P4348" s="160">
        <v>0</v>
      </c>
      <c r="Q4348" s="160">
        <f>ROUND(E4348*P4348,2)</f>
        <v>0</v>
      </c>
      <c r="R4348" s="160" t="s">
        <v>4545</v>
      </c>
      <c r="S4348" s="160" t="s">
        <v>295</v>
      </c>
      <c r="T4348" s="161" t="s">
        <v>295</v>
      </c>
      <c r="U4348" s="162">
        <v>2.44</v>
      </c>
      <c r="V4348" s="162">
        <f>ROUND(E4348*U4348,2)</f>
        <v>13.27</v>
      </c>
      <c r="W4348" s="162"/>
      <c r="X4348" s="162" t="s">
        <v>2682</v>
      </c>
      <c r="Y4348" s="163"/>
      <c r="Z4348" s="163"/>
      <c r="AA4348" s="163"/>
      <c r="AB4348" s="163"/>
      <c r="AC4348" s="163"/>
      <c r="AD4348" s="163"/>
      <c r="AE4348" s="163"/>
      <c r="AF4348" s="163"/>
      <c r="AG4348" s="163" t="s">
        <v>2683</v>
      </c>
      <c r="AH4348" s="163"/>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251" t="s">
        <v>2779</v>
      </c>
      <c r="D4349" s="215"/>
      <c r="E4349" s="215"/>
      <c r="F4349" s="215"/>
      <c r="G4349" s="215"/>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387</v>
      </c>
      <c r="AH4349" s="163"/>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67">
        <v>792</v>
      </c>
      <c r="B4350" s="168" t="s">
        <v>2664</v>
      </c>
      <c r="C4350" s="169" t="s">
        <v>2665</v>
      </c>
      <c r="D4350" s="170" t="s">
        <v>480</v>
      </c>
      <c r="E4350" s="171">
        <v>20.2607</v>
      </c>
      <c r="F4350" s="172"/>
      <c r="G4350" s="173">
        <f t="shared" ref="G4350:G4356" si="105">ROUND(E4350*F4350,2)</f>
        <v>0</v>
      </c>
      <c r="H4350" s="172"/>
      <c r="I4350" s="173">
        <f t="shared" ref="I4350:I4356" si="106">ROUND(E4350*H4350,2)</f>
        <v>0</v>
      </c>
      <c r="J4350" s="172"/>
      <c r="K4350" s="173">
        <f t="shared" ref="K4350:K4356" si="107">ROUND(E4350*J4350,2)</f>
        <v>0</v>
      </c>
      <c r="L4350" s="173">
        <v>21</v>
      </c>
      <c r="M4350" s="173">
        <f t="shared" ref="M4350:M4356" si="108">G4350*(1+L4350/100)</f>
        <v>0</v>
      </c>
      <c r="N4350" s="173">
        <v>0</v>
      </c>
      <c r="O4350" s="173">
        <f t="shared" ref="O4350:O4356" si="109">ROUND(E4350*N4350,2)</f>
        <v>0</v>
      </c>
      <c r="P4350" s="173">
        <v>0</v>
      </c>
      <c r="Q4350" s="173">
        <f t="shared" ref="Q4350:Q4356" si="110">ROUND(E4350*P4350,2)</f>
        <v>0</v>
      </c>
      <c r="R4350" s="173" t="s">
        <v>2009</v>
      </c>
      <c r="S4350" s="173" t="s">
        <v>295</v>
      </c>
      <c r="T4350" s="174" t="s">
        <v>295</v>
      </c>
      <c r="U4350" s="162">
        <v>0.93300000000000005</v>
      </c>
      <c r="V4350" s="162">
        <f t="shared" ref="V4350:V4356" si="111">ROUND(E4350*U4350,2)</f>
        <v>18.899999999999999</v>
      </c>
      <c r="W4350" s="162"/>
      <c r="X4350" s="162" t="s">
        <v>2666</v>
      </c>
      <c r="Y4350" s="163"/>
      <c r="Z4350" s="163"/>
      <c r="AA4350" s="163"/>
      <c r="AB4350" s="163"/>
      <c r="AC4350" s="163"/>
      <c r="AD4350" s="163"/>
      <c r="AE4350" s="163"/>
      <c r="AF4350" s="163"/>
      <c r="AG4350" s="163" t="s">
        <v>2667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7">
        <v>793</v>
      </c>
      <c r="B4351" s="168" t="s">
        <v>2668</v>
      </c>
      <c r="C4351" s="169" t="s">
        <v>2669</v>
      </c>
      <c r="D4351" s="170" t="s">
        <v>480</v>
      </c>
      <c r="E4351" s="171">
        <v>40.521410000000003</v>
      </c>
      <c r="F4351" s="172"/>
      <c r="G4351" s="173">
        <f t="shared" si="105"/>
        <v>0</v>
      </c>
      <c r="H4351" s="172"/>
      <c r="I4351" s="173">
        <f t="shared" si="106"/>
        <v>0</v>
      </c>
      <c r="J4351" s="172"/>
      <c r="K4351" s="173">
        <f t="shared" si="107"/>
        <v>0</v>
      </c>
      <c r="L4351" s="173">
        <v>21</v>
      </c>
      <c r="M4351" s="173">
        <f t="shared" si="108"/>
        <v>0</v>
      </c>
      <c r="N4351" s="173">
        <v>0</v>
      </c>
      <c r="O4351" s="173">
        <f t="shared" si="109"/>
        <v>0</v>
      </c>
      <c r="P4351" s="173">
        <v>0</v>
      </c>
      <c r="Q4351" s="173">
        <f t="shared" si="110"/>
        <v>0</v>
      </c>
      <c r="R4351" s="173" t="s">
        <v>2009</v>
      </c>
      <c r="S4351" s="173" t="s">
        <v>295</v>
      </c>
      <c r="T4351" s="174" t="s">
        <v>295</v>
      </c>
      <c r="U4351" s="162">
        <v>0.65</v>
      </c>
      <c r="V4351" s="162">
        <f t="shared" si="111"/>
        <v>26.34</v>
      </c>
      <c r="W4351" s="162"/>
      <c r="X4351" s="162" t="s">
        <v>2666</v>
      </c>
      <c r="Y4351" s="163"/>
      <c r="Z4351" s="163"/>
      <c r="AA4351" s="163"/>
      <c r="AB4351" s="163"/>
      <c r="AC4351" s="163"/>
      <c r="AD4351" s="163"/>
      <c r="AE4351" s="163"/>
      <c r="AF4351" s="163"/>
      <c r="AG4351" s="163" t="s">
        <v>2667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67">
        <v>794</v>
      </c>
      <c r="B4352" s="168" t="s">
        <v>2670</v>
      </c>
      <c r="C4352" s="169" t="s">
        <v>2671</v>
      </c>
      <c r="D4352" s="170" t="s">
        <v>480</v>
      </c>
      <c r="E4352" s="171">
        <v>20.2607</v>
      </c>
      <c r="F4352" s="172"/>
      <c r="G4352" s="173">
        <f t="shared" si="105"/>
        <v>0</v>
      </c>
      <c r="H4352" s="172"/>
      <c r="I4352" s="173">
        <f t="shared" si="106"/>
        <v>0</v>
      </c>
      <c r="J4352" s="172"/>
      <c r="K4352" s="173">
        <f t="shared" si="107"/>
        <v>0</v>
      </c>
      <c r="L4352" s="173">
        <v>21</v>
      </c>
      <c r="M4352" s="173">
        <f t="shared" si="108"/>
        <v>0</v>
      </c>
      <c r="N4352" s="173">
        <v>0</v>
      </c>
      <c r="O4352" s="173">
        <f t="shared" si="109"/>
        <v>0</v>
      </c>
      <c r="P4352" s="173">
        <v>0</v>
      </c>
      <c r="Q4352" s="173">
        <f t="shared" si="110"/>
        <v>0</v>
      </c>
      <c r="R4352" s="173" t="s">
        <v>2009</v>
      </c>
      <c r="S4352" s="173" t="s">
        <v>295</v>
      </c>
      <c r="T4352" s="174" t="s">
        <v>295</v>
      </c>
      <c r="U4352" s="162">
        <v>0.49</v>
      </c>
      <c r="V4352" s="162">
        <f t="shared" si="111"/>
        <v>9.93</v>
      </c>
      <c r="W4352" s="162"/>
      <c r="X4352" s="162" t="s">
        <v>2666</v>
      </c>
      <c r="Y4352" s="163"/>
      <c r="Z4352" s="163"/>
      <c r="AA4352" s="163"/>
      <c r="AB4352" s="163"/>
      <c r="AC4352" s="163"/>
      <c r="AD4352" s="163"/>
      <c r="AE4352" s="163"/>
      <c r="AF4352" s="163"/>
      <c r="AG4352" s="163" t="s">
        <v>2667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7">
        <v>795</v>
      </c>
      <c r="B4353" s="168" t="s">
        <v>2672</v>
      </c>
      <c r="C4353" s="169" t="s">
        <v>2673</v>
      </c>
      <c r="D4353" s="170" t="s">
        <v>480</v>
      </c>
      <c r="E4353" s="171">
        <v>60.782110000000003</v>
      </c>
      <c r="F4353" s="172"/>
      <c r="G4353" s="173">
        <f t="shared" si="105"/>
        <v>0</v>
      </c>
      <c r="H4353" s="172"/>
      <c r="I4353" s="173">
        <f t="shared" si="106"/>
        <v>0</v>
      </c>
      <c r="J4353" s="172"/>
      <c r="K4353" s="173">
        <f t="shared" si="107"/>
        <v>0</v>
      </c>
      <c r="L4353" s="173">
        <v>21</v>
      </c>
      <c r="M4353" s="173">
        <f t="shared" si="108"/>
        <v>0</v>
      </c>
      <c r="N4353" s="173">
        <v>0</v>
      </c>
      <c r="O4353" s="173">
        <f t="shared" si="109"/>
        <v>0</v>
      </c>
      <c r="P4353" s="173">
        <v>0</v>
      </c>
      <c r="Q4353" s="173">
        <f t="shared" si="110"/>
        <v>0</v>
      </c>
      <c r="R4353" s="173" t="s">
        <v>2009</v>
      </c>
      <c r="S4353" s="173" t="s">
        <v>295</v>
      </c>
      <c r="T4353" s="174" t="s">
        <v>295</v>
      </c>
      <c r="U4353" s="162">
        <v>0</v>
      </c>
      <c r="V4353" s="162">
        <f t="shared" si="111"/>
        <v>0</v>
      </c>
      <c r="W4353" s="162"/>
      <c r="X4353" s="162" t="s">
        <v>2666</v>
      </c>
      <c r="Y4353" s="163"/>
      <c r="Z4353" s="163"/>
      <c r="AA4353" s="163"/>
      <c r="AB4353" s="163"/>
      <c r="AC4353" s="163"/>
      <c r="AD4353" s="163"/>
      <c r="AE4353" s="163"/>
      <c r="AF4353" s="163"/>
      <c r="AG4353" s="163" t="s">
        <v>2667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7">
        <v>796</v>
      </c>
      <c r="B4354" s="168" t="s">
        <v>2674</v>
      </c>
      <c r="C4354" s="169" t="s">
        <v>2675</v>
      </c>
      <c r="D4354" s="170" t="s">
        <v>480</v>
      </c>
      <c r="E4354" s="171">
        <v>20.2607</v>
      </c>
      <c r="F4354" s="172"/>
      <c r="G4354" s="173">
        <f t="shared" si="105"/>
        <v>0</v>
      </c>
      <c r="H4354" s="172"/>
      <c r="I4354" s="173">
        <f t="shared" si="106"/>
        <v>0</v>
      </c>
      <c r="J4354" s="172"/>
      <c r="K4354" s="173">
        <f t="shared" si="107"/>
        <v>0</v>
      </c>
      <c r="L4354" s="173">
        <v>21</v>
      </c>
      <c r="M4354" s="173">
        <f t="shared" si="108"/>
        <v>0</v>
      </c>
      <c r="N4354" s="173">
        <v>0</v>
      </c>
      <c r="O4354" s="173">
        <f t="shared" si="109"/>
        <v>0</v>
      </c>
      <c r="P4354" s="173">
        <v>0</v>
      </c>
      <c r="Q4354" s="173">
        <f t="shared" si="110"/>
        <v>0</v>
      </c>
      <c r="R4354" s="173" t="s">
        <v>2009</v>
      </c>
      <c r="S4354" s="173" t="s">
        <v>295</v>
      </c>
      <c r="T4354" s="174" t="s">
        <v>295</v>
      </c>
      <c r="U4354" s="162">
        <v>0.94199999999999995</v>
      </c>
      <c r="V4354" s="162">
        <f t="shared" si="111"/>
        <v>19.09</v>
      </c>
      <c r="W4354" s="162"/>
      <c r="X4354" s="162" t="s">
        <v>2666</v>
      </c>
      <c r="Y4354" s="163"/>
      <c r="Z4354" s="163"/>
      <c r="AA4354" s="163"/>
      <c r="AB4354" s="163"/>
      <c r="AC4354" s="163"/>
      <c r="AD4354" s="163"/>
      <c r="AE4354" s="163"/>
      <c r="AF4354" s="163"/>
      <c r="AG4354" s="163" t="s">
        <v>2667</v>
      </c>
      <c r="AH4354" s="163"/>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7">
        <v>797</v>
      </c>
      <c r="B4355" s="168" t="s">
        <v>2676</v>
      </c>
      <c r="C4355" s="169" t="s">
        <v>2677</v>
      </c>
      <c r="D4355" s="170" t="s">
        <v>480</v>
      </c>
      <c r="E4355" s="171">
        <v>101.30352000000001</v>
      </c>
      <c r="F4355" s="172"/>
      <c r="G4355" s="173">
        <f t="shared" si="105"/>
        <v>0</v>
      </c>
      <c r="H4355" s="172"/>
      <c r="I4355" s="173">
        <f t="shared" si="106"/>
        <v>0</v>
      </c>
      <c r="J4355" s="172"/>
      <c r="K4355" s="173">
        <f t="shared" si="107"/>
        <v>0</v>
      </c>
      <c r="L4355" s="173">
        <v>21</v>
      </c>
      <c r="M4355" s="173">
        <f t="shared" si="108"/>
        <v>0</v>
      </c>
      <c r="N4355" s="173">
        <v>0</v>
      </c>
      <c r="O4355" s="173">
        <f t="shared" si="109"/>
        <v>0</v>
      </c>
      <c r="P4355" s="173">
        <v>0</v>
      </c>
      <c r="Q4355" s="173">
        <f t="shared" si="110"/>
        <v>0</v>
      </c>
      <c r="R4355" s="173" t="s">
        <v>2009</v>
      </c>
      <c r="S4355" s="173" t="s">
        <v>295</v>
      </c>
      <c r="T4355" s="174" t="s">
        <v>295</v>
      </c>
      <c r="U4355" s="162">
        <v>0.11</v>
      </c>
      <c r="V4355" s="162">
        <f t="shared" si="111"/>
        <v>11.14</v>
      </c>
      <c r="W4355" s="162"/>
      <c r="X4355" s="162" t="s">
        <v>2666</v>
      </c>
      <c r="Y4355" s="163"/>
      <c r="Z4355" s="163"/>
      <c r="AA4355" s="163"/>
      <c r="AB4355" s="163"/>
      <c r="AC4355" s="163"/>
      <c r="AD4355" s="163"/>
      <c r="AE4355" s="163"/>
      <c r="AF4355" s="163"/>
      <c r="AG4355" s="163" t="s">
        <v>2667</v>
      </c>
      <c r="AH4355" s="163"/>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7">
        <v>798</v>
      </c>
      <c r="B4356" s="168" t="s">
        <v>3482</v>
      </c>
      <c r="C4356" s="169" t="s">
        <v>3483</v>
      </c>
      <c r="D4356" s="170" t="s">
        <v>480</v>
      </c>
      <c r="E4356" s="171">
        <v>20.2607</v>
      </c>
      <c r="F4356" s="172"/>
      <c r="G4356" s="173">
        <f t="shared" si="105"/>
        <v>0</v>
      </c>
      <c r="H4356" s="172"/>
      <c r="I4356" s="173">
        <f t="shared" si="106"/>
        <v>0</v>
      </c>
      <c r="J4356" s="172"/>
      <c r="K4356" s="173">
        <f t="shared" si="107"/>
        <v>0</v>
      </c>
      <c r="L4356" s="173">
        <v>21</v>
      </c>
      <c r="M4356" s="173">
        <f t="shared" si="108"/>
        <v>0</v>
      </c>
      <c r="N4356" s="173">
        <v>0</v>
      </c>
      <c r="O4356" s="173">
        <f t="shared" si="109"/>
        <v>0</v>
      </c>
      <c r="P4356" s="173">
        <v>0</v>
      </c>
      <c r="Q4356" s="173">
        <f t="shared" si="110"/>
        <v>0</v>
      </c>
      <c r="R4356" s="173" t="s">
        <v>2009</v>
      </c>
      <c r="S4356" s="173" t="s">
        <v>295</v>
      </c>
      <c r="T4356" s="174" t="s">
        <v>295</v>
      </c>
      <c r="U4356" s="162">
        <v>0</v>
      </c>
      <c r="V4356" s="162">
        <f t="shared" si="111"/>
        <v>0</v>
      </c>
      <c r="W4356" s="162"/>
      <c r="X4356" s="162" t="s">
        <v>2666</v>
      </c>
      <c r="Y4356" s="163"/>
      <c r="Z4356" s="163"/>
      <c r="AA4356" s="163"/>
      <c r="AB4356" s="163"/>
      <c r="AC4356" s="163"/>
      <c r="AD4356" s="163"/>
      <c r="AE4356" s="163"/>
      <c r="AF4356" s="163"/>
      <c r="AG4356" s="163" t="s">
        <v>2667</v>
      </c>
      <c r="AH4356" s="163"/>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x14ac:dyDescent="0.2">
      <c r="A4357" s="146" t="s">
        <v>290</v>
      </c>
      <c r="B4357" s="147" t="s">
        <v>203</v>
      </c>
      <c r="C4357" s="148" t="s">
        <v>204</v>
      </c>
      <c r="D4357" s="149"/>
      <c r="E4357" s="150"/>
      <c r="F4357" s="151"/>
      <c r="G4357" s="151">
        <f>SUMIF(AG4358:AG4515,"&lt;&gt;NOR",G4358:G4515)</f>
        <v>0</v>
      </c>
      <c r="H4357" s="151"/>
      <c r="I4357" s="151">
        <f>SUM(I4358:I4515)</f>
        <v>0</v>
      </c>
      <c r="J4357" s="151"/>
      <c r="K4357" s="151">
        <f>SUM(K4358:K4515)</f>
        <v>0</v>
      </c>
      <c r="L4357" s="151"/>
      <c r="M4357" s="151">
        <f>SUM(M4358:M4515)</f>
        <v>0</v>
      </c>
      <c r="N4357" s="151"/>
      <c r="O4357" s="151">
        <f>SUM(O4358:O4515)</f>
        <v>5.56</v>
      </c>
      <c r="P4357" s="151"/>
      <c r="Q4357" s="151">
        <f>SUM(Q4358:Q4515)</f>
        <v>1.7599999999999998</v>
      </c>
      <c r="R4357" s="151"/>
      <c r="S4357" s="151"/>
      <c r="T4357" s="152"/>
      <c r="U4357" s="153"/>
      <c r="V4357" s="153">
        <f>SUM(V4358:V4515)</f>
        <v>1274.44</v>
      </c>
      <c r="W4357" s="153"/>
      <c r="X4357" s="153"/>
      <c r="AG4357" s="135" t="s">
        <v>291</v>
      </c>
    </row>
    <row r="4358" spans="1:60" ht="12.75" customHeight="1" outlineLevel="1" x14ac:dyDescent="0.2">
      <c r="A4358" s="154">
        <v>799</v>
      </c>
      <c r="B4358" s="155" t="s">
        <v>4576</v>
      </c>
      <c r="C4358" s="156" t="s">
        <v>4577</v>
      </c>
      <c r="D4358" s="157" t="s">
        <v>373</v>
      </c>
      <c r="E4358" s="158">
        <v>1400.12895</v>
      </c>
      <c r="F4358" s="159"/>
      <c r="G4358" s="160">
        <f>ROUND(E4358*F4358,2)</f>
        <v>0</v>
      </c>
      <c r="H4358" s="159"/>
      <c r="I4358" s="160">
        <f>ROUND(E4358*H4358,2)</f>
        <v>0</v>
      </c>
      <c r="J4358" s="159"/>
      <c r="K4358" s="160">
        <f>ROUND(E4358*J4358,2)</f>
        <v>0</v>
      </c>
      <c r="L4358" s="160">
        <v>21</v>
      </c>
      <c r="M4358" s="160">
        <f>G4358*(1+L4358/100)</f>
        <v>0</v>
      </c>
      <c r="N4358" s="160">
        <v>0</v>
      </c>
      <c r="O4358" s="160">
        <f>ROUND(E4358*N4358,2)</f>
        <v>0</v>
      </c>
      <c r="P4358" s="160">
        <v>1E-3</v>
      </c>
      <c r="Q4358" s="160">
        <f>ROUND(E4358*P4358,2)</f>
        <v>1.4</v>
      </c>
      <c r="R4358" s="160" t="s">
        <v>4545</v>
      </c>
      <c r="S4358" s="160" t="s">
        <v>295</v>
      </c>
      <c r="T4358" s="161" t="s">
        <v>295</v>
      </c>
      <c r="U4358" s="162">
        <v>0.26</v>
      </c>
      <c r="V4358" s="162">
        <f>ROUND(E4358*U4358,2)</f>
        <v>364.03</v>
      </c>
      <c r="W4358" s="162"/>
      <c r="X4358" s="162" t="s">
        <v>375</v>
      </c>
      <c r="Y4358" s="163"/>
      <c r="Z4358" s="163"/>
      <c r="AA4358" s="163"/>
      <c r="AB4358" s="163"/>
      <c r="AC4358" s="163"/>
      <c r="AD4358" s="163"/>
      <c r="AE4358" s="163"/>
      <c r="AF4358" s="163"/>
      <c r="AG4358" s="163" t="s">
        <v>376</v>
      </c>
      <c r="AH4358" s="163"/>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3" t="s">
        <v>4578</v>
      </c>
      <c r="D4359" s="184"/>
      <c r="E4359" s="185"/>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378</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3" t="s">
        <v>4579</v>
      </c>
      <c r="D4360" s="184"/>
      <c r="E4360" s="185">
        <v>58.396000000000001</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378</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3" t="s">
        <v>4580</v>
      </c>
      <c r="D4361" s="184"/>
      <c r="E4361" s="185">
        <v>136.38900000000001</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378</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64"/>
      <c r="B4362" s="165"/>
      <c r="C4362" s="183" t="s">
        <v>4581</v>
      </c>
      <c r="D4362" s="184"/>
      <c r="E4362" s="185">
        <v>59.678750000000001</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378</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183" t="s">
        <v>4582</v>
      </c>
      <c r="D4363" s="184"/>
      <c r="E4363" s="185">
        <v>39.15</v>
      </c>
      <c r="F4363" s="162"/>
      <c r="G4363" s="162"/>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378</v>
      </c>
      <c r="AH4363" s="163">
        <v>0</v>
      </c>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4"/>
      <c r="B4364" s="165"/>
      <c r="C4364" s="183" t="s">
        <v>4583</v>
      </c>
      <c r="D4364" s="184"/>
      <c r="E4364" s="185">
        <v>109.68</v>
      </c>
      <c r="F4364" s="162"/>
      <c r="G4364" s="162"/>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378</v>
      </c>
      <c r="AH4364" s="163">
        <v>0</v>
      </c>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4"/>
      <c r="B4365" s="165"/>
      <c r="C4365" s="183" t="s">
        <v>4584</v>
      </c>
      <c r="D4365" s="184"/>
      <c r="E4365" s="185">
        <v>136.19999999999999</v>
      </c>
      <c r="F4365" s="162"/>
      <c r="G4365" s="162"/>
      <c r="H4365" s="162"/>
      <c r="I4365" s="162"/>
      <c r="J4365" s="162"/>
      <c r="K4365" s="162"/>
      <c r="L4365" s="162"/>
      <c r="M4365" s="162"/>
      <c r="N4365" s="162"/>
      <c r="O4365" s="162"/>
      <c r="P4365" s="162"/>
      <c r="Q4365" s="162"/>
      <c r="R4365" s="162"/>
      <c r="S4365" s="162"/>
      <c r="T4365" s="162"/>
      <c r="U4365" s="162"/>
      <c r="V4365" s="162"/>
      <c r="W4365" s="162"/>
      <c r="X4365" s="162"/>
      <c r="Y4365" s="163"/>
      <c r="Z4365" s="163"/>
      <c r="AA4365" s="163"/>
      <c r="AB4365" s="163"/>
      <c r="AC4365" s="163"/>
      <c r="AD4365" s="163"/>
      <c r="AE4365" s="163"/>
      <c r="AF4365" s="163"/>
      <c r="AG4365" s="163" t="s">
        <v>378</v>
      </c>
      <c r="AH4365" s="163">
        <v>0</v>
      </c>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4"/>
      <c r="B4366" s="165"/>
      <c r="C4366" s="183" t="s">
        <v>4585</v>
      </c>
      <c r="D4366" s="184"/>
      <c r="E4366" s="185">
        <v>194.02520000000001</v>
      </c>
      <c r="F4366" s="162"/>
      <c r="G4366" s="162"/>
      <c r="H4366" s="162"/>
      <c r="I4366" s="162"/>
      <c r="J4366" s="162"/>
      <c r="K4366" s="162"/>
      <c r="L4366" s="162"/>
      <c r="M4366" s="162"/>
      <c r="N4366" s="162"/>
      <c r="O4366" s="162"/>
      <c r="P4366" s="162"/>
      <c r="Q4366" s="162"/>
      <c r="R4366" s="162"/>
      <c r="S4366" s="162"/>
      <c r="T4366" s="162"/>
      <c r="U4366" s="162"/>
      <c r="V4366" s="162"/>
      <c r="W4366" s="162"/>
      <c r="X4366" s="162"/>
      <c r="Y4366" s="163"/>
      <c r="Z4366" s="163"/>
      <c r="AA4366" s="163"/>
      <c r="AB4366" s="163"/>
      <c r="AC4366" s="163"/>
      <c r="AD4366" s="163"/>
      <c r="AE4366" s="163"/>
      <c r="AF4366" s="163"/>
      <c r="AG4366" s="163" t="s">
        <v>378</v>
      </c>
      <c r="AH4366" s="163">
        <v>0</v>
      </c>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4"/>
      <c r="B4367" s="165"/>
      <c r="C4367" s="183" t="s">
        <v>4586</v>
      </c>
      <c r="D4367" s="184"/>
      <c r="E4367" s="185"/>
      <c r="F4367" s="162"/>
      <c r="G4367" s="162"/>
      <c r="H4367" s="162"/>
      <c r="I4367" s="162"/>
      <c r="J4367" s="162"/>
      <c r="K4367" s="162"/>
      <c r="L4367" s="162"/>
      <c r="M4367" s="162"/>
      <c r="N4367" s="162"/>
      <c r="O4367" s="162"/>
      <c r="P4367" s="162"/>
      <c r="Q4367" s="162"/>
      <c r="R4367" s="162"/>
      <c r="S4367" s="162"/>
      <c r="T4367" s="162"/>
      <c r="U4367" s="162"/>
      <c r="V4367" s="162"/>
      <c r="W4367" s="162"/>
      <c r="X4367" s="162"/>
      <c r="Y4367" s="163"/>
      <c r="Z4367" s="163"/>
      <c r="AA4367" s="163"/>
      <c r="AB4367" s="163"/>
      <c r="AC4367" s="163"/>
      <c r="AD4367" s="163"/>
      <c r="AE4367" s="163"/>
      <c r="AF4367" s="163"/>
      <c r="AG4367" s="163" t="s">
        <v>378</v>
      </c>
      <c r="AH4367" s="163">
        <v>0</v>
      </c>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4"/>
      <c r="B4368" s="165"/>
      <c r="C4368" s="183" t="s">
        <v>4587</v>
      </c>
      <c r="D4368" s="184"/>
      <c r="E4368" s="185">
        <v>192.69</v>
      </c>
      <c r="F4368" s="162"/>
      <c r="G4368" s="162"/>
      <c r="H4368" s="162"/>
      <c r="I4368" s="162"/>
      <c r="J4368" s="162"/>
      <c r="K4368" s="162"/>
      <c r="L4368" s="162"/>
      <c r="M4368" s="162"/>
      <c r="N4368" s="162"/>
      <c r="O4368" s="162"/>
      <c r="P4368" s="162"/>
      <c r="Q4368" s="162"/>
      <c r="R4368" s="162"/>
      <c r="S4368" s="162"/>
      <c r="T4368" s="162"/>
      <c r="U4368" s="162"/>
      <c r="V4368" s="162"/>
      <c r="W4368" s="162"/>
      <c r="X4368" s="162"/>
      <c r="Y4368" s="163"/>
      <c r="Z4368" s="163"/>
      <c r="AA4368" s="163"/>
      <c r="AB4368" s="163"/>
      <c r="AC4368" s="163"/>
      <c r="AD4368" s="163"/>
      <c r="AE4368" s="163"/>
      <c r="AF4368" s="163"/>
      <c r="AG4368" s="163" t="s">
        <v>378</v>
      </c>
      <c r="AH4368" s="163">
        <v>0</v>
      </c>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4"/>
      <c r="B4369" s="165"/>
      <c r="C4369" s="183" t="s">
        <v>4588</v>
      </c>
      <c r="D4369" s="184"/>
      <c r="E4369" s="185">
        <v>50.6</v>
      </c>
      <c r="F4369" s="162"/>
      <c r="G4369" s="162"/>
      <c r="H4369" s="162"/>
      <c r="I4369" s="162"/>
      <c r="J4369" s="162"/>
      <c r="K4369" s="162"/>
      <c r="L4369" s="162"/>
      <c r="M4369" s="162"/>
      <c r="N4369" s="162"/>
      <c r="O4369" s="162"/>
      <c r="P4369" s="162"/>
      <c r="Q4369" s="162"/>
      <c r="R4369" s="162"/>
      <c r="S4369" s="162"/>
      <c r="T4369" s="162"/>
      <c r="U4369" s="162"/>
      <c r="V4369" s="162"/>
      <c r="W4369" s="162"/>
      <c r="X4369" s="162"/>
      <c r="Y4369" s="163"/>
      <c r="Z4369" s="163"/>
      <c r="AA4369" s="163"/>
      <c r="AB4369" s="163"/>
      <c r="AC4369" s="163"/>
      <c r="AD4369" s="163"/>
      <c r="AE4369" s="163"/>
      <c r="AF4369" s="163"/>
      <c r="AG4369" s="163" t="s">
        <v>378</v>
      </c>
      <c r="AH4369" s="163">
        <v>0</v>
      </c>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4"/>
      <c r="B4370" s="165"/>
      <c r="C4370" s="183" t="s">
        <v>4589</v>
      </c>
      <c r="D4370" s="184"/>
      <c r="E4370" s="185">
        <v>172.11</v>
      </c>
      <c r="F4370" s="162"/>
      <c r="G4370" s="162"/>
      <c r="H4370" s="162"/>
      <c r="I4370" s="162"/>
      <c r="J4370" s="162"/>
      <c r="K4370" s="162"/>
      <c r="L4370" s="162"/>
      <c r="M4370" s="162"/>
      <c r="N4370" s="162"/>
      <c r="O4370" s="162"/>
      <c r="P4370" s="162"/>
      <c r="Q4370" s="162"/>
      <c r="R4370" s="162"/>
      <c r="S4370" s="162"/>
      <c r="T4370" s="162"/>
      <c r="U4370" s="162"/>
      <c r="V4370" s="162"/>
      <c r="W4370" s="162"/>
      <c r="X4370" s="162"/>
      <c r="Y4370" s="163"/>
      <c r="Z4370" s="163"/>
      <c r="AA4370" s="163"/>
      <c r="AB4370" s="163"/>
      <c r="AC4370" s="163"/>
      <c r="AD4370" s="163"/>
      <c r="AE4370" s="163"/>
      <c r="AF4370" s="163"/>
      <c r="AG4370" s="163" t="s">
        <v>378</v>
      </c>
      <c r="AH4370" s="163">
        <v>0</v>
      </c>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x14ac:dyDescent="0.2">
      <c r="A4371" s="164"/>
      <c r="B4371" s="165"/>
      <c r="C4371" s="183" t="s">
        <v>2792</v>
      </c>
      <c r="D4371" s="184"/>
      <c r="E4371" s="185">
        <v>21.31</v>
      </c>
      <c r="F4371" s="162"/>
      <c r="G4371" s="162"/>
      <c r="H4371" s="162"/>
      <c r="I4371" s="162"/>
      <c r="J4371" s="162"/>
      <c r="K4371" s="162"/>
      <c r="L4371" s="162"/>
      <c r="M4371" s="162"/>
      <c r="N4371" s="162"/>
      <c r="O4371" s="162"/>
      <c r="P4371" s="162"/>
      <c r="Q4371" s="162"/>
      <c r="R4371" s="162"/>
      <c r="S4371" s="162"/>
      <c r="T4371" s="162"/>
      <c r="U4371" s="162"/>
      <c r="V4371" s="162"/>
      <c r="W4371" s="162"/>
      <c r="X4371" s="162"/>
      <c r="Y4371" s="163"/>
      <c r="Z4371" s="163"/>
      <c r="AA4371" s="163"/>
      <c r="AB4371" s="163"/>
      <c r="AC4371" s="163"/>
      <c r="AD4371" s="163"/>
      <c r="AE4371" s="163"/>
      <c r="AF4371" s="163"/>
      <c r="AG4371" s="163" t="s">
        <v>378</v>
      </c>
      <c r="AH4371" s="163">
        <v>0</v>
      </c>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outlineLevel="1" x14ac:dyDescent="0.2">
      <c r="A4372" s="164"/>
      <c r="B4372" s="165"/>
      <c r="C4372" s="183" t="s">
        <v>4590</v>
      </c>
      <c r="D4372" s="184"/>
      <c r="E4372" s="185">
        <v>47.88</v>
      </c>
      <c r="F4372" s="162"/>
      <c r="G4372" s="162"/>
      <c r="H4372" s="162"/>
      <c r="I4372" s="162"/>
      <c r="J4372" s="162"/>
      <c r="K4372" s="162"/>
      <c r="L4372" s="162"/>
      <c r="M4372" s="162"/>
      <c r="N4372" s="162"/>
      <c r="O4372" s="162"/>
      <c r="P4372" s="162"/>
      <c r="Q4372" s="162"/>
      <c r="R4372" s="162"/>
      <c r="S4372" s="162"/>
      <c r="T4372" s="162"/>
      <c r="U4372" s="162"/>
      <c r="V4372" s="162"/>
      <c r="W4372" s="162"/>
      <c r="X4372" s="162"/>
      <c r="Y4372" s="163"/>
      <c r="Z4372" s="163"/>
      <c r="AA4372" s="163"/>
      <c r="AB4372" s="163"/>
      <c r="AC4372" s="163"/>
      <c r="AD4372" s="163"/>
      <c r="AE4372" s="163"/>
      <c r="AF4372" s="163"/>
      <c r="AG4372" s="163" t="s">
        <v>378</v>
      </c>
      <c r="AH4372" s="163">
        <v>0</v>
      </c>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3" t="s">
        <v>4591</v>
      </c>
      <c r="D4373" s="184"/>
      <c r="E4373" s="185">
        <v>161.91</v>
      </c>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378</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3" t="s">
        <v>4592</v>
      </c>
      <c r="D4374" s="184"/>
      <c r="E4374" s="185">
        <v>20.11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378</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54">
        <v>800</v>
      </c>
      <c r="B4375" s="155" t="s">
        <v>4593</v>
      </c>
      <c r="C4375" s="156" t="s">
        <v>4594</v>
      </c>
      <c r="D4375" s="157" t="s">
        <v>373</v>
      </c>
      <c r="E4375" s="158">
        <v>227.95</v>
      </c>
      <c r="F4375" s="159"/>
      <c r="G4375" s="160">
        <f>ROUND(E4375*F4375,2)</f>
        <v>0</v>
      </c>
      <c r="H4375" s="159"/>
      <c r="I4375" s="160">
        <f>ROUND(E4375*H4375,2)</f>
        <v>0</v>
      </c>
      <c r="J4375" s="159"/>
      <c r="K4375" s="160">
        <f>ROUND(E4375*J4375,2)</f>
        <v>0</v>
      </c>
      <c r="L4375" s="160">
        <v>21</v>
      </c>
      <c r="M4375" s="160">
        <f>G4375*(1+L4375/100)</f>
        <v>0</v>
      </c>
      <c r="N4375" s="160">
        <v>0</v>
      </c>
      <c r="O4375" s="160">
        <f>ROUND(E4375*N4375,2)</f>
        <v>0</v>
      </c>
      <c r="P4375" s="160">
        <v>1E-3</v>
      </c>
      <c r="Q4375" s="160">
        <f>ROUND(E4375*P4375,2)</f>
        <v>0.23</v>
      </c>
      <c r="R4375" s="160" t="s">
        <v>4545</v>
      </c>
      <c r="S4375" s="160" t="s">
        <v>295</v>
      </c>
      <c r="T4375" s="161" t="s">
        <v>295</v>
      </c>
      <c r="U4375" s="162">
        <v>0.27</v>
      </c>
      <c r="V4375" s="162">
        <f>ROUND(E4375*U4375,2)</f>
        <v>61.55</v>
      </c>
      <c r="W4375" s="162"/>
      <c r="X4375" s="162" t="s">
        <v>375</v>
      </c>
      <c r="Y4375" s="163"/>
      <c r="Z4375" s="163"/>
      <c r="AA4375" s="163"/>
      <c r="AB4375" s="163"/>
      <c r="AC4375" s="163"/>
      <c r="AD4375" s="163"/>
      <c r="AE4375" s="163"/>
      <c r="AF4375" s="163"/>
      <c r="AG4375" s="163" t="s">
        <v>376</v>
      </c>
      <c r="AH4375" s="163"/>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3" t="s">
        <v>4578</v>
      </c>
      <c r="D4376" s="184"/>
      <c r="E4376" s="185"/>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378</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3" t="s">
        <v>4595</v>
      </c>
      <c r="D4377" s="184"/>
      <c r="E4377" s="185">
        <v>16.510000000000002</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378</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3" t="s">
        <v>4586</v>
      </c>
      <c r="D4378" s="184"/>
      <c r="E4378" s="185"/>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378</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3" t="s">
        <v>4596</v>
      </c>
      <c r="D4379" s="184"/>
      <c r="E4379" s="185">
        <v>42.92</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378</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3" t="s">
        <v>4597</v>
      </c>
      <c r="D4380" s="184"/>
      <c r="E4380" s="185">
        <v>18.309999999999999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378</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3" t="s">
        <v>4598</v>
      </c>
      <c r="D4381" s="184"/>
      <c r="E4381" s="185">
        <v>37.83</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378</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3" t="s">
        <v>4599</v>
      </c>
      <c r="D4382" s="184"/>
      <c r="E4382" s="185">
        <v>29.72</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378</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3" t="s">
        <v>4600</v>
      </c>
      <c r="D4383" s="184"/>
      <c r="E4383" s="185">
        <v>28.39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378</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3" t="s">
        <v>4601</v>
      </c>
      <c r="D4384" s="184"/>
      <c r="E4384" s="185">
        <v>10.14</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378</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3" t="s">
        <v>4602</v>
      </c>
      <c r="D4385" s="184"/>
      <c r="E4385" s="185">
        <v>44.13</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378</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54">
        <v>801</v>
      </c>
      <c r="B4386" s="155" t="s">
        <v>4603</v>
      </c>
      <c r="C4386" s="156" t="s">
        <v>4604</v>
      </c>
      <c r="D4386" s="157" t="s">
        <v>373</v>
      </c>
      <c r="E4386" s="158">
        <v>131.22999999999999</v>
      </c>
      <c r="F4386" s="159"/>
      <c r="G4386" s="160">
        <f>ROUND(E4386*F4386,2)</f>
        <v>0</v>
      </c>
      <c r="H4386" s="159"/>
      <c r="I4386" s="160">
        <f>ROUND(E4386*H4386,2)</f>
        <v>0</v>
      </c>
      <c r="J4386" s="159"/>
      <c r="K4386" s="160">
        <f>ROUND(E4386*J4386,2)</f>
        <v>0</v>
      </c>
      <c r="L4386" s="160">
        <v>21</v>
      </c>
      <c r="M4386" s="160">
        <f>G4386*(1+L4386/100)</f>
        <v>0</v>
      </c>
      <c r="N4386" s="160">
        <v>0</v>
      </c>
      <c r="O4386" s="160">
        <f>ROUND(E4386*N4386,2)</f>
        <v>0</v>
      </c>
      <c r="P4386" s="160">
        <v>1E-3</v>
      </c>
      <c r="Q4386" s="160">
        <f>ROUND(E4386*P4386,2)</f>
        <v>0.13</v>
      </c>
      <c r="R4386" s="160" t="s">
        <v>4545</v>
      </c>
      <c r="S4386" s="160" t="s">
        <v>295</v>
      </c>
      <c r="T4386" s="161" t="s">
        <v>295</v>
      </c>
      <c r="U4386" s="162">
        <v>0.28000000000000003</v>
      </c>
      <c r="V4386" s="162">
        <f>ROUND(E4386*U4386,2)</f>
        <v>36.74</v>
      </c>
      <c r="W4386" s="162"/>
      <c r="X4386" s="162" t="s">
        <v>375</v>
      </c>
      <c r="Y4386" s="163"/>
      <c r="Z4386" s="163"/>
      <c r="AA4386" s="163"/>
      <c r="AB4386" s="163"/>
      <c r="AC4386" s="163"/>
      <c r="AD4386" s="163"/>
      <c r="AE4386" s="163"/>
      <c r="AF4386" s="163"/>
      <c r="AG4386" s="163" t="s">
        <v>376</v>
      </c>
      <c r="AH4386" s="163"/>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3" t="s">
        <v>4578</v>
      </c>
      <c r="D4387" s="184"/>
      <c r="E4387" s="185"/>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378</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3" t="s">
        <v>4605</v>
      </c>
      <c r="D4388" s="184"/>
      <c r="E4388" s="185">
        <v>11.7</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378</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64"/>
      <c r="B4389" s="165"/>
      <c r="C4389" s="183" t="s">
        <v>4586</v>
      </c>
      <c r="D4389" s="184"/>
      <c r="E4389" s="185"/>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378</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3" t="s">
        <v>4606</v>
      </c>
      <c r="D4390" s="184"/>
      <c r="E4390" s="185">
        <v>6.16</v>
      </c>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378</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3" t="s">
        <v>4607</v>
      </c>
      <c r="D4391" s="184"/>
      <c r="E4391" s="185">
        <v>4.0599999999999996</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378</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3" t="s">
        <v>4608</v>
      </c>
      <c r="D4392" s="184"/>
      <c r="E4392" s="185">
        <v>7.43</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378</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3" t="s">
        <v>4609</v>
      </c>
      <c r="D4393" s="184"/>
      <c r="E4393" s="185">
        <v>11.15</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378</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3" t="s">
        <v>4610</v>
      </c>
      <c r="D4394" s="184"/>
      <c r="E4394" s="185">
        <v>7.77</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378</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3" t="s">
        <v>4611</v>
      </c>
      <c r="D4395" s="184"/>
      <c r="E4395" s="185">
        <v>46.29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378</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3" t="s">
        <v>4612</v>
      </c>
      <c r="D4396" s="184"/>
      <c r="E4396" s="185">
        <v>18.91</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378</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3" t="s">
        <v>4613</v>
      </c>
      <c r="D4397" s="184"/>
      <c r="E4397" s="185">
        <v>7.82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378</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3" t="s">
        <v>4614</v>
      </c>
      <c r="D4398" s="184"/>
      <c r="E4398" s="185">
        <v>9.94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378</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54">
        <v>802</v>
      </c>
      <c r="B4399" s="155" t="s">
        <v>4615</v>
      </c>
      <c r="C4399" s="156" t="s">
        <v>4616</v>
      </c>
      <c r="D4399" s="157" t="s">
        <v>373</v>
      </c>
      <c r="E4399" s="158">
        <v>326.31</v>
      </c>
      <c r="F4399" s="159"/>
      <c r="G4399" s="160">
        <f>ROUND(E4399*F4399,2)</f>
        <v>0</v>
      </c>
      <c r="H4399" s="159"/>
      <c r="I4399" s="160">
        <f>ROUND(E4399*H4399,2)</f>
        <v>0</v>
      </c>
      <c r="J4399" s="159"/>
      <c r="K4399" s="160">
        <f>ROUND(E4399*J4399,2)</f>
        <v>0</v>
      </c>
      <c r="L4399" s="160">
        <v>21</v>
      </c>
      <c r="M4399" s="160">
        <f>G4399*(1+L4399/100)</f>
        <v>0</v>
      </c>
      <c r="N4399" s="160">
        <v>3.3E-4</v>
      </c>
      <c r="O4399" s="160">
        <f>ROUND(E4399*N4399,2)</f>
        <v>0.11</v>
      </c>
      <c r="P4399" s="160">
        <v>0</v>
      </c>
      <c r="Q4399" s="160">
        <f>ROUND(E4399*P4399,2)</f>
        <v>0</v>
      </c>
      <c r="R4399" s="160" t="s">
        <v>4545</v>
      </c>
      <c r="S4399" s="160" t="s">
        <v>295</v>
      </c>
      <c r="T4399" s="161" t="s">
        <v>295</v>
      </c>
      <c r="U4399" s="162">
        <v>0.45</v>
      </c>
      <c r="V4399" s="162">
        <f>ROUND(E4399*U4399,2)</f>
        <v>146.84</v>
      </c>
      <c r="W4399" s="162"/>
      <c r="X4399" s="162" t="s">
        <v>375</v>
      </c>
      <c r="Y4399" s="163"/>
      <c r="Z4399" s="163"/>
      <c r="AA4399" s="163"/>
      <c r="AB4399" s="163"/>
      <c r="AC4399" s="163"/>
      <c r="AD4399" s="163"/>
      <c r="AE4399" s="163"/>
      <c r="AF4399" s="163"/>
      <c r="AG4399" s="163" t="s">
        <v>376</v>
      </c>
      <c r="AH4399" s="163"/>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64"/>
      <c r="B4400" s="165"/>
      <c r="C4400" s="183" t="s">
        <v>1745</v>
      </c>
      <c r="D4400" s="184"/>
      <c r="E4400" s="185">
        <v>326.31</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378</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54">
        <v>803</v>
      </c>
      <c r="B4401" s="155" t="s">
        <v>4617</v>
      </c>
      <c r="C4401" s="156" t="s">
        <v>4618</v>
      </c>
      <c r="D4401" s="157" t="s">
        <v>373</v>
      </c>
      <c r="E4401" s="158">
        <v>74.631900000000002</v>
      </c>
      <c r="F4401" s="159"/>
      <c r="G4401" s="160">
        <f>ROUND(E4401*F4401,2)</f>
        <v>0</v>
      </c>
      <c r="H4401" s="159"/>
      <c r="I4401" s="160">
        <f>ROUND(E4401*H4401,2)</f>
        <v>0</v>
      </c>
      <c r="J4401" s="159"/>
      <c r="K4401" s="160">
        <f>ROUND(E4401*J4401,2)</f>
        <v>0</v>
      </c>
      <c r="L4401" s="160">
        <v>21</v>
      </c>
      <c r="M4401" s="160">
        <f>G4401*(1+L4401/100)</f>
        <v>0</v>
      </c>
      <c r="N4401" s="160">
        <v>4.0699999999999998E-3</v>
      </c>
      <c r="O4401" s="160">
        <f>ROUND(E4401*N4401,2)</f>
        <v>0.3</v>
      </c>
      <c r="P4401" s="160">
        <v>0</v>
      </c>
      <c r="Q4401" s="160">
        <f>ROUND(E4401*P4401,2)</f>
        <v>0</v>
      </c>
      <c r="R4401" s="160" t="s">
        <v>4545</v>
      </c>
      <c r="S4401" s="160" t="s">
        <v>295</v>
      </c>
      <c r="T4401" s="161" t="s">
        <v>295</v>
      </c>
      <c r="U4401" s="162">
        <v>0.45</v>
      </c>
      <c r="V4401" s="162">
        <f>ROUND(E4401*U4401,2)</f>
        <v>33.58</v>
      </c>
      <c r="W4401" s="162"/>
      <c r="X4401" s="162" t="s">
        <v>375</v>
      </c>
      <c r="Y4401" s="163"/>
      <c r="Z4401" s="163"/>
      <c r="AA4401" s="163"/>
      <c r="AB4401" s="163"/>
      <c r="AC4401" s="163"/>
      <c r="AD4401" s="163"/>
      <c r="AE4401" s="163"/>
      <c r="AF4401" s="163"/>
      <c r="AG4401" s="163" t="s">
        <v>376</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3" t="s">
        <v>1748</v>
      </c>
      <c r="D4402" s="184"/>
      <c r="E4402" s="185">
        <v>22.31</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378</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3" t="s">
        <v>1688</v>
      </c>
      <c r="D4403" s="184"/>
      <c r="E4403" s="185">
        <v>8.5299999999999994</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378</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3" t="s">
        <v>1691</v>
      </c>
      <c r="D4404" s="184"/>
      <c r="E4404" s="185">
        <v>34.704999999999998</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378</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3" t="s">
        <v>4619</v>
      </c>
      <c r="D4405" s="184"/>
      <c r="E4405" s="185">
        <v>6.2469000000000001</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378</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3" t="s">
        <v>4620</v>
      </c>
      <c r="D4406" s="184"/>
      <c r="E4406" s="185">
        <v>2.84</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378</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54">
        <v>804</v>
      </c>
      <c r="B4407" s="155" t="s">
        <v>4621</v>
      </c>
      <c r="C4407" s="156" t="s">
        <v>4622</v>
      </c>
      <c r="D4407" s="157" t="s">
        <v>373</v>
      </c>
      <c r="E4407" s="158">
        <v>734.32529999999997</v>
      </c>
      <c r="F4407" s="159"/>
      <c r="G4407" s="160">
        <f>ROUND(E4407*F4407,2)</f>
        <v>0</v>
      </c>
      <c r="H4407" s="159"/>
      <c r="I4407" s="160">
        <f>ROUND(E4407*H4407,2)</f>
        <v>0</v>
      </c>
      <c r="J4407" s="159"/>
      <c r="K4407" s="160">
        <f>ROUND(E4407*J4407,2)</f>
        <v>0</v>
      </c>
      <c r="L4407" s="160">
        <v>21</v>
      </c>
      <c r="M4407" s="160">
        <f>G4407*(1+L4407/100)</f>
        <v>0</v>
      </c>
      <c r="N4407" s="160">
        <v>2.5000000000000001E-4</v>
      </c>
      <c r="O4407" s="160">
        <f>ROUND(E4407*N4407,2)</f>
        <v>0.18</v>
      </c>
      <c r="P4407" s="160">
        <v>0</v>
      </c>
      <c r="Q4407" s="160">
        <f>ROUND(E4407*P4407,2)</f>
        <v>0</v>
      </c>
      <c r="R4407" s="160" t="s">
        <v>4545</v>
      </c>
      <c r="S4407" s="160" t="s">
        <v>295</v>
      </c>
      <c r="T4407" s="161" t="s">
        <v>295</v>
      </c>
      <c r="U4407" s="162">
        <v>0.44</v>
      </c>
      <c r="V4407" s="162">
        <f>ROUND(E4407*U4407,2)</f>
        <v>323.10000000000002</v>
      </c>
      <c r="W4407" s="162"/>
      <c r="X4407" s="162" t="s">
        <v>375</v>
      </c>
      <c r="Y4407" s="163"/>
      <c r="Z4407" s="163"/>
      <c r="AA4407" s="163"/>
      <c r="AB4407" s="163"/>
      <c r="AC4407" s="163"/>
      <c r="AD4407" s="163"/>
      <c r="AE4407" s="163"/>
      <c r="AF4407" s="163"/>
      <c r="AG4407" s="163" t="s">
        <v>376</v>
      </c>
      <c r="AH4407" s="163"/>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251" t="s">
        <v>4623</v>
      </c>
      <c r="D4408" s="215"/>
      <c r="E4408" s="215"/>
      <c r="F4408" s="215"/>
      <c r="G4408" s="215"/>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387</v>
      </c>
      <c r="AH4408" s="163"/>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3" t="s">
        <v>1679</v>
      </c>
      <c r="D4409" s="184"/>
      <c r="E4409" s="185">
        <v>638.25</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378</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3" t="s">
        <v>1687</v>
      </c>
      <c r="D4410" s="184"/>
      <c r="E4410" s="185">
        <v>51.1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378</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3" t="s">
        <v>1692</v>
      </c>
      <c r="D4411" s="184"/>
      <c r="E4411" s="185">
        <v>25.65</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378</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3" t="s">
        <v>4624</v>
      </c>
      <c r="D4412" s="184"/>
      <c r="E4412" s="185"/>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378</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64"/>
      <c r="B4413" s="165"/>
      <c r="C4413" s="183" t="s">
        <v>1690</v>
      </c>
      <c r="D4413" s="184"/>
      <c r="E4413" s="185">
        <v>19.325299999999999</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378</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54">
        <v>805</v>
      </c>
      <c r="B4414" s="155" t="s">
        <v>4625</v>
      </c>
      <c r="C4414" s="156" t="s">
        <v>4626</v>
      </c>
      <c r="D4414" s="157" t="s">
        <v>373</v>
      </c>
      <c r="E4414" s="158">
        <v>1094.3153</v>
      </c>
      <c r="F4414" s="159"/>
      <c r="G4414" s="160">
        <f>ROUND(E4414*F4414,2)</f>
        <v>0</v>
      </c>
      <c r="H4414" s="159"/>
      <c r="I4414" s="160">
        <f>ROUND(E4414*H4414,2)</f>
        <v>0</v>
      </c>
      <c r="J4414" s="159"/>
      <c r="K4414" s="160">
        <f>ROUND(E4414*J4414,2)</f>
        <v>0</v>
      </c>
      <c r="L4414" s="160">
        <v>21</v>
      </c>
      <c r="M4414" s="160">
        <f>G4414*(1+L4414/100)</f>
        <v>0</v>
      </c>
      <c r="N4414" s="160">
        <v>0</v>
      </c>
      <c r="O4414" s="160">
        <f>ROUND(E4414*N4414,2)</f>
        <v>0</v>
      </c>
      <c r="P4414" s="160">
        <v>0</v>
      </c>
      <c r="Q4414" s="160">
        <f>ROUND(E4414*P4414,2)</f>
        <v>0</v>
      </c>
      <c r="R4414" s="160"/>
      <c r="S4414" s="160" t="s">
        <v>354</v>
      </c>
      <c r="T4414" s="161" t="s">
        <v>296</v>
      </c>
      <c r="U4414" s="162">
        <v>0.05</v>
      </c>
      <c r="V4414" s="162">
        <f>ROUND(E4414*U4414,2)</f>
        <v>54.72</v>
      </c>
      <c r="W4414" s="162"/>
      <c r="X4414" s="162" t="s">
        <v>375</v>
      </c>
      <c r="Y4414" s="163"/>
      <c r="Z4414" s="163"/>
      <c r="AA4414" s="163"/>
      <c r="AB4414" s="163"/>
      <c r="AC4414" s="163"/>
      <c r="AD4414" s="163"/>
      <c r="AE4414" s="163"/>
      <c r="AF4414" s="163"/>
      <c r="AG4414" s="163" t="s">
        <v>376</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64"/>
      <c r="B4415" s="165"/>
      <c r="C4415" s="183" t="s">
        <v>4627</v>
      </c>
      <c r="D4415" s="184"/>
      <c r="E4415" s="185"/>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378</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3" t="s">
        <v>1745</v>
      </c>
      <c r="D4416" s="184"/>
      <c r="E4416" s="185">
        <v>326.31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378</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3" t="s">
        <v>1353</v>
      </c>
      <c r="D4417" s="184"/>
      <c r="E4417" s="185"/>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378</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3" t="s">
        <v>4628</v>
      </c>
      <c r="D4418" s="184"/>
      <c r="E4418" s="185"/>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378</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3" t="s">
        <v>1679</v>
      </c>
      <c r="D4419" s="184"/>
      <c r="E4419" s="185">
        <v>638.25</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378</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3" t="s">
        <v>1687</v>
      </c>
      <c r="D4420" s="184"/>
      <c r="E4420" s="185">
        <v>51.1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378</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64"/>
      <c r="B4421" s="165"/>
      <c r="C4421" s="183" t="s">
        <v>1692</v>
      </c>
      <c r="D4421" s="184"/>
      <c r="E4421" s="185">
        <v>25.65</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378</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183" t="s">
        <v>1353</v>
      </c>
      <c r="D4422" s="184"/>
      <c r="E4422" s="185"/>
      <c r="F4422" s="162"/>
      <c r="G4422" s="162"/>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378</v>
      </c>
      <c r="AH4422" s="163">
        <v>0</v>
      </c>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3" t="s">
        <v>4629</v>
      </c>
      <c r="D4423" s="184"/>
      <c r="E4423" s="185"/>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378</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3" t="s">
        <v>1748</v>
      </c>
      <c r="D4424" s="184"/>
      <c r="E4424" s="185">
        <v>22.31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378</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3" t="s">
        <v>1688</v>
      </c>
      <c r="D4425" s="184"/>
      <c r="E4425" s="185">
        <v>8.5299999999999994</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378</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3" t="s">
        <v>4620</v>
      </c>
      <c r="D4426" s="184"/>
      <c r="E4426" s="185">
        <v>2.84</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378</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3" t="s">
        <v>1353</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378</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64"/>
      <c r="B4428" s="165"/>
      <c r="C4428" s="183" t="s">
        <v>4624</v>
      </c>
      <c r="D4428" s="184"/>
      <c r="E4428" s="185"/>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378</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3" t="s">
        <v>1690</v>
      </c>
      <c r="D4429" s="184"/>
      <c r="E4429" s="185">
        <v>19.325299999999999</v>
      </c>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378</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54">
        <v>806</v>
      </c>
      <c r="B4430" s="155" t="s">
        <v>4630</v>
      </c>
      <c r="C4430" s="156" t="s">
        <v>4631</v>
      </c>
      <c r="D4430" s="157" t="s">
        <v>444</v>
      </c>
      <c r="E4430" s="158">
        <v>426.27</v>
      </c>
      <c r="F4430" s="159"/>
      <c r="G4430" s="160">
        <f>ROUND(E4430*F4430,2)</f>
        <v>0</v>
      </c>
      <c r="H4430" s="159"/>
      <c r="I4430" s="160">
        <f>ROUND(E4430*H4430,2)</f>
        <v>0</v>
      </c>
      <c r="J4430" s="159"/>
      <c r="K4430" s="160">
        <f>ROUND(E4430*J4430,2)</f>
        <v>0</v>
      </c>
      <c r="L4430" s="160">
        <v>21</v>
      </c>
      <c r="M4430" s="160">
        <f>G4430*(1+L4430/100)</f>
        <v>0</v>
      </c>
      <c r="N4430" s="160">
        <v>3.0000000000000001E-5</v>
      </c>
      <c r="O4430" s="160">
        <f>ROUND(E4430*N4430,2)</f>
        <v>0.01</v>
      </c>
      <c r="P4430" s="160">
        <v>0</v>
      </c>
      <c r="Q4430" s="160">
        <f>ROUND(E4430*P4430,2)</f>
        <v>0</v>
      </c>
      <c r="R4430" s="160"/>
      <c r="S4430" s="160" t="s">
        <v>354</v>
      </c>
      <c r="T4430" s="161" t="s">
        <v>295</v>
      </c>
      <c r="U4430" s="162">
        <v>0.2</v>
      </c>
      <c r="V4430" s="162">
        <f>ROUND(E4430*U4430,2)</f>
        <v>85.25</v>
      </c>
      <c r="W4430" s="162"/>
      <c r="X4430" s="162" t="s">
        <v>375</v>
      </c>
      <c r="Y4430" s="163"/>
      <c r="Z4430" s="163"/>
      <c r="AA4430" s="163"/>
      <c r="AB4430" s="163"/>
      <c r="AC4430" s="163"/>
      <c r="AD4430" s="163"/>
      <c r="AE4430" s="163"/>
      <c r="AF4430" s="163"/>
      <c r="AG4430" s="163" t="s">
        <v>376</v>
      </c>
      <c r="AH4430" s="163"/>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3" t="s">
        <v>4632</v>
      </c>
      <c r="D4431" s="184"/>
      <c r="E4431" s="185">
        <v>37.840000000000003</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378</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3" t="s">
        <v>4633</v>
      </c>
      <c r="D4432" s="184"/>
      <c r="E4432" s="185">
        <v>6.06</v>
      </c>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378</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3" t="s">
        <v>4634</v>
      </c>
      <c r="D4433" s="184"/>
      <c r="E4433" s="185">
        <v>27.59</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378</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3" t="s">
        <v>4635</v>
      </c>
      <c r="D4434" s="184"/>
      <c r="E4434" s="185">
        <v>21.22</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378</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3" t="s">
        <v>4636</v>
      </c>
      <c r="D4435" s="184"/>
      <c r="E4435" s="185">
        <v>29.68</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378</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3" t="s">
        <v>4637</v>
      </c>
      <c r="D4436" s="184"/>
      <c r="E4436" s="185">
        <v>29.63</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378</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3" t="s">
        <v>4638</v>
      </c>
      <c r="D4437" s="184"/>
      <c r="E4437" s="185">
        <v>32.92</v>
      </c>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378</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3" t="s">
        <v>4639</v>
      </c>
      <c r="D4438" s="184"/>
      <c r="E4438" s="185">
        <v>21.86</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378</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3" t="s">
        <v>4640</v>
      </c>
      <c r="D4439" s="184"/>
      <c r="E4439" s="185">
        <v>31.41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378</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3" t="s">
        <v>4641</v>
      </c>
      <c r="D4440" s="184"/>
      <c r="E4440" s="185">
        <v>29.86</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378</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3" t="s">
        <v>4642</v>
      </c>
      <c r="D4441" s="184"/>
      <c r="E4441" s="185">
        <v>29.96</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378</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3" t="s">
        <v>4643</v>
      </c>
      <c r="D4442" s="184"/>
      <c r="E4442" s="185">
        <v>32.86</v>
      </c>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378</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3" t="s">
        <v>4644</v>
      </c>
      <c r="D4443" s="184"/>
      <c r="E4443" s="185">
        <v>22.06</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378</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64"/>
      <c r="B4444" s="165"/>
      <c r="C4444" s="183" t="s">
        <v>4645</v>
      </c>
      <c r="D4444" s="184"/>
      <c r="E4444" s="185">
        <v>13.56</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378</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3" t="s">
        <v>4646</v>
      </c>
      <c r="D4445" s="184"/>
      <c r="E4445" s="185">
        <v>27.64</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378</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3" t="s">
        <v>4647</v>
      </c>
      <c r="D4446" s="184"/>
      <c r="E4446" s="185">
        <v>32.119999999999997</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378</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54">
        <v>807</v>
      </c>
      <c r="B4447" s="155" t="s">
        <v>4551</v>
      </c>
      <c r="C4447" s="156" t="s">
        <v>4552</v>
      </c>
      <c r="D4447" s="157" t="s">
        <v>444</v>
      </c>
      <c r="E4447" s="158">
        <v>775.01199999999994</v>
      </c>
      <c r="F4447" s="159"/>
      <c r="G4447" s="160">
        <f>ROUND(E4447*F4447,2)</f>
        <v>0</v>
      </c>
      <c r="H4447" s="159"/>
      <c r="I4447" s="160">
        <f>ROUND(E4447*H4447,2)</f>
        <v>0</v>
      </c>
      <c r="J4447" s="159"/>
      <c r="K4447" s="160">
        <f>ROUND(E4447*J4447,2)</f>
        <v>0</v>
      </c>
      <c r="L4447" s="160">
        <v>21</v>
      </c>
      <c r="M4447" s="160">
        <f>G4447*(1+L4447/100)</f>
        <v>0</v>
      </c>
      <c r="N4447" s="160">
        <v>3.0000000000000001E-5</v>
      </c>
      <c r="O4447" s="160">
        <f>ROUND(E4447*N4447,2)</f>
        <v>0.02</v>
      </c>
      <c r="P4447" s="160">
        <v>0</v>
      </c>
      <c r="Q4447" s="160">
        <f>ROUND(E4447*P4447,2)</f>
        <v>0</v>
      </c>
      <c r="R4447" s="160"/>
      <c r="S4447" s="160" t="s">
        <v>354</v>
      </c>
      <c r="T4447" s="161" t="s">
        <v>295</v>
      </c>
      <c r="U4447" s="162">
        <v>0.2</v>
      </c>
      <c r="V4447" s="162">
        <f>ROUND(E4447*U4447,2)</f>
        <v>155</v>
      </c>
      <c r="W4447" s="162"/>
      <c r="X4447" s="162" t="s">
        <v>375</v>
      </c>
      <c r="Y4447" s="163"/>
      <c r="Z4447" s="163"/>
      <c r="AA4447" s="163"/>
      <c r="AB4447" s="163"/>
      <c r="AC4447" s="163"/>
      <c r="AD4447" s="163"/>
      <c r="AE4447" s="163"/>
      <c r="AF4447" s="163"/>
      <c r="AG4447" s="163" t="s">
        <v>376</v>
      </c>
      <c r="AH4447" s="163"/>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3" t="s">
        <v>4648</v>
      </c>
      <c r="D4448" s="184"/>
      <c r="E4448" s="185">
        <v>20.440000000000001</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378</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3" t="s">
        <v>4649</v>
      </c>
      <c r="D4449" s="184"/>
      <c r="E4449" s="185">
        <v>12.74</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378</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3" t="s">
        <v>4650</v>
      </c>
      <c r="D4450" s="184"/>
      <c r="E4450" s="185">
        <v>18.05</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378</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3" t="s">
        <v>4651</v>
      </c>
      <c r="D4451" s="184"/>
      <c r="E4451" s="185">
        <v>10.34</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378</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3" t="s">
        <v>4652</v>
      </c>
      <c r="D4452" s="184"/>
      <c r="E4452" s="185">
        <v>11.82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378</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3" t="s">
        <v>4653</v>
      </c>
      <c r="D4453" s="184"/>
      <c r="E4453" s="185">
        <v>18.41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378</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3" t="s">
        <v>4654</v>
      </c>
      <c r="D4454" s="184"/>
      <c r="E4454" s="185">
        <v>17</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378</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3" t="s">
        <v>4655</v>
      </c>
      <c r="D4455" s="184"/>
      <c r="E4455" s="185">
        <v>16.88</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378</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3" t="s">
        <v>4656</v>
      </c>
      <c r="D4456" s="184"/>
      <c r="E4456" s="185">
        <v>16.88</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378</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3" t="s">
        <v>4657</v>
      </c>
      <c r="D4457" s="184"/>
      <c r="E4457" s="185">
        <v>17.05</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378</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3" t="s">
        <v>4658</v>
      </c>
      <c r="D4458" s="184"/>
      <c r="E4458" s="185">
        <v>20.93</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378</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3" t="s">
        <v>4659</v>
      </c>
      <c r="D4459" s="184"/>
      <c r="E4459" s="185">
        <v>16.89</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378</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3" t="s">
        <v>4660</v>
      </c>
      <c r="D4460" s="184"/>
      <c r="E4460" s="185">
        <v>7.3440000000000003</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378</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64"/>
      <c r="B4461" s="165"/>
      <c r="C4461" s="183" t="s">
        <v>4661</v>
      </c>
      <c r="D4461" s="184"/>
      <c r="E4461" s="185">
        <v>17.21</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378</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3" t="s">
        <v>4662</v>
      </c>
      <c r="D4462" s="184"/>
      <c r="E4462" s="185">
        <v>19.64</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378</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3" t="s">
        <v>4663</v>
      </c>
      <c r="D4463" s="184"/>
      <c r="E4463" s="185">
        <v>18.86</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378</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3" t="s">
        <v>4664</v>
      </c>
      <c r="D4464" s="184"/>
      <c r="E4464" s="185">
        <v>18.8</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378</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3" t="s">
        <v>4665</v>
      </c>
      <c r="D4465" s="184"/>
      <c r="E4465" s="185">
        <v>23.132000000000001</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378</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3" t="s">
        <v>4666</v>
      </c>
      <c r="D4466" s="184"/>
      <c r="E4466" s="185">
        <v>8.516</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378</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3" t="s">
        <v>4667</v>
      </c>
      <c r="D4467" s="184"/>
      <c r="E4467" s="185">
        <v>20.745999999999999</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378</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3" t="s">
        <v>4668</v>
      </c>
      <c r="D4468" s="184"/>
      <c r="E4468" s="185">
        <v>22.29</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378</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3" t="s">
        <v>4669</v>
      </c>
      <c r="D4469" s="184"/>
      <c r="E4469" s="185">
        <v>22.47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378</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3" t="s">
        <v>4670</v>
      </c>
      <c r="D4470" s="184"/>
      <c r="E4470" s="185">
        <v>20.8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378</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3" t="s">
        <v>4671</v>
      </c>
      <c r="D4471" s="184"/>
      <c r="E4471" s="185">
        <v>15.73</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378</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3" t="s">
        <v>4672</v>
      </c>
      <c r="D4472" s="184"/>
      <c r="E4472" s="185">
        <v>6.42</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378</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3" t="s">
        <v>4673</v>
      </c>
      <c r="D4473" s="184"/>
      <c r="E4473" s="185">
        <v>18.606000000000002</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378</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3" t="s">
        <v>4674</v>
      </c>
      <c r="D4474" s="184"/>
      <c r="E4474" s="185">
        <v>18.98</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378</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3" t="s">
        <v>4675</v>
      </c>
      <c r="D4475" s="184"/>
      <c r="E4475" s="185">
        <v>18.66</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378</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3" t="s">
        <v>4676</v>
      </c>
      <c r="D4476" s="184"/>
      <c r="E4476" s="185">
        <v>28.6</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378</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3" t="s">
        <v>4677</v>
      </c>
      <c r="D4477" s="184"/>
      <c r="E4477" s="185">
        <v>19.53</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378</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3" t="s">
        <v>4678</v>
      </c>
      <c r="D4478" s="184"/>
      <c r="E4478" s="185">
        <v>23.05</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378</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3" t="s">
        <v>4679</v>
      </c>
      <c r="D4479" s="184"/>
      <c r="E4479" s="185">
        <v>8.57</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378</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3" t="s">
        <v>4680</v>
      </c>
      <c r="D4480" s="184"/>
      <c r="E4480" s="185">
        <v>20.978000000000002</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378</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3" t="s">
        <v>4681</v>
      </c>
      <c r="D4481" s="184"/>
      <c r="E4481" s="185">
        <v>21.47</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378</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3" t="s">
        <v>4682</v>
      </c>
      <c r="D4482" s="184"/>
      <c r="E4482" s="185">
        <v>11.76</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378</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3" t="s">
        <v>4683</v>
      </c>
      <c r="D4483" s="184"/>
      <c r="E4483" s="185">
        <v>15.78</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378</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3" t="s">
        <v>4684</v>
      </c>
      <c r="D4484" s="184"/>
      <c r="E4484" s="185">
        <v>12.82</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378</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3" t="s">
        <v>4685</v>
      </c>
      <c r="D4485" s="184"/>
      <c r="E4485" s="185">
        <v>10.71</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378</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3" t="s">
        <v>4686</v>
      </c>
      <c r="D4486" s="184"/>
      <c r="E4486" s="185">
        <v>20.54</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378</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3" t="s">
        <v>4687</v>
      </c>
      <c r="D4487" s="184"/>
      <c r="E4487" s="185">
        <v>12.24</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378</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3" t="s">
        <v>4688</v>
      </c>
      <c r="D4488" s="184"/>
      <c r="E4488" s="185">
        <v>18.920000000000002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378</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3" t="s">
        <v>4689</v>
      </c>
      <c r="D4489" s="184"/>
      <c r="E4489" s="185">
        <v>16.93</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378</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3" t="s">
        <v>4690</v>
      </c>
      <c r="D4490" s="184"/>
      <c r="E4490" s="185">
        <v>13.62</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378</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3" t="s">
        <v>4691</v>
      </c>
      <c r="D4491" s="184"/>
      <c r="E4491" s="185">
        <v>13.05</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378</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3" t="s">
        <v>4692</v>
      </c>
      <c r="D4492" s="184"/>
      <c r="E4492" s="185">
        <v>12.11</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378</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3" t="s">
        <v>4693</v>
      </c>
      <c r="D4493" s="184"/>
      <c r="E4493" s="185">
        <v>18.7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378</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54">
        <v>808</v>
      </c>
      <c r="B4494" s="155" t="s">
        <v>4694</v>
      </c>
      <c r="C4494" s="156" t="s">
        <v>4695</v>
      </c>
      <c r="D4494" s="157" t="s">
        <v>373</v>
      </c>
      <c r="E4494" s="158">
        <v>358.94099999999997</v>
      </c>
      <c r="F4494" s="159"/>
      <c r="G4494" s="160">
        <f>ROUND(E4494*F4494,2)</f>
        <v>0</v>
      </c>
      <c r="H4494" s="159"/>
      <c r="I4494" s="160">
        <f>ROUND(E4494*H4494,2)</f>
        <v>0</v>
      </c>
      <c r="J4494" s="159"/>
      <c r="K4494" s="160">
        <f>ROUND(E4494*J4494,2)</f>
        <v>0</v>
      </c>
      <c r="L4494" s="160">
        <v>21</v>
      </c>
      <c r="M4494" s="160">
        <f>G4494*(1+L4494/100)</f>
        <v>0</v>
      </c>
      <c r="N4494" s="160">
        <v>2.3999999999999998E-3</v>
      </c>
      <c r="O4494" s="160">
        <f>ROUND(E4494*N4494,2)</f>
        <v>0.86</v>
      </c>
      <c r="P4494" s="160">
        <v>0</v>
      </c>
      <c r="Q4494" s="160">
        <f>ROUND(E4494*P4494,2)</f>
        <v>0</v>
      </c>
      <c r="R4494" s="160"/>
      <c r="S4494" s="160" t="s">
        <v>354</v>
      </c>
      <c r="T4494" s="161" t="s">
        <v>296</v>
      </c>
      <c r="U4494" s="162">
        <v>0</v>
      </c>
      <c r="V4494" s="162">
        <f>ROUND(E4494*U4494,2)</f>
        <v>0</v>
      </c>
      <c r="W4494" s="162"/>
      <c r="X4494" s="162" t="s">
        <v>865</v>
      </c>
      <c r="Y4494" s="163"/>
      <c r="Z4494" s="163"/>
      <c r="AA4494" s="163"/>
      <c r="AB4494" s="163"/>
      <c r="AC4494" s="163"/>
      <c r="AD4494" s="163"/>
      <c r="AE4494" s="163"/>
      <c r="AF4494" s="163"/>
      <c r="AG4494" s="163" t="s">
        <v>866</v>
      </c>
      <c r="AH4494" s="163"/>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3" t="s">
        <v>4696</v>
      </c>
      <c r="D4495" s="184"/>
      <c r="E4495" s="185">
        <v>358.94099999999997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378</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54">
        <v>809</v>
      </c>
      <c r="B4496" s="155" t="s">
        <v>4697</v>
      </c>
      <c r="C4496" s="156" t="s">
        <v>4698</v>
      </c>
      <c r="D4496" s="157" t="s">
        <v>3094</v>
      </c>
      <c r="E4496" s="158">
        <v>852.51319999999998</v>
      </c>
      <c r="F4496" s="159"/>
      <c r="G4496" s="160">
        <f>ROUND(E4496*F4496,2)</f>
        <v>0</v>
      </c>
      <c r="H4496" s="159"/>
      <c r="I4496" s="160">
        <f>ROUND(E4496*H4496,2)</f>
        <v>0</v>
      </c>
      <c r="J4496" s="159"/>
      <c r="K4496" s="160">
        <f>ROUND(E4496*J4496,2)</f>
        <v>0</v>
      </c>
      <c r="L4496" s="160">
        <v>21</v>
      </c>
      <c r="M4496" s="160">
        <f>G4496*(1+L4496/100)</f>
        <v>0</v>
      </c>
      <c r="N4496" s="160">
        <v>6.7000000000000002E-4</v>
      </c>
      <c r="O4496" s="160">
        <f>ROUND(E4496*N4496,2)</f>
        <v>0.56999999999999995</v>
      </c>
      <c r="P4496" s="160">
        <v>0</v>
      </c>
      <c r="Q4496" s="160">
        <f>ROUND(E4496*P4496,2)</f>
        <v>0</v>
      </c>
      <c r="R4496" s="160"/>
      <c r="S4496" s="160" t="s">
        <v>354</v>
      </c>
      <c r="T4496" s="161" t="s">
        <v>296</v>
      </c>
      <c r="U4496" s="162">
        <v>0</v>
      </c>
      <c r="V4496" s="162">
        <f>ROUND(E4496*U4496,2)</f>
        <v>0</v>
      </c>
      <c r="W4496" s="162"/>
      <c r="X4496" s="162" t="s">
        <v>865</v>
      </c>
      <c r="Y4496" s="163"/>
      <c r="Z4496" s="163"/>
      <c r="AA4496" s="163"/>
      <c r="AB4496" s="163"/>
      <c r="AC4496" s="163"/>
      <c r="AD4496" s="163"/>
      <c r="AE4496" s="163"/>
      <c r="AF4496" s="163"/>
      <c r="AG4496" s="163" t="s">
        <v>866</v>
      </c>
      <c r="AH4496" s="163"/>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3" t="s">
        <v>4699</v>
      </c>
      <c r="D4497" s="184"/>
      <c r="E4497" s="185">
        <v>852.51319999999998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378</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54">
        <v>810</v>
      </c>
      <c r="B4498" s="155" t="s">
        <v>4700</v>
      </c>
      <c r="C4498" s="156" t="s">
        <v>4701</v>
      </c>
      <c r="D4498" s="157" t="s">
        <v>3094</v>
      </c>
      <c r="E4498" s="158">
        <v>468.89699999999999</v>
      </c>
      <c r="F4498" s="159"/>
      <c r="G4498" s="160">
        <f>ROUND(E4498*F4498,2)</f>
        <v>0</v>
      </c>
      <c r="H4498" s="159"/>
      <c r="I4498" s="160">
        <f>ROUND(E4498*H4498,2)</f>
        <v>0</v>
      </c>
      <c r="J4498" s="159"/>
      <c r="K4498" s="160">
        <f>ROUND(E4498*J4498,2)</f>
        <v>0</v>
      </c>
      <c r="L4498" s="160">
        <v>21</v>
      </c>
      <c r="M4498" s="160">
        <f>G4498*(1+L4498/100)</f>
        <v>0</v>
      </c>
      <c r="N4498" s="160">
        <v>6.7000000000000002E-4</v>
      </c>
      <c r="O4498" s="160">
        <f>ROUND(E4498*N4498,2)</f>
        <v>0.31</v>
      </c>
      <c r="P4498" s="160">
        <v>0</v>
      </c>
      <c r="Q4498" s="160">
        <f>ROUND(E4498*P4498,2)</f>
        <v>0</v>
      </c>
      <c r="R4498" s="160"/>
      <c r="S4498" s="160" t="s">
        <v>354</v>
      </c>
      <c r="T4498" s="161" t="s">
        <v>296</v>
      </c>
      <c r="U4498" s="162">
        <v>0</v>
      </c>
      <c r="V4498" s="162">
        <f>ROUND(E4498*U4498,2)</f>
        <v>0</v>
      </c>
      <c r="W4498" s="162"/>
      <c r="X4498" s="162" t="s">
        <v>865</v>
      </c>
      <c r="Y4498" s="163"/>
      <c r="Z4498" s="163"/>
      <c r="AA4498" s="163"/>
      <c r="AB4498" s="163"/>
      <c r="AC4498" s="163"/>
      <c r="AD4498" s="163"/>
      <c r="AE4498" s="163"/>
      <c r="AF4498" s="163"/>
      <c r="AG4498" s="163" t="s">
        <v>866</v>
      </c>
      <c r="AH4498" s="163"/>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3" t="s">
        <v>4702</v>
      </c>
      <c r="D4499" s="184"/>
      <c r="E4499" s="185">
        <v>468.89699999999999</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378</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54">
        <v>811</v>
      </c>
      <c r="B4500" s="155" t="s">
        <v>4703</v>
      </c>
      <c r="C4500" s="156" t="s">
        <v>4704</v>
      </c>
      <c r="D4500" s="157" t="s">
        <v>373</v>
      </c>
      <c r="E4500" s="158">
        <v>786.5</v>
      </c>
      <c r="F4500" s="159"/>
      <c r="G4500" s="160">
        <f>ROUND(E4500*F4500,2)</f>
        <v>0</v>
      </c>
      <c r="H4500" s="159"/>
      <c r="I4500" s="160">
        <f>ROUND(E4500*H4500,2)</f>
        <v>0</v>
      </c>
      <c r="J4500" s="159"/>
      <c r="K4500" s="160">
        <f>ROUND(E4500*J4500,2)</f>
        <v>0</v>
      </c>
      <c r="L4500" s="160">
        <v>21</v>
      </c>
      <c r="M4500" s="160">
        <f>G4500*(1+L4500/100)</f>
        <v>0</v>
      </c>
      <c r="N4500" s="160">
        <v>4.0000000000000001E-3</v>
      </c>
      <c r="O4500" s="160">
        <f>ROUND(E4500*N4500,2)</f>
        <v>3.15</v>
      </c>
      <c r="P4500" s="160">
        <v>0</v>
      </c>
      <c r="Q4500" s="160">
        <f>ROUND(E4500*P4500,2)</f>
        <v>0</v>
      </c>
      <c r="R4500" s="160"/>
      <c r="S4500" s="160" t="s">
        <v>354</v>
      </c>
      <c r="T4500" s="161" t="s">
        <v>296</v>
      </c>
      <c r="U4500" s="162">
        <v>0</v>
      </c>
      <c r="V4500" s="162">
        <f>ROUND(E4500*U4500,2)</f>
        <v>0</v>
      </c>
      <c r="W4500" s="162"/>
      <c r="X4500" s="162" t="s">
        <v>865</v>
      </c>
      <c r="Y4500" s="163"/>
      <c r="Z4500" s="163"/>
      <c r="AA4500" s="163"/>
      <c r="AB4500" s="163"/>
      <c r="AC4500" s="163"/>
      <c r="AD4500" s="163"/>
      <c r="AE4500" s="163"/>
      <c r="AF4500" s="163"/>
      <c r="AG4500" s="163" t="s">
        <v>866</v>
      </c>
      <c r="AH4500" s="163"/>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3" t="s">
        <v>4705</v>
      </c>
      <c r="D4501" s="184"/>
      <c r="E4501" s="185"/>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378</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3" t="s">
        <v>4706</v>
      </c>
      <c r="D4502" s="184"/>
      <c r="E4502" s="185">
        <v>702.07500000000005</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378</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3" t="s">
        <v>4707</v>
      </c>
      <c r="D4503" s="184"/>
      <c r="E4503" s="185">
        <v>56.21</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378</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3" t="s">
        <v>4708</v>
      </c>
      <c r="D4504" s="184"/>
      <c r="E4504" s="185">
        <v>28.215</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378</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54">
        <v>812</v>
      </c>
      <c r="B4505" s="155" t="s">
        <v>4709</v>
      </c>
      <c r="C4505" s="156" t="s">
        <v>4710</v>
      </c>
      <c r="D4505" s="157" t="s">
        <v>373</v>
      </c>
      <c r="E4505" s="158">
        <v>21.257829999999998</v>
      </c>
      <c r="F4505" s="159"/>
      <c r="G4505" s="160">
        <f>ROUND(E4505*F4505,2)</f>
        <v>0</v>
      </c>
      <c r="H4505" s="159"/>
      <c r="I4505" s="160">
        <f>ROUND(E4505*H4505,2)</f>
        <v>0</v>
      </c>
      <c r="J4505" s="159"/>
      <c r="K4505" s="160">
        <f>ROUND(E4505*J4505,2)</f>
        <v>0</v>
      </c>
      <c r="L4505" s="160">
        <v>21</v>
      </c>
      <c r="M4505" s="160">
        <f>G4505*(1+L4505/100)</f>
        <v>0</v>
      </c>
      <c r="N4505" s="160">
        <v>2.5000000000000001E-3</v>
      </c>
      <c r="O4505" s="160">
        <f>ROUND(E4505*N4505,2)</f>
        <v>0.05</v>
      </c>
      <c r="P4505" s="160">
        <v>0</v>
      </c>
      <c r="Q4505" s="160">
        <f>ROUND(E4505*P4505,2)</f>
        <v>0</v>
      </c>
      <c r="R4505" s="160"/>
      <c r="S4505" s="160" t="s">
        <v>354</v>
      </c>
      <c r="T4505" s="161" t="s">
        <v>295</v>
      </c>
      <c r="U4505" s="162">
        <v>0</v>
      </c>
      <c r="V4505" s="162">
        <f>ROUND(E4505*U4505,2)</f>
        <v>0</v>
      </c>
      <c r="W4505" s="162"/>
      <c r="X4505" s="162" t="s">
        <v>865</v>
      </c>
      <c r="Y4505" s="163"/>
      <c r="Z4505" s="163"/>
      <c r="AA4505" s="163"/>
      <c r="AB4505" s="163"/>
      <c r="AC4505" s="163"/>
      <c r="AD4505" s="163"/>
      <c r="AE4505" s="163"/>
      <c r="AF4505" s="163"/>
      <c r="AG4505" s="163" t="s">
        <v>866</v>
      </c>
      <c r="AH4505" s="163"/>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3" t="s">
        <v>4711</v>
      </c>
      <c r="D4506" s="184"/>
      <c r="E4506" s="185">
        <v>21.257829999999998</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378</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54">
        <v>813</v>
      </c>
      <c r="B4507" s="155" t="s">
        <v>4712</v>
      </c>
      <c r="C4507" s="156" t="s">
        <v>4713</v>
      </c>
      <c r="D4507" s="157" t="s">
        <v>480</v>
      </c>
      <c r="E4507" s="158">
        <v>5.577</v>
      </c>
      <c r="F4507" s="159"/>
      <c r="G4507" s="160">
        <f>ROUND(E4507*F4507,2)</f>
        <v>0</v>
      </c>
      <c r="H4507" s="159"/>
      <c r="I4507" s="160">
        <f>ROUND(E4507*H4507,2)</f>
        <v>0</v>
      </c>
      <c r="J4507" s="159"/>
      <c r="K4507" s="160">
        <f>ROUND(E4507*J4507,2)</f>
        <v>0</v>
      </c>
      <c r="L4507" s="160">
        <v>21</v>
      </c>
      <c r="M4507" s="160">
        <f>G4507*(1+L4507/100)</f>
        <v>0</v>
      </c>
      <c r="N4507" s="160">
        <v>0</v>
      </c>
      <c r="O4507" s="160">
        <f>ROUND(E4507*N4507,2)</f>
        <v>0</v>
      </c>
      <c r="P4507" s="160">
        <v>0</v>
      </c>
      <c r="Q4507" s="160">
        <f>ROUND(E4507*P4507,2)</f>
        <v>0</v>
      </c>
      <c r="R4507" s="160" t="s">
        <v>4545</v>
      </c>
      <c r="S4507" s="160" t="s">
        <v>295</v>
      </c>
      <c r="T4507" s="161" t="s">
        <v>295</v>
      </c>
      <c r="U4507" s="162">
        <v>1.1140000000000001</v>
      </c>
      <c r="V4507" s="162">
        <f>ROUND(E4507*U4507,2)</f>
        <v>6.21</v>
      </c>
      <c r="W4507" s="162"/>
      <c r="X4507" s="162" t="s">
        <v>2682</v>
      </c>
      <c r="Y4507" s="163"/>
      <c r="Z4507" s="163"/>
      <c r="AA4507" s="163"/>
      <c r="AB4507" s="163"/>
      <c r="AC4507" s="163"/>
      <c r="AD4507" s="163"/>
      <c r="AE4507" s="163"/>
      <c r="AF4507" s="163"/>
      <c r="AG4507" s="163" t="s">
        <v>2683</v>
      </c>
      <c r="AH4507" s="163"/>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64"/>
      <c r="B4508" s="165"/>
      <c r="C4508" s="251" t="s">
        <v>3111</v>
      </c>
      <c r="D4508" s="215"/>
      <c r="E4508" s="215"/>
      <c r="F4508" s="215"/>
      <c r="G4508" s="215"/>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387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7">
        <v>814</v>
      </c>
      <c r="B4509" s="168" t="s">
        <v>2664</v>
      </c>
      <c r="C4509" s="169" t="s">
        <v>2665</v>
      </c>
      <c r="D4509" s="170" t="s">
        <v>480</v>
      </c>
      <c r="E4509" s="171">
        <v>1.7593099999999999</v>
      </c>
      <c r="F4509" s="172"/>
      <c r="G4509" s="173">
        <f t="shared" ref="G4509:G4515" si="112">ROUND(E4509*F4509,2)</f>
        <v>0</v>
      </c>
      <c r="H4509" s="172"/>
      <c r="I4509" s="173">
        <f t="shared" ref="I4509:I4515" si="113">ROUND(E4509*H4509,2)</f>
        <v>0</v>
      </c>
      <c r="J4509" s="172"/>
      <c r="K4509" s="173">
        <f t="shared" ref="K4509:K4515" si="114">ROUND(E4509*J4509,2)</f>
        <v>0</v>
      </c>
      <c r="L4509" s="173">
        <v>21</v>
      </c>
      <c r="M4509" s="173">
        <f t="shared" ref="M4509:M4515" si="115">G4509*(1+L4509/100)</f>
        <v>0</v>
      </c>
      <c r="N4509" s="173">
        <v>0</v>
      </c>
      <c r="O4509" s="173">
        <f t="shared" ref="O4509:O4515" si="116">ROUND(E4509*N4509,2)</f>
        <v>0</v>
      </c>
      <c r="P4509" s="173">
        <v>0</v>
      </c>
      <c r="Q4509" s="173">
        <f t="shared" ref="Q4509:Q4515" si="117">ROUND(E4509*P4509,2)</f>
        <v>0</v>
      </c>
      <c r="R4509" s="173" t="s">
        <v>2009</v>
      </c>
      <c r="S4509" s="173" t="s">
        <v>295</v>
      </c>
      <c r="T4509" s="174" t="s">
        <v>295</v>
      </c>
      <c r="U4509" s="162">
        <v>0.93300000000000005</v>
      </c>
      <c r="V4509" s="162">
        <f t="shared" ref="V4509:V4515" si="118">ROUND(E4509*U4509,2)</f>
        <v>1.64</v>
      </c>
      <c r="W4509" s="162"/>
      <c r="X4509" s="162" t="s">
        <v>2666</v>
      </c>
      <c r="Y4509" s="163"/>
      <c r="Z4509" s="163"/>
      <c r="AA4509" s="163"/>
      <c r="AB4509" s="163"/>
      <c r="AC4509" s="163"/>
      <c r="AD4509" s="163"/>
      <c r="AE4509" s="163"/>
      <c r="AF4509" s="163"/>
      <c r="AG4509" s="163" t="s">
        <v>2667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67">
        <v>815</v>
      </c>
      <c r="B4510" s="168" t="s">
        <v>2668</v>
      </c>
      <c r="C4510" s="169" t="s">
        <v>2669</v>
      </c>
      <c r="D4510" s="170" t="s">
        <v>480</v>
      </c>
      <c r="E4510" s="171">
        <v>3.5186199999999999</v>
      </c>
      <c r="F4510" s="172"/>
      <c r="G4510" s="173">
        <f t="shared" si="112"/>
        <v>0</v>
      </c>
      <c r="H4510" s="172"/>
      <c r="I4510" s="173">
        <f t="shared" si="113"/>
        <v>0</v>
      </c>
      <c r="J4510" s="172"/>
      <c r="K4510" s="173">
        <f t="shared" si="114"/>
        <v>0</v>
      </c>
      <c r="L4510" s="173">
        <v>21</v>
      </c>
      <c r="M4510" s="173">
        <f t="shared" si="115"/>
        <v>0</v>
      </c>
      <c r="N4510" s="173">
        <v>0</v>
      </c>
      <c r="O4510" s="173">
        <f t="shared" si="116"/>
        <v>0</v>
      </c>
      <c r="P4510" s="173">
        <v>0</v>
      </c>
      <c r="Q4510" s="173">
        <f t="shared" si="117"/>
        <v>0</v>
      </c>
      <c r="R4510" s="173" t="s">
        <v>2009</v>
      </c>
      <c r="S4510" s="173" t="s">
        <v>295</v>
      </c>
      <c r="T4510" s="174" t="s">
        <v>295</v>
      </c>
      <c r="U4510" s="162">
        <v>0.65</v>
      </c>
      <c r="V4510" s="162">
        <f t="shared" si="118"/>
        <v>2.29</v>
      </c>
      <c r="W4510" s="162"/>
      <c r="X4510" s="162" t="s">
        <v>2666</v>
      </c>
      <c r="Y4510" s="163"/>
      <c r="Z4510" s="163"/>
      <c r="AA4510" s="163"/>
      <c r="AB4510" s="163"/>
      <c r="AC4510" s="163"/>
      <c r="AD4510" s="163"/>
      <c r="AE4510" s="163"/>
      <c r="AF4510" s="163"/>
      <c r="AG4510" s="163" t="s">
        <v>2667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7">
        <v>816</v>
      </c>
      <c r="B4511" s="168" t="s">
        <v>2670</v>
      </c>
      <c r="C4511" s="169" t="s">
        <v>2671</v>
      </c>
      <c r="D4511" s="170" t="s">
        <v>480</v>
      </c>
      <c r="E4511" s="171">
        <v>1.7593099999999999</v>
      </c>
      <c r="F4511" s="172"/>
      <c r="G4511" s="173">
        <f t="shared" si="112"/>
        <v>0</v>
      </c>
      <c r="H4511" s="172"/>
      <c r="I4511" s="173">
        <f t="shared" si="113"/>
        <v>0</v>
      </c>
      <c r="J4511" s="172"/>
      <c r="K4511" s="173">
        <f t="shared" si="114"/>
        <v>0</v>
      </c>
      <c r="L4511" s="173">
        <v>21</v>
      </c>
      <c r="M4511" s="173">
        <f t="shared" si="115"/>
        <v>0</v>
      </c>
      <c r="N4511" s="173">
        <v>0</v>
      </c>
      <c r="O4511" s="173">
        <f t="shared" si="116"/>
        <v>0</v>
      </c>
      <c r="P4511" s="173">
        <v>0</v>
      </c>
      <c r="Q4511" s="173">
        <f t="shared" si="117"/>
        <v>0</v>
      </c>
      <c r="R4511" s="173" t="s">
        <v>2009</v>
      </c>
      <c r="S4511" s="173" t="s">
        <v>295</v>
      </c>
      <c r="T4511" s="174" t="s">
        <v>295</v>
      </c>
      <c r="U4511" s="162">
        <v>0.49</v>
      </c>
      <c r="V4511" s="162">
        <f t="shared" si="118"/>
        <v>0.86</v>
      </c>
      <c r="W4511" s="162"/>
      <c r="X4511" s="162" t="s">
        <v>2666</v>
      </c>
      <c r="Y4511" s="163"/>
      <c r="Z4511" s="163"/>
      <c r="AA4511" s="163"/>
      <c r="AB4511" s="163"/>
      <c r="AC4511" s="163"/>
      <c r="AD4511" s="163"/>
      <c r="AE4511" s="163"/>
      <c r="AF4511" s="163"/>
      <c r="AG4511" s="163" t="s">
        <v>2667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67">
        <v>817</v>
      </c>
      <c r="B4512" s="168" t="s">
        <v>2672</v>
      </c>
      <c r="C4512" s="169" t="s">
        <v>2673</v>
      </c>
      <c r="D4512" s="170" t="s">
        <v>480</v>
      </c>
      <c r="E4512" s="171">
        <v>5.2779299999999996</v>
      </c>
      <c r="F4512" s="172"/>
      <c r="G4512" s="173">
        <f t="shared" si="112"/>
        <v>0</v>
      </c>
      <c r="H4512" s="172"/>
      <c r="I4512" s="173">
        <f t="shared" si="113"/>
        <v>0</v>
      </c>
      <c r="J4512" s="172"/>
      <c r="K4512" s="173">
        <f t="shared" si="114"/>
        <v>0</v>
      </c>
      <c r="L4512" s="173">
        <v>21</v>
      </c>
      <c r="M4512" s="173">
        <f t="shared" si="115"/>
        <v>0</v>
      </c>
      <c r="N4512" s="173">
        <v>0</v>
      </c>
      <c r="O4512" s="173">
        <f t="shared" si="116"/>
        <v>0</v>
      </c>
      <c r="P4512" s="173">
        <v>0</v>
      </c>
      <c r="Q4512" s="173">
        <f t="shared" si="117"/>
        <v>0</v>
      </c>
      <c r="R4512" s="173" t="s">
        <v>2009</v>
      </c>
      <c r="S4512" s="173" t="s">
        <v>295</v>
      </c>
      <c r="T4512" s="174" t="s">
        <v>295</v>
      </c>
      <c r="U4512" s="162">
        <v>0</v>
      </c>
      <c r="V4512" s="162">
        <f t="shared" si="118"/>
        <v>0</v>
      </c>
      <c r="W4512" s="162"/>
      <c r="X4512" s="162" t="s">
        <v>2666</v>
      </c>
      <c r="Y4512" s="163"/>
      <c r="Z4512" s="163"/>
      <c r="AA4512" s="163"/>
      <c r="AB4512" s="163"/>
      <c r="AC4512" s="163"/>
      <c r="AD4512" s="163"/>
      <c r="AE4512" s="163"/>
      <c r="AF4512" s="163"/>
      <c r="AG4512" s="163" t="s">
        <v>2667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7">
        <v>818</v>
      </c>
      <c r="B4513" s="168" t="s">
        <v>2674</v>
      </c>
      <c r="C4513" s="169" t="s">
        <v>2675</v>
      </c>
      <c r="D4513" s="170" t="s">
        <v>480</v>
      </c>
      <c r="E4513" s="171">
        <v>1.7593099999999999</v>
      </c>
      <c r="F4513" s="172"/>
      <c r="G4513" s="173">
        <f t="shared" si="112"/>
        <v>0</v>
      </c>
      <c r="H4513" s="172"/>
      <c r="I4513" s="173">
        <f t="shared" si="113"/>
        <v>0</v>
      </c>
      <c r="J4513" s="172"/>
      <c r="K4513" s="173">
        <f t="shared" si="114"/>
        <v>0</v>
      </c>
      <c r="L4513" s="173">
        <v>21</v>
      </c>
      <c r="M4513" s="173">
        <f t="shared" si="115"/>
        <v>0</v>
      </c>
      <c r="N4513" s="173">
        <v>0</v>
      </c>
      <c r="O4513" s="173">
        <f t="shared" si="116"/>
        <v>0</v>
      </c>
      <c r="P4513" s="173">
        <v>0</v>
      </c>
      <c r="Q4513" s="173">
        <f t="shared" si="117"/>
        <v>0</v>
      </c>
      <c r="R4513" s="173" t="s">
        <v>2009</v>
      </c>
      <c r="S4513" s="173" t="s">
        <v>295</v>
      </c>
      <c r="T4513" s="174" t="s">
        <v>295</v>
      </c>
      <c r="U4513" s="162">
        <v>0.94199999999999995</v>
      </c>
      <c r="V4513" s="162">
        <f t="shared" si="118"/>
        <v>1.66</v>
      </c>
      <c r="W4513" s="162"/>
      <c r="X4513" s="162" t="s">
        <v>2666</v>
      </c>
      <c r="Y4513" s="163"/>
      <c r="Z4513" s="163"/>
      <c r="AA4513" s="163"/>
      <c r="AB4513" s="163"/>
      <c r="AC4513" s="163"/>
      <c r="AD4513" s="163"/>
      <c r="AE4513" s="163"/>
      <c r="AF4513" s="163"/>
      <c r="AG4513" s="163" t="s">
        <v>2667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67">
        <v>819</v>
      </c>
      <c r="B4514" s="168" t="s">
        <v>2676</v>
      </c>
      <c r="C4514" s="169" t="s">
        <v>2677</v>
      </c>
      <c r="D4514" s="170" t="s">
        <v>480</v>
      </c>
      <c r="E4514" s="171">
        <v>8.7965400000000002</v>
      </c>
      <c r="F4514" s="172"/>
      <c r="G4514" s="173">
        <f t="shared" si="112"/>
        <v>0</v>
      </c>
      <c r="H4514" s="172"/>
      <c r="I4514" s="173">
        <f t="shared" si="113"/>
        <v>0</v>
      </c>
      <c r="J4514" s="172"/>
      <c r="K4514" s="173">
        <f t="shared" si="114"/>
        <v>0</v>
      </c>
      <c r="L4514" s="173">
        <v>21</v>
      </c>
      <c r="M4514" s="173">
        <f t="shared" si="115"/>
        <v>0</v>
      </c>
      <c r="N4514" s="173">
        <v>0</v>
      </c>
      <c r="O4514" s="173">
        <f t="shared" si="116"/>
        <v>0</v>
      </c>
      <c r="P4514" s="173">
        <v>0</v>
      </c>
      <c r="Q4514" s="173">
        <f t="shared" si="117"/>
        <v>0</v>
      </c>
      <c r="R4514" s="173" t="s">
        <v>2009</v>
      </c>
      <c r="S4514" s="173" t="s">
        <v>295</v>
      </c>
      <c r="T4514" s="174" t="s">
        <v>295</v>
      </c>
      <c r="U4514" s="162">
        <v>0.11</v>
      </c>
      <c r="V4514" s="162">
        <f t="shared" si="118"/>
        <v>0.97</v>
      </c>
      <c r="W4514" s="162"/>
      <c r="X4514" s="162" t="s">
        <v>2666</v>
      </c>
      <c r="Y4514" s="163"/>
      <c r="Z4514" s="163"/>
      <c r="AA4514" s="163"/>
      <c r="AB4514" s="163"/>
      <c r="AC4514" s="163"/>
      <c r="AD4514" s="163"/>
      <c r="AE4514" s="163"/>
      <c r="AF4514" s="163"/>
      <c r="AG4514" s="163" t="s">
        <v>2667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7">
        <v>820</v>
      </c>
      <c r="B4515" s="168" t="s">
        <v>4714</v>
      </c>
      <c r="C4515" s="169" t="s">
        <v>4715</v>
      </c>
      <c r="D4515" s="170" t="s">
        <v>480</v>
      </c>
      <c r="E4515" s="171">
        <v>1.7593099999999999</v>
      </c>
      <c r="F4515" s="172"/>
      <c r="G4515" s="173">
        <f t="shared" si="112"/>
        <v>0</v>
      </c>
      <c r="H4515" s="172"/>
      <c r="I4515" s="173">
        <f t="shared" si="113"/>
        <v>0</v>
      </c>
      <c r="J4515" s="172"/>
      <c r="K4515" s="173">
        <f t="shared" si="114"/>
        <v>0</v>
      </c>
      <c r="L4515" s="173">
        <v>21</v>
      </c>
      <c r="M4515" s="173">
        <f t="shared" si="115"/>
        <v>0</v>
      </c>
      <c r="N4515" s="173">
        <v>0</v>
      </c>
      <c r="O4515" s="173">
        <f t="shared" si="116"/>
        <v>0</v>
      </c>
      <c r="P4515" s="173">
        <v>0</v>
      </c>
      <c r="Q4515" s="173">
        <f t="shared" si="117"/>
        <v>0</v>
      </c>
      <c r="R4515" s="173" t="s">
        <v>2009</v>
      </c>
      <c r="S4515" s="173" t="s">
        <v>295</v>
      </c>
      <c r="T4515" s="174" t="s">
        <v>295</v>
      </c>
      <c r="U4515" s="162">
        <v>0</v>
      </c>
      <c r="V4515" s="162">
        <f t="shared" si="118"/>
        <v>0</v>
      </c>
      <c r="W4515" s="162"/>
      <c r="X4515" s="162" t="s">
        <v>2666</v>
      </c>
      <c r="Y4515" s="163"/>
      <c r="Z4515" s="163"/>
      <c r="AA4515" s="163"/>
      <c r="AB4515" s="163"/>
      <c r="AC4515" s="163"/>
      <c r="AD4515" s="163"/>
      <c r="AE4515" s="163"/>
      <c r="AF4515" s="163"/>
      <c r="AG4515" s="163" t="s">
        <v>2667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x14ac:dyDescent="0.2">
      <c r="A4516" s="146" t="s">
        <v>290</v>
      </c>
      <c r="B4516" s="147" t="s">
        <v>205</v>
      </c>
      <c r="C4516" s="148" t="s">
        <v>206</v>
      </c>
      <c r="D4516" s="149"/>
      <c r="E4516" s="150"/>
      <c r="F4516" s="151"/>
      <c r="G4516" s="151">
        <f>SUMIF(AG4517:AG4535,"&lt;&gt;NOR",G4517:G4535)</f>
        <v>0</v>
      </c>
      <c r="H4516" s="151"/>
      <c r="I4516" s="151">
        <f>SUM(I4517:I4535)</f>
        <v>0</v>
      </c>
      <c r="J4516" s="151"/>
      <c r="K4516" s="151">
        <f>SUM(K4517:K4535)</f>
        <v>0</v>
      </c>
      <c r="L4516" s="151"/>
      <c r="M4516" s="151">
        <f>SUM(M4517:M4535)</f>
        <v>0</v>
      </c>
      <c r="N4516" s="151"/>
      <c r="O4516" s="151">
        <f>SUM(O4517:O4535)</f>
        <v>3.74</v>
      </c>
      <c r="P4516" s="151"/>
      <c r="Q4516" s="151">
        <f>SUM(Q4517:Q4535)</f>
        <v>0</v>
      </c>
      <c r="R4516" s="151"/>
      <c r="S4516" s="151"/>
      <c r="T4516" s="152"/>
      <c r="U4516" s="153"/>
      <c r="V4516" s="153">
        <f>SUM(V4517:V4535)</f>
        <v>378.01999999999992</v>
      </c>
      <c r="W4516" s="153"/>
      <c r="X4516" s="153"/>
      <c r="AG4516" s="135" t="s">
        <v>291</v>
      </c>
    </row>
    <row r="4517" spans="1:60" ht="12.75" customHeight="1" outlineLevel="1" x14ac:dyDescent="0.2">
      <c r="A4517" s="154">
        <v>821</v>
      </c>
      <c r="B4517" s="155" t="s">
        <v>4716</v>
      </c>
      <c r="C4517" s="156" t="s">
        <v>4717</v>
      </c>
      <c r="D4517" s="157" t="s">
        <v>373</v>
      </c>
      <c r="E4517" s="158">
        <v>723.36210000000005</v>
      </c>
      <c r="F4517" s="159"/>
      <c r="G4517" s="160">
        <f>ROUND(E4517*F4517,2)</f>
        <v>0</v>
      </c>
      <c r="H4517" s="159"/>
      <c r="I4517" s="160">
        <f>ROUND(E4517*H4517,2)</f>
        <v>0</v>
      </c>
      <c r="J4517" s="159"/>
      <c r="K4517" s="160">
        <f>ROUND(E4517*J4517,2)</f>
        <v>0</v>
      </c>
      <c r="L4517" s="160">
        <v>21</v>
      </c>
      <c r="M4517" s="160">
        <f>G4517*(1+L4517/100)</f>
        <v>0</v>
      </c>
      <c r="N4517" s="160">
        <v>4.6100000000000004E-3</v>
      </c>
      <c r="O4517" s="160">
        <f>ROUND(E4517*N4517,2)</f>
        <v>3.33</v>
      </c>
      <c r="P4517" s="160">
        <v>0</v>
      </c>
      <c r="Q4517" s="160">
        <f>ROUND(E4517*P4517,2)</f>
        <v>0</v>
      </c>
      <c r="R4517" s="160" t="s">
        <v>4541</v>
      </c>
      <c r="S4517" s="160" t="s">
        <v>295</v>
      </c>
      <c r="T4517" s="161" t="s">
        <v>295</v>
      </c>
      <c r="U4517" s="162">
        <v>0.4</v>
      </c>
      <c r="V4517" s="162">
        <f>ROUND(E4517*U4517,2)</f>
        <v>289.33999999999997</v>
      </c>
      <c r="W4517" s="162"/>
      <c r="X4517" s="162" t="s">
        <v>375</v>
      </c>
      <c r="Y4517" s="163"/>
      <c r="Z4517" s="163"/>
      <c r="AA4517" s="163"/>
      <c r="AB4517" s="163"/>
      <c r="AC4517" s="163"/>
      <c r="AD4517" s="163"/>
      <c r="AE4517" s="163"/>
      <c r="AF4517" s="163"/>
      <c r="AG4517" s="163" t="s">
        <v>376</v>
      </c>
      <c r="AH4517" s="163"/>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3" t="s">
        <v>4718</v>
      </c>
      <c r="D4518" s="184"/>
      <c r="E4518" s="185"/>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378</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64"/>
      <c r="B4519" s="165"/>
      <c r="C4519" s="183" t="s">
        <v>1678</v>
      </c>
      <c r="D4519" s="184"/>
      <c r="E4519" s="185">
        <v>624.38210000000004</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378</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3" t="s">
        <v>1683</v>
      </c>
      <c r="D4520" s="184"/>
      <c r="E4520" s="185">
        <v>58.26</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378</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64"/>
      <c r="B4521" s="165"/>
      <c r="C4521" s="183" t="s">
        <v>1684</v>
      </c>
      <c r="D4521" s="184"/>
      <c r="E4521" s="185">
        <v>40.72</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378</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54">
        <v>822</v>
      </c>
      <c r="B4522" s="155" t="s">
        <v>4719</v>
      </c>
      <c r="C4522" s="156" t="s">
        <v>4720</v>
      </c>
      <c r="D4522" s="157" t="s">
        <v>373</v>
      </c>
      <c r="E4522" s="158">
        <v>75.599729999999994</v>
      </c>
      <c r="F4522" s="159"/>
      <c r="G4522" s="160">
        <f>ROUND(E4522*F4522,2)</f>
        <v>0</v>
      </c>
      <c r="H4522" s="159"/>
      <c r="I4522" s="160">
        <f>ROUND(E4522*H4522,2)</f>
        <v>0</v>
      </c>
      <c r="J4522" s="159"/>
      <c r="K4522" s="160">
        <f>ROUND(E4522*J4522,2)</f>
        <v>0</v>
      </c>
      <c r="L4522" s="160">
        <v>21</v>
      </c>
      <c r="M4522" s="160">
        <f>G4522*(1+L4522/100)</f>
        <v>0</v>
      </c>
      <c r="N4522" s="160">
        <v>1.3500000000000001E-3</v>
      </c>
      <c r="O4522" s="160">
        <f>ROUND(E4522*N4522,2)</f>
        <v>0.1</v>
      </c>
      <c r="P4522" s="160">
        <v>0</v>
      </c>
      <c r="Q4522" s="160">
        <f>ROUND(E4522*P4522,2)</f>
        <v>0</v>
      </c>
      <c r="R4522" s="160" t="s">
        <v>4541</v>
      </c>
      <c r="S4522" s="160" t="s">
        <v>295</v>
      </c>
      <c r="T4522" s="161" t="s">
        <v>295</v>
      </c>
      <c r="U4522" s="162">
        <v>0.75249999999999995</v>
      </c>
      <c r="V4522" s="162">
        <f>ROUND(E4522*U4522,2)</f>
        <v>56.89</v>
      </c>
      <c r="W4522" s="162"/>
      <c r="X4522" s="162" t="s">
        <v>375</v>
      </c>
      <c r="Y4522" s="163"/>
      <c r="Z4522" s="163"/>
      <c r="AA4522" s="163"/>
      <c r="AB4522" s="163"/>
      <c r="AC4522" s="163"/>
      <c r="AD4522" s="163"/>
      <c r="AE4522" s="163"/>
      <c r="AF4522" s="163"/>
      <c r="AG4522" s="163" t="s">
        <v>376</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4"/>
      <c r="B4523" s="165"/>
      <c r="C4523" s="251" t="s">
        <v>4721</v>
      </c>
      <c r="D4523" s="215"/>
      <c r="E4523" s="215"/>
      <c r="F4523" s="215"/>
      <c r="G4523" s="215"/>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387</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6" t="str">
        <f>C4523</f>
        <v>jednovrstvé nebo dvouvrstvé podlahy s impregnací, tmelením a vrchním barevným nátěrem odolné proti opotřebení a proti nepříznivému působení chemikálií,</v>
      </c>
      <c r="BB4523" s="163"/>
      <c r="BC4523" s="163"/>
      <c r="BD4523" s="163"/>
      <c r="BE4523" s="163"/>
      <c r="BF4523" s="163"/>
      <c r="BG4523" s="163"/>
      <c r="BH4523" s="163"/>
    </row>
    <row r="4524" spans="1:60" ht="12.75" customHeight="1" outlineLevel="1" x14ac:dyDescent="0.2">
      <c r="A4524" s="164"/>
      <c r="B4524" s="165"/>
      <c r="C4524" s="183" t="s">
        <v>1747</v>
      </c>
      <c r="D4524" s="184"/>
      <c r="E4524" s="185">
        <v>13.15</v>
      </c>
      <c r="F4524" s="162"/>
      <c r="G4524" s="162"/>
      <c r="H4524" s="162"/>
      <c r="I4524" s="162"/>
      <c r="J4524" s="162"/>
      <c r="K4524" s="162"/>
      <c r="L4524" s="162"/>
      <c r="M4524" s="162"/>
      <c r="N4524" s="162"/>
      <c r="O4524" s="162"/>
      <c r="P4524" s="162"/>
      <c r="Q4524" s="162"/>
      <c r="R4524" s="162"/>
      <c r="S4524" s="162"/>
      <c r="T4524" s="162"/>
      <c r="U4524" s="162"/>
      <c r="V4524" s="162"/>
      <c r="W4524" s="162"/>
      <c r="X4524" s="162"/>
      <c r="Y4524" s="163"/>
      <c r="Z4524" s="163"/>
      <c r="AA4524" s="163"/>
      <c r="AB4524" s="163"/>
      <c r="AC4524" s="163"/>
      <c r="AD4524" s="163"/>
      <c r="AE4524" s="163"/>
      <c r="AF4524" s="163"/>
      <c r="AG4524" s="163" t="s">
        <v>378</v>
      </c>
      <c r="AH4524" s="163">
        <v>0</v>
      </c>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4"/>
      <c r="B4525" s="165"/>
      <c r="C4525" s="183" t="s">
        <v>1671</v>
      </c>
      <c r="D4525" s="184"/>
      <c r="E4525" s="185">
        <v>12.324400000000001</v>
      </c>
      <c r="F4525" s="162"/>
      <c r="G4525" s="162"/>
      <c r="H4525" s="162"/>
      <c r="I4525" s="162"/>
      <c r="J4525" s="162"/>
      <c r="K4525" s="162"/>
      <c r="L4525" s="162"/>
      <c r="M4525" s="162"/>
      <c r="N4525" s="162"/>
      <c r="O4525" s="162"/>
      <c r="P4525" s="162"/>
      <c r="Q4525" s="162"/>
      <c r="R4525" s="162"/>
      <c r="S4525" s="162"/>
      <c r="T4525" s="162"/>
      <c r="U4525" s="162"/>
      <c r="V4525" s="162"/>
      <c r="W4525" s="162"/>
      <c r="X4525" s="162"/>
      <c r="Y4525" s="163"/>
      <c r="Z4525" s="163"/>
      <c r="AA4525" s="163"/>
      <c r="AB4525" s="163"/>
      <c r="AC4525" s="163"/>
      <c r="AD4525" s="163"/>
      <c r="AE4525" s="163"/>
      <c r="AF4525" s="163"/>
      <c r="AG4525" s="163" t="s">
        <v>378</v>
      </c>
      <c r="AH4525" s="163">
        <v>0</v>
      </c>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4"/>
      <c r="B4526" s="165"/>
      <c r="C4526" s="183" t="s">
        <v>1751</v>
      </c>
      <c r="D4526" s="184"/>
      <c r="E4526" s="185">
        <v>7.7614000000000001</v>
      </c>
      <c r="F4526" s="162"/>
      <c r="G4526" s="162"/>
      <c r="H4526" s="162"/>
      <c r="I4526" s="162"/>
      <c r="J4526" s="162"/>
      <c r="K4526" s="162"/>
      <c r="L4526" s="162"/>
      <c r="M4526" s="162"/>
      <c r="N4526" s="162"/>
      <c r="O4526" s="162"/>
      <c r="P4526" s="162"/>
      <c r="Q4526" s="162"/>
      <c r="R4526" s="162"/>
      <c r="S4526" s="162"/>
      <c r="T4526" s="162"/>
      <c r="U4526" s="162"/>
      <c r="V4526" s="162"/>
      <c r="W4526" s="162"/>
      <c r="X4526" s="162"/>
      <c r="Y4526" s="163"/>
      <c r="Z4526" s="163"/>
      <c r="AA4526" s="163"/>
      <c r="AB4526" s="163"/>
      <c r="AC4526" s="163"/>
      <c r="AD4526" s="163"/>
      <c r="AE4526" s="163"/>
      <c r="AF4526" s="163"/>
      <c r="AG4526" s="163" t="s">
        <v>378</v>
      </c>
      <c r="AH4526" s="163">
        <v>0</v>
      </c>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4"/>
      <c r="B4527" s="165"/>
      <c r="C4527" s="183" t="s">
        <v>1752</v>
      </c>
      <c r="D4527" s="184"/>
      <c r="E4527" s="185">
        <v>4.6449299999999996</v>
      </c>
      <c r="F4527" s="162"/>
      <c r="G4527" s="162"/>
      <c r="H4527" s="162"/>
      <c r="I4527" s="162"/>
      <c r="J4527" s="162"/>
      <c r="K4527" s="162"/>
      <c r="L4527" s="162"/>
      <c r="M4527" s="162"/>
      <c r="N4527" s="162"/>
      <c r="O4527" s="162"/>
      <c r="P4527" s="162"/>
      <c r="Q4527" s="162"/>
      <c r="R4527" s="162"/>
      <c r="S4527" s="162"/>
      <c r="T4527" s="162"/>
      <c r="U4527" s="162"/>
      <c r="V4527" s="162"/>
      <c r="W4527" s="162"/>
      <c r="X4527" s="162"/>
      <c r="Y4527" s="163"/>
      <c r="Z4527" s="163"/>
      <c r="AA4527" s="163"/>
      <c r="AB4527" s="163"/>
      <c r="AC4527" s="163"/>
      <c r="AD4527" s="163"/>
      <c r="AE4527" s="163"/>
      <c r="AF4527" s="163"/>
      <c r="AG4527" s="163" t="s">
        <v>378</v>
      </c>
      <c r="AH4527" s="163">
        <v>0</v>
      </c>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4"/>
      <c r="B4528" s="165"/>
      <c r="C4528" s="183" t="s">
        <v>1755</v>
      </c>
      <c r="D4528" s="184"/>
      <c r="E4528" s="185">
        <v>18.859500000000001</v>
      </c>
      <c r="F4528" s="162"/>
      <c r="G4528" s="162"/>
      <c r="H4528" s="162"/>
      <c r="I4528" s="162"/>
      <c r="J4528" s="162"/>
      <c r="K4528" s="162"/>
      <c r="L4528" s="162"/>
      <c r="M4528" s="162"/>
      <c r="N4528" s="162"/>
      <c r="O4528" s="162"/>
      <c r="P4528" s="162"/>
      <c r="Q4528" s="162"/>
      <c r="R4528" s="162"/>
      <c r="S4528" s="162"/>
      <c r="T4528" s="162"/>
      <c r="U4528" s="162"/>
      <c r="V4528" s="162"/>
      <c r="W4528" s="162"/>
      <c r="X4528" s="162"/>
      <c r="Y4528" s="163"/>
      <c r="Z4528" s="163"/>
      <c r="AA4528" s="163"/>
      <c r="AB4528" s="163"/>
      <c r="AC4528" s="163"/>
      <c r="AD4528" s="163"/>
      <c r="AE4528" s="163"/>
      <c r="AF4528" s="163"/>
      <c r="AG4528" s="163" t="s">
        <v>378</v>
      </c>
      <c r="AH4528" s="163">
        <v>0</v>
      </c>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4"/>
      <c r="B4529" s="165"/>
      <c r="C4529" s="183" t="s">
        <v>1756</v>
      </c>
      <c r="D4529" s="184"/>
      <c r="E4529" s="185">
        <v>18.859500000000001</v>
      </c>
      <c r="F4529" s="162"/>
      <c r="G4529" s="162"/>
      <c r="H4529" s="162"/>
      <c r="I4529" s="162"/>
      <c r="J4529" s="162"/>
      <c r="K4529" s="162"/>
      <c r="L4529" s="162"/>
      <c r="M4529" s="162"/>
      <c r="N4529" s="162"/>
      <c r="O4529" s="162"/>
      <c r="P4529" s="162"/>
      <c r="Q4529" s="162"/>
      <c r="R4529" s="162"/>
      <c r="S4529" s="162"/>
      <c r="T4529" s="162"/>
      <c r="U4529" s="162"/>
      <c r="V4529" s="162"/>
      <c r="W4529" s="162"/>
      <c r="X4529" s="162"/>
      <c r="Y4529" s="163"/>
      <c r="Z4529" s="163"/>
      <c r="AA4529" s="163"/>
      <c r="AB4529" s="163"/>
      <c r="AC4529" s="163"/>
      <c r="AD4529" s="163"/>
      <c r="AE4529" s="163"/>
      <c r="AF4529" s="163"/>
      <c r="AG4529" s="163" t="s">
        <v>378</v>
      </c>
      <c r="AH4529" s="163">
        <v>0</v>
      </c>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x14ac:dyDescent="0.2">
      <c r="A4530" s="154">
        <v>823</v>
      </c>
      <c r="B4530" s="155" t="s">
        <v>4722</v>
      </c>
      <c r="C4530" s="156" t="s">
        <v>4723</v>
      </c>
      <c r="D4530" s="157" t="s">
        <v>373</v>
      </c>
      <c r="E4530" s="158">
        <v>66.59</v>
      </c>
      <c r="F4530" s="159"/>
      <c r="G4530" s="160">
        <f>ROUND(E4530*F4530,2)</f>
        <v>0</v>
      </c>
      <c r="H4530" s="159"/>
      <c r="I4530" s="160">
        <f>ROUND(E4530*H4530,2)</f>
        <v>0</v>
      </c>
      <c r="J4530" s="159"/>
      <c r="K4530" s="160">
        <f>ROUND(E4530*J4530,2)</f>
        <v>0</v>
      </c>
      <c r="L4530" s="160">
        <v>21</v>
      </c>
      <c r="M4530" s="160">
        <f>G4530*(1+L4530/100)</f>
        <v>0</v>
      </c>
      <c r="N4530" s="160">
        <v>4.6100000000000004E-3</v>
      </c>
      <c r="O4530" s="160">
        <f>ROUND(E4530*N4530,2)</f>
        <v>0.31</v>
      </c>
      <c r="P4530" s="160">
        <v>0</v>
      </c>
      <c r="Q4530" s="160">
        <f>ROUND(E4530*P4530,2)</f>
        <v>0</v>
      </c>
      <c r="R4530" s="160"/>
      <c r="S4530" s="160" t="s">
        <v>354</v>
      </c>
      <c r="T4530" s="161" t="s">
        <v>807</v>
      </c>
      <c r="U4530" s="162">
        <v>0.4</v>
      </c>
      <c r="V4530" s="162">
        <f>ROUND(E4530*U4530,2)</f>
        <v>26.64</v>
      </c>
      <c r="W4530" s="162"/>
      <c r="X4530" s="162" t="s">
        <v>375</v>
      </c>
      <c r="Y4530" s="163"/>
      <c r="Z4530" s="163"/>
      <c r="AA4530" s="163"/>
      <c r="AB4530" s="163"/>
      <c r="AC4530" s="163"/>
      <c r="AD4530" s="163"/>
      <c r="AE4530" s="163"/>
      <c r="AF4530" s="163"/>
      <c r="AG4530" s="163" t="s">
        <v>376</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outlineLevel="1" x14ac:dyDescent="0.2">
      <c r="A4531" s="164"/>
      <c r="B4531" s="165"/>
      <c r="C4531" s="183" t="s">
        <v>4718</v>
      </c>
      <c r="D4531" s="184"/>
      <c r="E4531" s="185"/>
      <c r="F4531" s="162"/>
      <c r="G4531" s="162"/>
      <c r="H4531" s="162"/>
      <c r="I4531" s="162"/>
      <c r="J4531" s="162"/>
      <c r="K4531" s="162"/>
      <c r="L4531" s="162"/>
      <c r="M4531" s="162"/>
      <c r="N4531" s="162"/>
      <c r="O4531" s="162"/>
      <c r="P4531" s="162"/>
      <c r="Q4531" s="162"/>
      <c r="R4531" s="162"/>
      <c r="S4531" s="162"/>
      <c r="T4531" s="162"/>
      <c r="U4531" s="162"/>
      <c r="V4531" s="162"/>
      <c r="W4531" s="162"/>
      <c r="X4531" s="162"/>
      <c r="Y4531" s="163"/>
      <c r="Z4531" s="163"/>
      <c r="AA4531" s="163"/>
      <c r="AB4531" s="163"/>
      <c r="AC4531" s="163"/>
      <c r="AD4531" s="163"/>
      <c r="AE4531" s="163"/>
      <c r="AF4531" s="163"/>
      <c r="AG4531" s="163" t="s">
        <v>378</v>
      </c>
      <c r="AH4531" s="163">
        <v>0</v>
      </c>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3" t="s">
        <v>1685</v>
      </c>
      <c r="D4532" s="184"/>
      <c r="E4532" s="185">
        <v>13.25</v>
      </c>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378</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3" t="s">
        <v>1689</v>
      </c>
      <c r="D4533" s="184"/>
      <c r="E4533" s="185">
        <v>53.34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378</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54">
        <v>824</v>
      </c>
      <c r="B4534" s="155" t="s">
        <v>4724</v>
      </c>
      <c r="C4534" s="156" t="s">
        <v>4725</v>
      </c>
      <c r="D4534" s="157" t="s">
        <v>480</v>
      </c>
      <c r="E4534" s="158">
        <v>3.7437399999999998</v>
      </c>
      <c r="F4534" s="159"/>
      <c r="G4534" s="160">
        <f>ROUND(E4534*F4534,2)</f>
        <v>0</v>
      </c>
      <c r="H4534" s="159"/>
      <c r="I4534" s="160">
        <f>ROUND(E4534*H4534,2)</f>
        <v>0</v>
      </c>
      <c r="J4534" s="159"/>
      <c r="K4534" s="160">
        <f>ROUND(E4534*J4534,2)</f>
        <v>0</v>
      </c>
      <c r="L4534" s="160">
        <v>21</v>
      </c>
      <c r="M4534" s="160">
        <f>G4534*(1+L4534/100)</f>
        <v>0</v>
      </c>
      <c r="N4534" s="160">
        <v>0</v>
      </c>
      <c r="O4534" s="160">
        <f>ROUND(E4534*N4534,2)</f>
        <v>0</v>
      </c>
      <c r="P4534" s="160">
        <v>0</v>
      </c>
      <c r="Q4534" s="160">
        <f>ROUND(E4534*P4534,2)</f>
        <v>0</v>
      </c>
      <c r="R4534" s="160" t="s">
        <v>4541</v>
      </c>
      <c r="S4534" s="160" t="s">
        <v>295</v>
      </c>
      <c r="T4534" s="161" t="s">
        <v>295</v>
      </c>
      <c r="U4534" s="162">
        <v>1.375</v>
      </c>
      <c r="V4534" s="162">
        <f>ROUND(E4534*U4534,2)</f>
        <v>5.15</v>
      </c>
      <c r="W4534" s="162"/>
      <c r="X4534" s="162" t="s">
        <v>2682</v>
      </c>
      <c r="Y4534" s="163"/>
      <c r="Z4534" s="163"/>
      <c r="AA4534" s="163"/>
      <c r="AB4534" s="163"/>
      <c r="AC4534" s="163"/>
      <c r="AD4534" s="163"/>
      <c r="AE4534" s="163"/>
      <c r="AF4534" s="163"/>
      <c r="AG4534" s="163" t="s">
        <v>2683</v>
      </c>
      <c r="AH4534" s="163"/>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251" t="s">
        <v>2779</v>
      </c>
      <c r="D4535" s="215"/>
      <c r="E4535" s="215"/>
      <c r="F4535" s="215"/>
      <c r="G4535" s="215"/>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387</v>
      </c>
      <c r="AH4535" s="163"/>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x14ac:dyDescent="0.2">
      <c r="A4536" s="146" t="s">
        <v>290</v>
      </c>
      <c r="B4536" s="147" t="s">
        <v>207</v>
      </c>
      <c r="C4536" s="148" t="s">
        <v>208</v>
      </c>
      <c r="D4536" s="149"/>
      <c r="E4536" s="150"/>
      <c r="F4536" s="151"/>
      <c r="G4536" s="151">
        <f>SUMIF(AG4537:AG4638,"&lt;&gt;NOR",G4537:G4638)</f>
        <v>0</v>
      </c>
      <c r="H4536" s="151"/>
      <c r="I4536" s="151">
        <f>SUM(I4537:I4638)</f>
        <v>0</v>
      </c>
      <c r="J4536" s="151"/>
      <c r="K4536" s="151">
        <f>SUM(K4537:K4638)</f>
        <v>0</v>
      </c>
      <c r="L4536" s="151"/>
      <c r="M4536" s="151">
        <f>SUM(M4537:M4638)</f>
        <v>0</v>
      </c>
      <c r="N4536" s="151"/>
      <c r="O4536" s="151">
        <f>SUM(O4537:O4638)</f>
        <v>13.44</v>
      </c>
      <c r="P4536" s="151"/>
      <c r="Q4536" s="151">
        <f>SUM(Q4537:Q4638)</f>
        <v>0</v>
      </c>
      <c r="R4536" s="151"/>
      <c r="S4536" s="151"/>
      <c r="T4536" s="152"/>
      <c r="U4536" s="153"/>
      <c r="V4536" s="153">
        <f>SUM(V4537:V4638)</f>
        <v>856.14</v>
      </c>
      <c r="W4536" s="153"/>
      <c r="X4536" s="153"/>
      <c r="AG4536" s="135" t="s">
        <v>291</v>
      </c>
    </row>
    <row r="4537" spans="1:60" ht="22.5" outlineLevel="1" x14ac:dyDescent="0.2">
      <c r="A4537" s="154">
        <v>825</v>
      </c>
      <c r="B4537" s="155" t="s">
        <v>4726</v>
      </c>
      <c r="C4537" s="156" t="s">
        <v>4727</v>
      </c>
      <c r="D4537" s="157" t="s">
        <v>373</v>
      </c>
      <c r="E4537" s="158">
        <v>512.66272000000004</v>
      </c>
      <c r="F4537" s="159"/>
      <c r="G4537" s="160">
        <f>ROUND(E4537*F4537,2)</f>
        <v>0</v>
      </c>
      <c r="H4537" s="159"/>
      <c r="I4537" s="160">
        <f>ROUND(E4537*H4537,2)</f>
        <v>0</v>
      </c>
      <c r="J4537" s="159"/>
      <c r="K4537" s="160">
        <f>ROUND(E4537*J4537,2)</f>
        <v>0</v>
      </c>
      <c r="L4537" s="160">
        <v>21</v>
      </c>
      <c r="M4537" s="160">
        <f>G4537*(1+L4537/100)</f>
        <v>0</v>
      </c>
      <c r="N4537" s="160">
        <v>0</v>
      </c>
      <c r="O4537" s="160">
        <f>ROUND(E4537*N4537,2)</f>
        <v>0</v>
      </c>
      <c r="P4537" s="160">
        <v>0</v>
      </c>
      <c r="Q4537" s="160">
        <f>ROUND(E4537*P4537,2)</f>
        <v>0</v>
      </c>
      <c r="R4537" s="160" t="s">
        <v>4388</v>
      </c>
      <c r="S4537" s="160" t="s">
        <v>295</v>
      </c>
      <c r="T4537" s="161" t="s">
        <v>295</v>
      </c>
      <c r="U4537" s="162">
        <v>0.13</v>
      </c>
      <c r="V4537" s="162">
        <f>ROUND(E4537*U4537,2)</f>
        <v>66.650000000000006</v>
      </c>
      <c r="W4537" s="162"/>
      <c r="X4537" s="162" t="s">
        <v>375</v>
      </c>
      <c r="Y4537" s="163"/>
      <c r="Z4537" s="163"/>
      <c r="AA4537" s="163"/>
      <c r="AB4537" s="163"/>
      <c r="AC4537" s="163"/>
      <c r="AD4537" s="163"/>
      <c r="AE4537" s="163"/>
      <c r="AF4537" s="163"/>
      <c r="AG4537" s="163" t="s">
        <v>376</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x14ac:dyDescent="0.2">
      <c r="A4538" s="164"/>
      <c r="B4538" s="165"/>
      <c r="C4538" s="183" t="s">
        <v>4728</v>
      </c>
      <c r="D4538" s="184"/>
      <c r="E4538" s="185"/>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378</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3" t="s">
        <v>4729</v>
      </c>
      <c r="D4539" s="184"/>
      <c r="E4539" s="185">
        <v>234.81465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378</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3" t="s">
        <v>1353</v>
      </c>
      <c r="D4540" s="184"/>
      <c r="E4540" s="185"/>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378</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3" t="s">
        <v>4730</v>
      </c>
      <c r="D4541" s="184"/>
      <c r="E4541" s="185">
        <v>238.28752</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378</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3" t="s">
        <v>1353</v>
      </c>
      <c r="D4542" s="184"/>
      <c r="E4542" s="185"/>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378</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3" t="s">
        <v>4731</v>
      </c>
      <c r="D4543" s="184"/>
      <c r="E4543" s="185">
        <v>39.560549999999999</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378</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22.5" outlineLevel="1" x14ac:dyDescent="0.2">
      <c r="A4544" s="154">
        <v>826</v>
      </c>
      <c r="B4544" s="155" t="s">
        <v>4732</v>
      </c>
      <c r="C4544" s="156" t="s">
        <v>4733</v>
      </c>
      <c r="D4544" s="157" t="s">
        <v>373</v>
      </c>
      <c r="E4544" s="158">
        <v>234.81465</v>
      </c>
      <c r="F4544" s="159"/>
      <c r="G4544" s="160">
        <f>ROUND(E4544*F4544,2)</f>
        <v>0</v>
      </c>
      <c r="H4544" s="159"/>
      <c r="I4544" s="160">
        <f>ROUND(E4544*H4544,2)</f>
        <v>0</v>
      </c>
      <c r="J4544" s="159"/>
      <c r="K4544" s="160">
        <f>ROUND(E4544*J4544,2)</f>
        <v>0</v>
      </c>
      <c r="L4544" s="160">
        <v>21</v>
      </c>
      <c r="M4544" s="160">
        <f>G4544*(1+L4544/100)</f>
        <v>0</v>
      </c>
      <c r="N4544" s="160">
        <v>5.0299999999999997E-3</v>
      </c>
      <c r="O4544" s="160">
        <f>ROUND(E4544*N4544,2)</f>
        <v>1.18</v>
      </c>
      <c r="P4544" s="160">
        <v>0</v>
      </c>
      <c r="Q4544" s="160">
        <f>ROUND(E4544*P4544,2)</f>
        <v>0</v>
      </c>
      <c r="R4544" s="160"/>
      <c r="S4544" s="160" t="s">
        <v>354</v>
      </c>
      <c r="T4544" s="161" t="s">
        <v>296</v>
      </c>
      <c r="U4544" s="162">
        <v>1.45</v>
      </c>
      <c r="V4544" s="162">
        <f>ROUND(E4544*U4544,2)</f>
        <v>340.48</v>
      </c>
      <c r="W4544" s="162"/>
      <c r="X4544" s="162" t="s">
        <v>375</v>
      </c>
      <c r="Y4544" s="163"/>
      <c r="Z4544" s="163"/>
      <c r="AA4544" s="163"/>
      <c r="AB4544" s="163"/>
      <c r="AC4544" s="163"/>
      <c r="AD4544" s="163"/>
      <c r="AE4544" s="163"/>
      <c r="AF4544" s="163"/>
      <c r="AG4544" s="163" t="s">
        <v>376</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3" t="s">
        <v>4734</v>
      </c>
      <c r="D4545" s="184"/>
      <c r="E4545" s="185">
        <v>4.8330000000000002</v>
      </c>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378</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3" t="s">
        <v>4735</v>
      </c>
      <c r="D4546" s="184"/>
      <c r="E4546" s="185">
        <v>10.422000000000001</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378</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3" t="s">
        <v>4736</v>
      </c>
      <c r="D4547" s="184"/>
      <c r="E4547" s="185">
        <v>4.4459999999999997</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378</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64"/>
      <c r="B4548" s="165"/>
      <c r="C4548" s="183" t="s">
        <v>1350</v>
      </c>
      <c r="D4548" s="184"/>
      <c r="E4548" s="185">
        <v>20.616700000000002</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378</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183" t="s">
        <v>1351</v>
      </c>
      <c r="D4549" s="184"/>
      <c r="E4549" s="185">
        <v>-4.2730499999999996</v>
      </c>
      <c r="F4549" s="162"/>
      <c r="G4549" s="162"/>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378</v>
      </c>
      <c r="AH4549" s="163">
        <v>0</v>
      </c>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x14ac:dyDescent="0.2">
      <c r="A4550" s="164"/>
      <c r="B4550" s="165"/>
      <c r="C4550" s="183" t="s">
        <v>4737</v>
      </c>
      <c r="D4550" s="184"/>
      <c r="E4550" s="185">
        <v>13.1793</v>
      </c>
      <c r="F4550" s="162"/>
      <c r="G4550" s="162"/>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378</v>
      </c>
      <c r="AH4550" s="163">
        <v>0</v>
      </c>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outlineLevel="1" x14ac:dyDescent="0.2">
      <c r="A4551" s="164"/>
      <c r="B4551" s="165"/>
      <c r="C4551" s="183" t="s">
        <v>4738</v>
      </c>
      <c r="D4551" s="184"/>
      <c r="E4551" s="185">
        <v>-4.0625999999999998</v>
      </c>
      <c r="F4551" s="162"/>
      <c r="G4551" s="162"/>
      <c r="H4551" s="162"/>
      <c r="I4551" s="162"/>
      <c r="J4551" s="162"/>
      <c r="K4551" s="162"/>
      <c r="L4551" s="162"/>
      <c r="M4551" s="162"/>
      <c r="N4551" s="162"/>
      <c r="O4551" s="162"/>
      <c r="P4551" s="162"/>
      <c r="Q4551" s="162"/>
      <c r="R4551" s="162"/>
      <c r="S4551" s="162"/>
      <c r="T4551" s="162"/>
      <c r="U4551" s="162"/>
      <c r="V4551" s="162"/>
      <c r="W4551" s="162"/>
      <c r="X4551" s="162"/>
      <c r="Y4551" s="163"/>
      <c r="Z4551" s="163"/>
      <c r="AA4551" s="163"/>
      <c r="AB4551" s="163"/>
      <c r="AC4551" s="163"/>
      <c r="AD4551" s="163"/>
      <c r="AE4551" s="163"/>
      <c r="AF4551" s="163"/>
      <c r="AG4551" s="163" t="s">
        <v>378</v>
      </c>
      <c r="AH4551" s="163">
        <v>0</v>
      </c>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3" t="s">
        <v>1353</v>
      </c>
      <c r="D4552" s="184"/>
      <c r="E4552" s="185"/>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378</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3" t="s">
        <v>1354</v>
      </c>
      <c r="D4553" s="184"/>
      <c r="E4553" s="185">
        <v>11.7035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378</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3" t="s">
        <v>1355</v>
      </c>
      <c r="D4554" s="184"/>
      <c r="E4554" s="185">
        <v>-3.3946499999999999</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378</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3" t="s">
        <v>4739</v>
      </c>
      <c r="D4555" s="184"/>
      <c r="E4555" s="185">
        <v>17.441800000000001</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378</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3" t="s">
        <v>1357</v>
      </c>
      <c r="D4556" s="184"/>
      <c r="E4556" s="185">
        <v>14.481</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378</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3" t="s">
        <v>4740</v>
      </c>
      <c r="D4557" s="184"/>
      <c r="E4557" s="185">
        <v>6.4080000000000004</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378</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64"/>
      <c r="B4558" s="165"/>
      <c r="C4558" s="183" t="s">
        <v>4741</v>
      </c>
      <c r="D4558" s="184"/>
      <c r="E4558" s="185">
        <v>3.177</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378</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3" t="s">
        <v>1353</v>
      </c>
      <c r="D4559" s="184"/>
      <c r="E4559" s="185"/>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378</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3" t="s">
        <v>4742</v>
      </c>
      <c r="D4560" s="184"/>
      <c r="E4560" s="185">
        <v>6.9480000000000004</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378</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3" t="s">
        <v>4743</v>
      </c>
      <c r="D4561" s="184"/>
      <c r="E4561" s="185">
        <v>3.5819999999999999</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378</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3" t="s">
        <v>4744</v>
      </c>
      <c r="D4562" s="184"/>
      <c r="E4562" s="185">
        <v>14.8185</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378</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3" t="s">
        <v>1363</v>
      </c>
      <c r="D4563" s="184"/>
      <c r="E4563" s="185">
        <v>14.840999999999999</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378</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3" t="s">
        <v>1364</v>
      </c>
      <c r="D4564" s="184"/>
      <c r="E4564" s="185">
        <v>-4.2913500000000004</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378</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3" t="s">
        <v>4745</v>
      </c>
      <c r="D4565" s="184"/>
      <c r="E4565" s="185">
        <v>13.454000000000001</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378</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3" t="s">
        <v>4746</v>
      </c>
      <c r="D4566" s="184"/>
      <c r="E4566" s="185">
        <v>-4.0168499999999998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378</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3" t="s">
        <v>1353</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378</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3" t="s">
        <v>4747</v>
      </c>
      <c r="D4568" s="184"/>
      <c r="E4568" s="185">
        <v>3.42</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378</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3" t="s">
        <v>4748</v>
      </c>
      <c r="D4569" s="184"/>
      <c r="E4569" s="185">
        <v>10.422000000000001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378</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3" t="s">
        <v>4749</v>
      </c>
      <c r="D4570" s="184"/>
      <c r="E4570" s="185">
        <v>3.6360000000000001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378</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3" t="s">
        <v>1369</v>
      </c>
      <c r="D4571" s="184"/>
      <c r="E4571" s="185">
        <v>22.4053</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378</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3" t="s">
        <v>1370</v>
      </c>
      <c r="D4572" s="184"/>
      <c r="E4572" s="185">
        <v>-4.3645500000000004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378</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3" t="s">
        <v>4750</v>
      </c>
      <c r="D4573" s="184"/>
      <c r="E4573" s="185">
        <v>13.678800000000001</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378</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3" t="s">
        <v>4751</v>
      </c>
      <c r="D4574" s="184"/>
      <c r="E4574" s="185">
        <v>-4.0900499999999997</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378</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3" t="s">
        <v>4752</v>
      </c>
      <c r="D4575" s="184"/>
      <c r="E4575" s="185">
        <v>17.684799999999999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378</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3" t="s">
        <v>1373</v>
      </c>
      <c r="D4576" s="184"/>
      <c r="E4576" s="185">
        <v>11.4658</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378</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3" t="s">
        <v>1374</v>
      </c>
      <c r="D4577" s="184"/>
      <c r="E4577" s="185">
        <v>-3.4312499999999999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378</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3" t="s">
        <v>4753</v>
      </c>
      <c r="D4578" s="184"/>
      <c r="E4578" s="185">
        <v>9.6120000000000001</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378</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3" t="s">
        <v>4754</v>
      </c>
      <c r="D4579" s="184"/>
      <c r="E4579" s="185">
        <v>14.0625</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378</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54">
        <v>827</v>
      </c>
      <c r="B4580" s="155" t="s">
        <v>4755</v>
      </c>
      <c r="C4580" s="156" t="s">
        <v>4756</v>
      </c>
      <c r="D4580" s="157" t="s">
        <v>373</v>
      </c>
      <c r="E4580" s="158">
        <v>39.560549999999999</v>
      </c>
      <c r="F4580" s="159"/>
      <c r="G4580" s="160">
        <f>ROUND(E4580*F4580,2)</f>
        <v>0</v>
      </c>
      <c r="H4580" s="159"/>
      <c r="I4580" s="160">
        <f>ROUND(E4580*H4580,2)</f>
        <v>0</v>
      </c>
      <c r="J4580" s="159"/>
      <c r="K4580" s="160">
        <f>ROUND(E4580*J4580,2)</f>
        <v>0</v>
      </c>
      <c r="L4580" s="160">
        <v>21</v>
      </c>
      <c r="M4580" s="160">
        <f>G4580*(1+L4580/100)</f>
        <v>0</v>
      </c>
      <c r="N4580" s="160">
        <v>5.0299999999999997E-3</v>
      </c>
      <c r="O4580" s="160">
        <f>ROUND(E4580*N4580,2)</f>
        <v>0.2</v>
      </c>
      <c r="P4580" s="160">
        <v>0</v>
      </c>
      <c r="Q4580" s="160">
        <f>ROUND(E4580*P4580,2)</f>
        <v>0</v>
      </c>
      <c r="R4580" s="160"/>
      <c r="S4580" s="160" t="s">
        <v>354</v>
      </c>
      <c r="T4580" s="161" t="s">
        <v>296</v>
      </c>
      <c r="U4580" s="162">
        <v>1.45</v>
      </c>
      <c r="V4580" s="162">
        <f>ROUND(E4580*U4580,2)</f>
        <v>57.36</v>
      </c>
      <c r="W4580" s="162"/>
      <c r="X4580" s="162" t="s">
        <v>375</v>
      </c>
      <c r="Y4580" s="163"/>
      <c r="Z4580" s="163"/>
      <c r="AA4580" s="163"/>
      <c r="AB4580" s="163"/>
      <c r="AC4580" s="163"/>
      <c r="AD4580" s="163"/>
      <c r="AE4580" s="163"/>
      <c r="AF4580" s="163"/>
      <c r="AG4580" s="163" t="s">
        <v>376</v>
      </c>
      <c r="AH4580" s="163"/>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3" t="s">
        <v>4757</v>
      </c>
      <c r="D4581" s="184"/>
      <c r="E4581" s="185">
        <v>4.2730499999999996</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378</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3" t="s">
        <v>4758</v>
      </c>
      <c r="D4582" s="184"/>
      <c r="E4582" s="185">
        <v>4.0625999999999998</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378</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3" t="s">
        <v>4759</v>
      </c>
      <c r="D4583" s="184"/>
      <c r="E4583" s="185">
        <v>3.3946499999999999</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378</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3" t="s">
        <v>1379</v>
      </c>
      <c r="D4584" s="184"/>
      <c r="E4584" s="185">
        <v>4.2913500000000004</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378</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3" t="s">
        <v>4760</v>
      </c>
      <c r="D4585" s="184"/>
      <c r="E4585" s="185">
        <v>4.0168499999999998</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378</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3" t="s">
        <v>1380</v>
      </c>
      <c r="D4586" s="184"/>
      <c r="E4586" s="185">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378</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3" t="s">
        <v>4761</v>
      </c>
      <c r="D4587" s="184"/>
      <c r="E4587" s="185">
        <v>4.0900499999999997</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378</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3" t="s">
        <v>1381</v>
      </c>
      <c r="D4588" s="184"/>
      <c r="E4588" s="185">
        <v>3.4312499999999999</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378</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3" t="s">
        <v>4762</v>
      </c>
      <c r="D4589" s="184"/>
      <c r="E4589" s="185">
        <v>2.7456</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378</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3" t="s">
        <v>4763</v>
      </c>
      <c r="D4590" s="184"/>
      <c r="E4590" s="185">
        <v>1.8447</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378</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3" t="s">
        <v>4764</v>
      </c>
      <c r="D4591" s="184"/>
      <c r="E4591" s="185">
        <v>1.4872000000000001</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378</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3" t="s">
        <v>4765</v>
      </c>
      <c r="D4592" s="184"/>
      <c r="E4592" s="185">
        <v>1.5587</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378</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54">
        <v>828</v>
      </c>
      <c r="B4593" s="155" t="s">
        <v>4766</v>
      </c>
      <c r="C4593" s="156" t="s">
        <v>4767</v>
      </c>
      <c r="D4593" s="157" t="s">
        <v>373</v>
      </c>
      <c r="E4593" s="158">
        <v>199.5076</v>
      </c>
      <c r="F4593" s="159"/>
      <c r="G4593" s="160">
        <f>ROUND(E4593*F4593,2)</f>
        <v>0</v>
      </c>
      <c r="H4593" s="159"/>
      <c r="I4593" s="160">
        <f>ROUND(E4593*H4593,2)</f>
        <v>0</v>
      </c>
      <c r="J4593" s="159"/>
      <c r="K4593" s="160">
        <f>ROUND(E4593*J4593,2)</f>
        <v>0</v>
      </c>
      <c r="L4593" s="160">
        <v>21</v>
      </c>
      <c r="M4593" s="160">
        <f>G4593*(1+L4593/100)</f>
        <v>0</v>
      </c>
      <c r="N4593" s="160">
        <v>3.7699999999999999E-3</v>
      </c>
      <c r="O4593" s="160">
        <f>ROUND(E4593*N4593,2)</f>
        <v>0.75</v>
      </c>
      <c r="P4593" s="160">
        <v>0</v>
      </c>
      <c r="Q4593" s="160">
        <f>ROUND(E4593*P4593,2)</f>
        <v>0</v>
      </c>
      <c r="R4593" s="160"/>
      <c r="S4593" s="160" t="s">
        <v>354</v>
      </c>
      <c r="T4593" s="161" t="s">
        <v>296</v>
      </c>
      <c r="U4593" s="162">
        <v>1.57</v>
      </c>
      <c r="V4593" s="162">
        <f>ROUND(E4593*U4593,2)</f>
        <v>313.23</v>
      </c>
      <c r="W4593" s="162"/>
      <c r="X4593" s="162" t="s">
        <v>375</v>
      </c>
      <c r="Y4593" s="163"/>
      <c r="Z4593" s="163"/>
      <c r="AA4593" s="163"/>
      <c r="AB4593" s="163"/>
      <c r="AC4593" s="163"/>
      <c r="AD4593" s="163"/>
      <c r="AE4593" s="163"/>
      <c r="AF4593" s="163"/>
      <c r="AG4593" s="163" t="s">
        <v>376</v>
      </c>
      <c r="AH4593" s="163"/>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64"/>
      <c r="B4594" s="165"/>
      <c r="C4594" s="183" t="s">
        <v>4768</v>
      </c>
      <c r="D4594" s="184"/>
      <c r="E4594" s="185"/>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378</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3" t="s">
        <v>1450</v>
      </c>
      <c r="D4595" s="184"/>
      <c r="E4595" s="185">
        <v>7.4836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378</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3" t="s">
        <v>1451</v>
      </c>
      <c r="D4596" s="184"/>
      <c r="E4596" s="185">
        <v>28.835999999999999</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378</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3" t="s">
        <v>1452</v>
      </c>
      <c r="D4597" s="184"/>
      <c r="E4597" s="185">
        <v>9.6120000000000001</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378</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3" t="s">
        <v>1353</v>
      </c>
      <c r="D4598" s="184"/>
      <c r="E4598" s="185"/>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378</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3" t="s">
        <v>1453</v>
      </c>
      <c r="D4599" s="184"/>
      <c r="E4599" s="185">
        <v>5.9939999999999998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378</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3" t="s">
        <v>1353</v>
      </c>
      <c r="D4600" s="184"/>
      <c r="E4600" s="185"/>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378</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3" t="s">
        <v>4769</v>
      </c>
      <c r="D4601" s="184"/>
      <c r="E4601" s="185"/>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378</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3" t="s">
        <v>1454</v>
      </c>
      <c r="D4602" s="184"/>
      <c r="E4602" s="185">
        <v>28.187999999999999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378</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3" t="s">
        <v>1353</v>
      </c>
      <c r="D4603" s="184"/>
      <c r="E4603" s="185"/>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378</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3" t="s">
        <v>4770</v>
      </c>
      <c r="D4604" s="184"/>
      <c r="E4604" s="185"/>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378</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3" t="s">
        <v>1455</v>
      </c>
      <c r="D4605" s="184"/>
      <c r="E4605" s="185">
        <v>30.132000000000001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378</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3" t="s">
        <v>1353</v>
      </c>
      <c r="D4606" s="184"/>
      <c r="E4606" s="185"/>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378</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64"/>
      <c r="B4607" s="165"/>
      <c r="C4607" s="183" t="s">
        <v>1456</v>
      </c>
      <c r="D4607" s="184"/>
      <c r="E4607" s="185">
        <v>6.048</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378</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3" t="s">
        <v>1353</v>
      </c>
      <c r="D4608" s="184"/>
      <c r="E4608" s="185"/>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378</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3" t="s">
        <v>4771</v>
      </c>
      <c r="D4609" s="184"/>
      <c r="E4609" s="185">
        <v>49.68</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378</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3" t="s">
        <v>1353</v>
      </c>
      <c r="D4610" s="184"/>
      <c r="E4610" s="185"/>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378</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3" t="s">
        <v>1458</v>
      </c>
      <c r="D4611" s="184"/>
      <c r="E4611" s="185">
        <v>6.1559999999999997</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378</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3" t="s">
        <v>1353</v>
      </c>
      <c r="D4612" s="184"/>
      <c r="E4612" s="185"/>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378</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3" t="s">
        <v>4772</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378</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3" t="s">
        <v>1459</v>
      </c>
      <c r="D4614" s="184"/>
      <c r="E4614" s="185">
        <v>27.378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378</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54">
        <v>829</v>
      </c>
      <c r="B4615" s="155" t="s">
        <v>4773</v>
      </c>
      <c r="C4615" s="156" t="s">
        <v>4774</v>
      </c>
      <c r="D4615" s="157" t="s">
        <v>373</v>
      </c>
      <c r="E4615" s="158">
        <v>38.779919999999997</v>
      </c>
      <c r="F4615" s="159"/>
      <c r="G4615" s="160">
        <f>ROUND(E4615*F4615,2)</f>
        <v>0</v>
      </c>
      <c r="H4615" s="159"/>
      <c r="I4615" s="160">
        <f>ROUND(E4615*H4615,2)</f>
        <v>0</v>
      </c>
      <c r="J4615" s="159"/>
      <c r="K4615" s="160">
        <f>ROUND(E4615*J4615,2)</f>
        <v>0</v>
      </c>
      <c r="L4615" s="160">
        <v>21</v>
      </c>
      <c r="M4615" s="160">
        <f>G4615*(1+L4615/100)</f>
        <v>0</v>
      </c>
      <c r="N4615" s="160">
        <v>3.7699999999999999E-3</v>
      </c>
      <c r="O4615" s="160">
        <f>ROUND(E4615*N4615,2)</f>
        <v>0.15</v>
      </c>
      <c r="P4615" s="160">
        <v>0</v>
      </c>
      <c r="Q4615" s="160">
        <f>ROUND(E4615*P4615,2)</f>
        <v>0</v>
      </c>
      <c r="R4615" s="160"/>
      <c r="S4615" s="160" t="s">
        <v>354</v>
      </c>
      <c r="T4615" s="161" t="s">
        <v>296</v>
      </c>
      <c r="U4615" s="162">
        <v>1.57</v>
      </c>
      <c r="V4615" s="162">
        <f>ROUND(E4615*U4615,2)</f>
        <v>60.88</v>
      </c>
      <c r="W4615" s="162"/>
      <c r="X4615" s="162" t="s">
        <v>375</v>
      </c>
      <c r="Y4615" s="163"/>
      <c r="Z4615" s="163"/>
      <c r="AA4615" s="163"/>
      <c r="AB4615" s="163"/>
      <c r="AC4615" s="163"/>
      <c r="AD4615" s="163"/>
      <c r="AE4615" s="163"/>
      <c r="AF4615" s="163"/>
      <c r="AG4615" s="163" t="s">
        <v>376</v>
      </c>
      <c r="AH4615" s="163"/>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3" t="s">
        <v>4775</v>
      </c>
      <c r="D4616" s="184"/>
      <c r="E4616" s="185">
        <v>11.954000000000001</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378</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3" t="s">
        <v>1353</v>
      </c>
      <c r="D4617" s="184"/>
      <c r="E4617" s="185"/>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378</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3" t="s">
        <v>4776</v>
      </c>
      <c r="D4618" s="184"/>
      <c r="E4618" s="185">
        <v>1.1776899999999999</v>
      </c>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378</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3" t="s">
        <v>1353</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378</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3" t="s">
        <v>4777</v>
      </c>
      <c r="D4620" s="184"/>
      <c r="E4620" s="185">
        <v>2.0227499999999998</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378</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3" t="s">
        <v>1353</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378</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3" t="s">
        <v>4778</v>
      </c>
      <c r="D4622" s="184"/>
      <c r="E4622" s="185">
        <v>2.145</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378</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3" t="s">
        <v>1353</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378</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3" t="s">
        <v>4779</v>
      </c>
      <c r="D4624" s="184"/>
      <c r="E4624" s="185">
        <v>2.5392000000000001</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378</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3" t="s">
        <v>4780</v>
      </c>
      <c r="D4625" s="184"/>
      <c r="E4625" s="185">
        <v>2.6350099999999999</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378</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3" t="s">
        <v>1353</v>
      </c>
      <c r="D4626" s="184"/>
      <c r="E4626" s="185"/>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378</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3" t="s">
        <v>4781</v>
      </c>
      <c r="D4627" s="184"/>
      <c r="E4627" s="185">
        <v>12.4138</v>
      </c>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378</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3" t="s">
        <v>4782</v>
      </c>
      <c r="D4628" s="184"/>
      <c r="E4628" s="185">
        <v>1.9421999999999999</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378</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64"/>
      <c r="B4629" s="165"/>
      <c r="C4629" s="183" t="s">
        <v>4783</v>
      </c>
      <c r="D4629" s="184"/>
      <c r="E4629" s="185">
        <v>1.95028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378</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54">
        <v>830</v>
      </c>
      <c r="B4630" s="155" t="s">
        <v>4784</v>
      </c>
      <c r="C4630" s="156" t="s">
        <v>4785</v>
      </c>
      <c r="D4630" s="157" t="s">
        <v>826</v>
      </c>
      <c r="E4630" s="158">
        <v>43.51661</v>
      </c>
      <c r="F4630" s="159"/>
      <c r="G4630" s="160">
        <f>ROUND(E4630*F4630,2)</f>
        <v>0</v>
      </c>
      <c r="H4630" s="159"/>
      <c r="I4630" s="160">
        <f>ROUND(E4630*H4630,2)</f>
        <v>0</v>
      </c>
      <c r="J4630" s="159"/>
      <c r="K4630" s="160">
        <f>ROUND(E4630*J4630,2)</f>
        <v>0</v>
      </c>
      <c r="L4630" s="160">
        <v>21</v>
      </c>
      <c r="M4630" s="160">
        <f>G4630*(1+L4630/100)</f>
        <v>0</v>
      </c>
      <c r="N4630" s="160">
        <v>2.1999999999999999E-2</v>
      </c>
      <c r="O4630" s="160">
        <f>ROUND(E4630*N4630,2)</f>
        <v>0.96</v>
      </c>
      <c r="P4630" s="160">
        <v>0</v>
      </c>
      <c r="Q4630" s="160">
        <f>ROUND(E4630*P4630,2)</f>
        <v>0</v>
      </c>
      <c r="R4630" s="160"/>
      <c r="S4630" s="160" t="s">
        <v>354</v>
      </c>
      <c r="T4630" s="161" t="s">
        <v>296</v>
      </c>
      <c r="U4630" s="162">
        <v>0</v>
      </c>
      <c r="V4630" s="162">
        <f>ROUND(E4630*U4630,2)</f>
        <v>0</v>
      </c>
      <c r="W4630" s="162"/>
      <c r="X4630" s="162" t="s">
        <v>865</v>
      </c>
      <c r="Y4630" s="163"/>
      <c r="Z4630" s="163"/>
      <c r="AA4630" s="163"/>
      <c r="AB4630" s="163"/>
      <c r="AC4630" s="163"/>
      <c r="AD4630" s="163"/>
      <c r="AE4630" s="163"/>
      <c r="AF4630" s="163"/>
      <c r="AG4630" s="163" t="s">
        <v>866</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3" t="s">
        <v>4786</v>
      </c>
      <c r="D4631" s="184"/>
      <c r="E4631" s="185">
        <v>43.51661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378</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54">
        <v>831</v>
      </c>
      <c r="B4632" s="155" t="s">
        <v>4787</v>
      </c>
      <c r="C4632" s="156" t="s">
        <v>4788</v>
      </c>
      <c r="D4632" s="157" t="s">
        <v>373</v>
      </c>
      <c r="E4632" s="158">
        <v>258.29611999999997</v>
      </c>
      <c r="F4632" s="159"/>
      <c r="G4632" s="160">
        <f>ROUND(E4632*F4632,2)</f>
        <v>0</v>
      </c>
      <c r="H4632" s="159"/>
      <c r="I4632" s="160">
        <f>ROUND(E4632*H4632,2)</f>
        <v>0</v>
      </c>
      <c r="J4632" s="159"/>
      <c r="K4632" s="160">
        <f>ROUND(E4632*J4632,2)</f>
        <v>0</v>
      </c>
      <c r="L4632" s="160">
        <v>21</v>
      </c>
      <c r="M4632" s="160">
        <f>G4632*(1+L4632/100)</f>
        <v>0</v>
      </c>
      <c r="N4632" s="160">
        <v>1.9199999999999998E-2</v>
      </c>
      <c r="O4632" s="160">
        <f>ROUND(E4632*N4632,2)</f>
        <v>4.96</v>
      </c>
      <c r="P4632" s="160">
        <v>0</v>
      </c>
      <c r="Q4632" s="160">
        <f>ROUND(E4632*P4632,2)</f>
        <v>0</v>
      </c>
      <c r="R4632" s="160"/>
      <c r="S4632" s="160" t="s">
        <v>354</v>
      </c>
      <c r="T4632" s="161" t="s">
        <v>296</v>
      </c>
      <c r="U4632" s="162">
        <v>0</v>
      </c>
      <c r="V4632" s="162">
        <f>ROUND(E4632*U4632,2)</f>
        <v>0</v>
      </c>
      <c r="W4632" s="162"/>
      <c r="X4632" s="162" t="s">
        <v>865</v>
      </c>
      <c r="Y4632" s="163"/>
      <c r="Z4632" s="163"/>
      <c r="AA4632" s="163"/>
      <c r="AB4632" s="163"/>
      <c r="AC4632" s="163"/>
      <c r="AD4632" s="163"/>
      <c r="AE4632" s="163"/>
      <c r="AF4632" s="163"/>
      <c r="AG4632" s="163" t="s">
        <v>866</v>
      </c>
      <c r="AH4632" s="163"/>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3" t="s">
        <v>4789</v>
      </c>
      <c r="D4633" s="184"/>
      <c r="E4633" s="185">
        <v>258.29611999999997</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378</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54">
        <v>832</v>
      </c>
      <c r="B4634" s="155" t="s">
        <v>4790</v>
      </c>
      <c r="C4634" s="156" t="s">
        <v>4791</v>
      </c>
      <c r="D4634" s="157" t="s">
        <v>373</v>
      </c>
      <c r="E4634" s="158">
        <v>219.45836</v>
      </c>
      <c r="F4634" s="159"/>
      <c r="G4634" s="160">
        <f>ROUND(E4634*F4634,2)</f>
        <v>0</v>
      </c>
      <c r="H4634" s="159"/>
      <c r="I4634" s="160">
        <f>ROUND(E4634*H4634,2)</f>
        <v>0</v>
      </c>
      <c r="J4634" s="159"/>
      <c r="K4634" s="160">
        <f>ROUND(E4634*J4634,2)</f>
        <v>0</v>
      </c>
      <c r="L4634" s="160">
        <v>21</v>
      </c>
      <c r="M4634" s="160">
        <f>G4634*(1+L4634/100)</f>
        <v>0</v>
      </c>
      <c r="N4634" s="160">
        <v>0.02</v>
      </c>
      <c r="O4634" s="160">
        <f>ROUND(E4634*N4634,2)</f>
        <v>4.3899999999999997</v>
      </c>
      <c r="P4634" s="160">
        <v>0</v>
      </c>
      <c r="Q4634" s="160">
        <f>ROUND(E4634*P4634,2)</f>
        <v>0</v>
      </c>
      <c r="R4634" s="160"/>
      <c r="S4634" s="160" t="s">
        <v>354</v>
      </c>
      <c r="T4634" s="161" t="s">
        <v>296</v>
      </c>
      <c r="U4634" s="162">
        <v>0</v>
      </c>
      <c r="V4634" s="162">
        <f>ROUND(E4634*U4634,2)</f>
        <v>0</v>
      </c>
      <c r="W4634" s="162"/>
      <c r="X4634" s="162" t="s">
        <v>865</v>
      </c>
      <c r="Y4634" s="163"/>
      <c r="Z4634" s="163"/>
      <c r="AA4634" s="163"/>
      <c r="AB4634" s="163"/>
      <c r="AC4634" s="163"/>
      <c r="AD4634" s="163"/>
      <c r="AE4634" s="163"/>
      <c r="AF4634" s="163"/>
      <c r="AG4634" s="163" t="s">
        <v>866</v>
      </c>
      <c r="AH4634" s="163"/>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3" t="s">
        <v>4792</v>
      </c>
      <c r="D4635" s="184"/>
      <c r="E4635" s="185">
        <v>219.45836</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378</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54">
        <v>833</v>
      </c>
      <c r="B4636" s="155" t="s">
        <v>4793</v>
      </c>
      <c r="C4636" s="156" t="s">
        <v>4794</v>
      </c>
      <c r="D4636" s="157" t="s">
        <v>373</v>
      </c>
      <c r="E4636" s="158">
        <v>42.657910000000001</v>
      </c>
      <c r="F4636" s="159"/>
      <c r="G4636" s="160">
        <f>ROUND(E4636*F4636,2)</f>
        <v>0</v>
      </c>
      <c r="H4636" s="159"/>
      <c r="I4636" s="160">
        <f>ROUND(E4636*H4636,2)</f>
        <v>0</v>
      </c>
      <c r="J4636" s="159"/>
      <c r="K4636" s="160">
        <f>ROUND(E4636*J4636,2)</f>
        <v>0</v>
      </c>
      <c r="L4636" s="160">
        <v>21</v>
      </c>
      <c r="M4636" s="160">
        <f>G4636*(1+L4636/100)</f>
        <v>0</v>
      </c>
      <c r="N4636" s="160">
        <v>0.02</v>
      </c>
      <c r="O4636" s="160">
        <f>ROUND(E4636*N4636,2)</f>
        <v>0.85</v>
      </c>
      <c r="P4636" s="160">
        <v>0</v>
      </c>
      <c r="Q4636" s="160">
        <f>ROUND(E4636*P4636,2)</f>
        <v>0</v>
      </c>
      <c r="R4636" s="160"/>
      <c r="S4636" s="160" t="s">
        <v>354</v>
      </c>
      <c r="T4636" s="161" t="s">
        <v>296</v>
      </c>
      <c r="U4636" s="162">
        <v>0</v>
      </c>
      <c r="V4636" s="162">
        <f>ROUND(E4636*U4636,2)</f>
        <v>0</v>
      </c>
      <c r="W4636" s="162"/>
      <c r="X4636" s="162" t="s">
        <v>865</v>
      </c>
      <c r="Y4636" s="163"/>
      <c r="Z4636" s="163"/>
      <c r="AA4636" s="163"/>
      <c r="AB4636" s="163"/>
      <c r="AC4636" s="163"/>
      <c r="AD4636" s="163"/>
      <c r="AE4636" s="163"/>
      <c r="AF4636" s="163"/>
      <c r="AG4636" s="163" t="s">
        <v>866</v>
      </c>
      <c r="AH4636" s="163"/>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3" t="s">
        <v>4795</v>
      </c>
      <c r="D4637" s="184"/>
      <c r="E4637" s="185">
        <v>42.657910000000001</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378</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7">
        <v>834</v>
      </c>
      <c r="B4638" s="168" t="s">
        <v>4796</v>
      </c>
      <c r="C4638" s="169" t="s">
        <v>4797</v>
      </c>
      <c r="D4638" s="170" t="s">
        <v>480</v>
      </c>
      <c r="E4638" s="171">
        <v>13.437430000000001</v>
      </c>
      <c r="F4638" s="172"/>
      <c r="G4638" s="173">
        <f>ROUND(E4638*F4638,2)</f>
        <v>0</v>
      </c>
      <c r="H4638" s="172"/>
      <c r="I4638" s="173">
        <f>ROUND(E4638*H4638,2)</f>
        <v>0</v>
      </c>
      <c r="J4638" s="172"/>
      <c r="K4638" s="173">
        <f>ROUND(E4638*J4638,2)</f>
        <v>0</v>
      </c>
      <c r="L4638" s="173">
        <v>21</v>
      </c>
      <c r="M4638" s="173">
        <f>G4638*(1+L4638/100)</f>
        <v>0</v>
      </c>
      <c r="N4638" s="173">
        <v>0</v>
      </c>
      <c r="O4638" s="173">
        <f>ROUND(E4638*N4638,2)</f>
        <v>0</v>
      </c>
      <c r="P4638" s="173">
        <v>0</v>
      </c>
      <c r="Q4638" s="173">
        <f>ROUND(E4638*P4638,2)</f>
        <v>0</v>
      </c>
      <c r="R4638" s="173" t="s">
        <v>4388</v>
      </c>
      <c r="S4638" s="173" t="s">
        <v>295</v>
      </c>
      <c r="T4638" s="174" t="s">
        <v>295</v>
      </c>
      <c r="U4638" s="162">
        <v>1.3049999999999999</v>
      </c>
      <c r="V4638" s="162">
        <f>ROUND(E4638*U4638,2)</f>
        <v>17.54</v>
      </c>
      <c r="W4638" s="162"/>
      <c r="X4638" s="162" t="s">
        <v>2682</v>
      </c>
      <c r="Y4638" s="163"/>
      <c r="Z4638" s="163"/>
      <c r="AA4638" s="163"/>
      <c r="AB4638" s="163"/>
      <c r="AC4638" s="163"/>
      <c r="AD4638" s="163"/>
      <c r="AE4638" s="163"/>
      <c r="AF4638" s="163"/>
      <c r="AG4638" s="163" t="s">
        <v>2683</v>
      </c>
      <c r="AH4638" s="163"/>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x14ac:dyDescent="0.2">
      <c r="A4639" s="146" t="s">
        <v>290</v>
      </c>
      <c r="B4639" s="147" t="s">
        <v>209</v>
      </c>
      <c r="C4639" s="148" t="s">
        <v>210</v>
      </c>
      <c r="D4639" s="149"/>
      <c r="E4639" s="150"/>
      <c r="F4639" s="151"/>
      <c r="G4639" s="151">
        <f>SUMIF(AG4640:AG4761,"&lt;&gt;NOR",G4640:G4761)</f>
        <v>0</v>
      </c>
      <c r="H4639" s="151"/>
      <c r="I4639" s="151">
        <f>SUM(I4640:I4761)</f>
        <v>0</v>
      </c>
      <c r="J4639" s="151"/>
      <c r="K4639" s="151">
        <f>SUM(K4640:K4761)</f>
        <v>0</v>
      </c>
      <c r="L4639" s="151"/>
      <c r="M4639" s="151">
        <f>SUM(M4640:M4761)</f>
        <v>0</v>
      </c>
      <c r="N4639" s="151"/>
      <c r="O4639" s="151">
        <f>SUM(O4640:O4761)</f>
        <v>1.7200000000000002</v>
      </c>
      <c r="P4639" s="151"/>
      <c r="Q4639" s="151">
        <f>SUM(Q4640:Q4761)</f>
        <v>0</v>
      </c>
      <c r="R4639" s="151"/>
      <c r="S4639" s="151"/>
      <c r="T4639" s="152"/>
      <c r="U4639" s="153"/>
      <c r="V4639" s="153">
        <f>SUM(V4640:V4761)</f>
        <v>1648.86</v>
      </c>
      <c r="W4639" s="153"/>
      <c r="X4639" s="153"/>
      <c r="AG4639" s="135" t="s">
        <v>291</v>
      </c>
    </row>
    <row r="4640" spans="1:60" ht="12.75" customHeight="1" outlineLevel="1" x14ac:dyDescent="0.2">
      <c r="A4640" s="154">
        <v>835</v>
      </c>
      <c r="B4640" s="155" t="s">
        <v>4798</v>
      </c>
      <c r="C4640" s="156" t="s">
        <v>4799</v>
      </c>
      <c r="D4640" s="157" t="s">
        <v>373</v>
      </c>
      <c r="E4640" s="158">
        <v>147.6</v>
      </c>
      <c r="F4640" s="159"/>
      <c r="G4640" s="160">
        <f>ROUND(E4640*F4640,2)</f>
        <v>0</v>
      </c>
      <c r="H4640" s="159"/>
      <c r="I4640" s="160">
        <f>ROUND(E4640*H4640,2)</f>
        <v>0</v>
      </c>
      <c r="J4640" s="159"/>
      <c r="K4640" s="160">
        <f>ROUND(E4640*J4640,2)</f>
        <v>0</v>
      </c>
      <c r="L4640" s="160">
        <v>21</v>
      </c>
      <c r="M4640" s="160">
        <f>G4640*(1+L4640/100)</f>
        <v>0</v>
      </c>
      <c r="N4640" s="160">
        <v>3.1E-4</v>
      </c>
      <c r="O4640" s="160">
        <f>ROUND(E4640*N4640,2)</f>
        <v>0.05</v>
      </c>
      <c r="P4640" s="160">
        <v>0</v>
      </c>
      <c r="Q4640" s="160">
        <f>ROUND(E4640*P4640,2)</f>
        <v>0</v>
      </c>
      <c r="R4640" s="160" t="s">
        <v>4800</v>
      </c>
      <c r="S4640" s="160" t="s">
        <v>295</v>
      </c>
      <c r="T4640" s="161" t="s">
        <v>295</v>
      </c>
      <c r="U4640" s="162">
        <v>0.41</v>
      </c>
      <c r="V4640" s="162">
        <f>ROUND(E4640*U4640,2)</f>
        <v>60.52</v>
      </c>
      <c r="W4640" s="162"/>
      <c r="X4640" s="162" t="s">
        <v>375</v>
      </c>
      <c r="Y4640" s="163"/>
      <c r="Z4640" s="163"/>
      <c r="AA4640" s="163"/>
      <c r="AB4640" s="163"/>
      <c r="AC4640" s="163"/>
      <c r="AD4640" s="163"/>
      <c r="AE4640" s="163"/>
      <c r="AF4640" s="163"/>
      <c r="AG4640" s="163" t="s">
        <v>376</v>
      </c>
      <c r="AH4640" s="163"/>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3" t="s">
        <v>4801</v>
      </c>
      <c r="D4641" s="184"/>
      <c r="E4641" s="185">
        <v>12.6</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378</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3" t="s">
        <v>4802</v>
      </c>
      <c r="D4642" s="184"/>
      <c r="E4642" s="185">
        <v>135</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378</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54">
        <v>836</v>
      </c>
      <c r="B4643" s="155" t="s">
        <v>4803</v>
      </c>
      <c r="C4643" s="156" t="s">
        <v>4804</v>
      </c>
      <c r="D4643" s="157" t="s">
        <v>373</v>
      </c>
      <c r="E4643" s="158">
        <v>150.6</v>
      </c>
      <c r="F4643" s="159"/>
      <c r="G4643" s="160">
        <f>ROUND(E4643*F4643,2)</f>
        <v>0</v>
      </c>
      <c r="H4643" s="159"/>
      <c r="I4643" s="160">
        <f>ROUND(E4643*H4643,2)</f>
        <v>0</v>
      </c>
      <c r="J4643" s="159"/>
      <c r="K4643" s="160">
        <f>ROUND(E4643*J4643,2)</f>
        <v>0</v>
      </c>
      <c r="L4643" s="160">
        <v>21</v>
      </c>
      <c r="M4643" s="160">
        <f>G4643*(1+L4643/100)</f>
        <v>0</v>
      </c>
      <c r="N4643" s="160">
        <v>3.1E-4</v>
      </c>
      <c r="O4643" s="160">
        <f>ROUND(E4643*N4643,2)</f>
        <v>0.05</v>
      </c>
      <c r="P4643" s="160">
        <v>0</v>
      </c>
      <c r="Q4643" s="160">
        <f>ROUND(E4643*P4643,2)</f>
        <v>0</v>
      </c>
      <c r="R4643" s="160" t="s">
        <v>4800</v>
      </c>
      <c r="S4643" s="160" t="s">
        <v>295</v>
      </c>
      <c r="T4643" s="161" t="s">
        <v>295</v>
      </c>
      <c r="U4643" s="162">
        <v>0.4</v>
      </c>
      <c r="V4643" s="162">
        <f>ROUND(E4643*U4643,2)</f>
        <v>60.24</v>
      </c>
      <c r="W4643" s="162"/>
      <c r="X4643" s="162" t="s">
        <v>375</v>
      </c>
      <c r="Y4643" s="163"/>
      <c r="Z4643" s="163"/>
      <c r="AA4643" s="163"/>
      <c r="AB4643" s="163"/>
      <c r="AC4643" s="163"/>
      <c r="AD4643" s="163"/>
      <c r="AE4643" s="163"/>
      <c r="AF4643" s="163"/>
      <c r="AG4643" s="163" t="s">
        <v>376</v>
      </c>
      <c r="AH4643" s="163"/>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64"/>
      <c r="B4644" s="165"/>
      <c r="C4644" s="183" t="s">
        <v>4805</v>
      </c>
      <c r="D4644" s="184"/>
      <c r="E4644" s="185">
        <v>138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378</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3" t="s">
        <v>4806</v>
      </c>
      <c r="D4645" s="184"/>
      <c r="E4645" s="185">
        <v>12.6</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378</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837</v>
      </c>
      <c r="B4646" s="155" t="s">
        <v>4807</v>
      </c>
      <c r="C4646" s="156" t="s">
        <v>4808</v>
      </c>
      <c r="D4646" s="157" t="s">
        <v>373</v>
      </c>
      <c r="E4646" s="158">
        <v>1676.8751199999999</v>
      </c>
      <c r="F4646" s="159"/>
      <c r="G4646" s="160">
        <f>ROUND(E4646*F4646,2)</f>
        <v>0</v>
      </c>
      <c r="H4646" s="159"/>
      <c r="I4646" s="160">
        <f>ROUND(E4646*H4646,2)</f>
        <v>0</v>
      </c>
      <c r="J4646" s="159"/>
      <c r="K4646" s="160">
        <f>ROUND(E4646*J4646,2)</f>
        <v>0</v>
      </c>
      <c r="L4646" s="160">
        <v>21</v>
      </c>
      <c r="M4646" s="160">
        <f>G4646*(1+L4646/100)</f>
        <v>0</v>
      </c>
      <c r="N4646" s="160">
        <v>8.0000000000000007E-5</v>
      </c>
      <c r="O4646" s="160">
        <f>ROUND(E4646*N4646,2)</f>
        <v>0.13</v>
      </c>
      <c r="P4646" s="160">
        <v>0</v>
      </c>
      <c r="Q4646" s="160">
        <f>ROUND(E4646*P4646,2)</f>
        <v>0</v>
      </c>
      <c r="R4646" s="160" t="s">
        <v>4800</v>
      </c>
      <c r="S4646" s="160" t="s">
        <v>295</v>
      </c>
      <c r="T4646" s="161" t="s">
        <v>295</v>
      </c>
      <c r="U4646" s="162">
        <v>0.16</v>
      </c>
      <c r="V4646" s="162">
        <f>ROUND(E4646*U4646,2)</f>
        <v>268.3</v>
      </c>
      <c r="W4646" s="162"/>
      <c r="X4646" s="162" t="s">
        <v>375</v>
      </c>
      <c r="Y4646" s="163"/>
      <c r="Z4646" s="163"/>
      <c r="AA4646" s="163"/>
      <c r="AB4646" s="163"/>
      <c r="AC4646" s="163"/>
      <c r="AD4646" s="163"/>
      <c r="AE4646" s="163"/>
      <c r="AF4646" s="163"/>
      <c r="AG4646" s="163" t="s">
        <v>376</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3" t="s">
        <v>4809</v>
      </c>
      <c r="D4647" s="184"/>
      <c r="E4647" s="185"/>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378</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64"/>
      <c r="B4648" s="165"/>
      <c r="C4648" s="183" t="s">
        <v>4810</v>
      </c>
      <c r="D4648" s="184"/>
      <c r="E4648" s="185">
        <v>1.1423300000000001</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378</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3" t="s">
        <v>4811</v>
      </c>
      <c r="D4649" s="184"/>
      <c r="E4649" s="185">
        <v>27.18581</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378</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64"/>
      <c r="B4650" s="165"/>
      <c r="C4650" s="183" t="s">
        <v>4812</v>
      </c>
      <c r="D4650" s="184"/>
      <c r="E4650" s="185">
        <v>8.3610900000000008</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378</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3" t="s">
        <v>4813</v>
      </c>
      <c r="D4651" s="184"/>
      <c r="E4651" s="185">
        <v>22.353919999999999</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378</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4"/>
      <c r="B4652" s="165"/>
      <c r="C4652" s="183" t="s">
        <v>4814</v>
      </c>
      <c r="D4652" s="184"/>
      <c r="E4652" s="185">
        <v>90.160070000000005</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378</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x14ac:dyDescent="0.2">
      <c r="A4653" s="164"/>
      <c r="B4653" s="165"/>
      <c r="C4653" s="183" t="s">
        <v>4815</v>
      </c>
      <c r="D4653" s="184"/>
      <c r="E4653" s="185">
        <v>28.313040000000001</v>
      </c>
      <c r="F4653" s="162"/>
      <c r="G4653" s="162"/>
      <c r="H4653" s="162"/>
      <c r="I4653" s="162"/>
      <c r="J4653" s="162"/>
      <c r="K4653" s="162"/>
      <c r="L4653" s="162"/>
      <c r="M4653" s="162"/>
      <c r="N4653" s="162"/>
      <c r="O4653" s="162"/>
      <c r="P4653" s="162"/>
      <c r="Q4653" s="162"/>
      <c r="R4653" s="162"/>
      <c r="S4653" s="162"/>
      <c r="T4653" s="162"/>
      <c r="U4653" s="162"/>
      <c r="V4653" s="162"/>
      <c r="W4653" s="162"/>
      <c r="X4653" s="162"/>
      <c r="Y4653" s="163"/>
      <c r="Z4653" s="163"/>
      <c r="AA4653" s="163"/>
      <c r="AB4653" s="163"/>
      <c r="AC4653" s="163"/>
      <c r="AD4653" s="163"/>
      <c r="AE4653" s="163"/>
      <c r="AF4653" s="163"/>
      <c r="AG4653" s="163" t="s">
        <v>378</v>
      </c>
      <c r="AH4653" s="163">
        <v>0</v>
      </c>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outlineLevel="1" x14ac:dyDescent="0.2">
      <c r="A4654" s="164"/>
      <c r="B4654" s="165"/>
      <c r="C4654" s="183" t="s">
        <v>4816</v>
      </c>
      <c r="D4654" s="184"/>
      <c r="E4654" s="185">
        <v>167.60749000000001</v>
      </c>
      <c r="F4654" s="162"/>
      <c r="G4654" s="162"/>
      <c r="H4654" s="162"/>
      <c r="I4654" s="162"/>
      <c r="J4654" s="162"/>
      <c r="K4654" s="162"/>
      <c r="L4654" s="162"/>
      <c r="M4654" s="162"/>
      <c r="N4654" s="162"/>
      <c r="O4654" s="162"/>
      <c r="P4654" s="162"/>
      <c r="Q4654" s="162"/>
      <c r="R4654" s="162"/>
      <c r="S4654" s="162"/>
      <c r="T4654" s="162"/>
      <c r="U4654" s="162"/>
      <c r="V4654" s="162"/>
      <c r="W4654" s="162"/>
      <c r="X4654" s="162"/>
      <c r="Y4654" s="163"/>
      <c r="Z4654" s="163"/>
      <c r="AA4654" s="163"/>
      <c r="AB4654" s="163"/>
      <c r="AC4654" s="163"/>
      <c r="AD4654" s="163"/>
      <c r="AE4654" s="163"/>
      <c r="AF4654" s="163"/>
      <c r="AG4654" s="163" t="s">
        <v>378</v>
      </c>
      <c r="AH4654" s="163">
        <v>0</v>
      </c>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3" t="s">
        <v>4817</v>
      </c>
      <c r="D4655" s="184"/>
      <c r="E4655" s="185">
        <v>6.95526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378</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3" t="s">
        <v>4818</v>
      </c>
      <c r="D4656" s="184"/>
      <c r="E4656" s="185"/>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378</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64"/>
      <c r="B4657" s="165"/>
      <c r="C4657" s="183" t="s">
        <v>4819</v>
      </c>
      <c r="D4657" s="184"/>
      <c r="E4657" s="185">
        <v>33.648429999999998</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378</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3" t="s">
        <v>4820</v>
      </c>
      <c r="D4658" s="184"/>
      <c r="E4658" s="185">
        <v>154.62276</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378</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3" t="s">
        <v>4821</v>
      </c>
      <c r="D4659" s="184"/>
      <c r="E4659" s="185">
        <v>329.09307999999999</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378</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64"/>
      <c r="B4660" s="165"/>
      <c r="C4660" s="183" t="s">
        <v>4822</v>
      </c>
      <c r="D4660" s="184"/>
      <c r="E4660" s="185">
        <v>51.859380000000002</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378</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3" t="s">
        <v>4823</v>
      </c>
      <c r="D4661" s="184"/>
      <c r="E4661" s="185">
        <v>2.5970800000000001</v>
      </c>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378</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3" t="s">
        <v>4824</v>
      </c>
      <c r="D4662" s="184"/>
      <c r="E4662" s="185">
        <v>11.26318</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378</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3" t="s">
        <v>4825</v>
      </c>
      <c r="D4663" s="184"/>
      <c r="E4663" s="185">
        <v>592.64413000000002</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378</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3" t="s">
        <v>4826</v>
      </c>
      <c r="D4664" s="184"/>
      <c r="E4664" s="185">
        <v>1.5341899999999999</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378</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3" t="s">
        <v>4827</v>
      </c>
      <c r="D4665" s="184"/>
      <c r="E4665" s="185">
        <v>2.6537600000000001</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378</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3" t="s">
        <v>4828</v>
      </c>
      <c r="D4666" s="184"/>
      <c r="E4666" s="185">
        <v>144.30617000000001</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378</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3" t="s">
        <v>4829</v>
      </c>
      <c r="D4667" s="184"/>
      <c r="E4667" s="185">
        <v>0.57394999999999996</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378</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54">
        <v>838</v>
      </c>
      <c r="B4668" s="155" t="s">
        <v>4830</v>
      </c>
      <c r="C4668" s="156" t="s">
        <v>4831</v>
      </c>
      <c r="D4668" s="157" t="s">
        <v>373</v>
      </c>
      <c r="E4668" s="158">
        <v>2689.5358999999999</v>
      </c>
      <c r="F4668" s="159"/>
      <c r="G4668" s="160">
        <f>ROUND(E4668*F4668,2)</f>
        <v>0</v>
      </c>
      <c r="H4668" s="159"/>
      <c r="I4668" s="160">
        <f>ROUND(E4668*H4668,2)</f>
        <v>0</v>
      </c>
      <c r="J4668" s="159"/>
      <c r="K4668" s="160">
        <f>ROUND(E4668*J4668,2)</f>
        <v>0</v>
      </c>
      <c r="L4668" s="160">
        <v>21</v>
      </c>
      <c r="M4668" s="160">
        <f>G4668*(1+L4668/100)</f>
        <v>0</v>
      </c>
      <c r="N4668" s="160">
        <v>2.7E-4</v>
      </c>
      <c r="O4668" s="160">
        <f>ROUND(E4668*N4668,2)</f>
        <v>0.73</v>
      </c>
      <c r="P4668" s="160">
        <v>0</v>
      </c>
      <c r="Q4668" s="160">
        <f>ROUND(E4668*P4668,2)</f>
        <v>0</v>
      </c>
      <c r="R4668" s="160" t="s">
        <v>4800</v>
      </c>
      <c r="S4668" s="160" t="s">
        <v>295</v>
      </c>
      <c r="T4668" s="161" t="s">
        <v>295</v>
      </c>
      <c r="U4668" s="162">
        <v>0.28999999999999998</v>
      </c>
      <c r="V4668" s="162">
        <f>ROUND(E4668*U4668,2)</f>
        <v>779.97</v>
      </c>
      <c r="W4668" s="162"/>
      <c r="X4668" s="162" t="s">
        <v>375</v>
      </c>
      <c r="Y4668" s="163"/>
      <c r="Z4668" s="163"/>
      <c r="AA4668" s="163"/>
      <c r="AB4668" s="163"/>
      <c r="AC4668" s="163"/>
      <c r="AD4668" s="163"/>
      <c r="AE4668" s="163"/>
      <c r="AF4668" s="163"/>
      <c r="AG4668" s="163" t="s">
        <v>376</v>
      </c>
      <c r="AH4668" s="163"/>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3" t="s">
        <v>4832</v>
      </c>
      <c r="D4669" s="184"/>
      <c r="E4669" s="185">
        <v>56.96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378</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9" t="s">
        <v>2945</v>
      </c>
      <c r="D4670" s="190"/>
      <c r="E4670" s="191"/>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378</v>
      </c>
      <c r="AH4670" s="163"/>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92" t="s">
        <v>2946</v>
      </c>
      <c r="D4671" s="190"/>
      <c r="E4671" s="191"/>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378</v>
      </c>
      <c r="AH4671" s="163">
        <v>2</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92" t="s">
        <v>4833</v>
      </c>
      <c r="D4672" s="190"/>
      <c r="E4672" s="191">
        <v>46.5627</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378</v>
      </c>
      <c r="AH4672" s="163">
        <v>2</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92" t="s">
        <v>4834</v>
      </c>
      <c r="D4673" s="190"/>
      <c r="E4673" s="191">
        <v>4.0949999999999998</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378</v>
      </c>
      <c r="AH4673" s="163">
        <v>2</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92" t="s">
        <v>4835</v>
      </c>
      <c r="D4674" s="190"/>
      <c r="E4674" s="191">
        <v>2.0350000000000001</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378</v>
      </c>
      <c r="AH4674" s="163">
        <v>2</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92" t="s">
        <v>4836</v>
      </c>
      <c r="D4675" s="190"/>
      <c r="E4675" s="191">
        <v>26.332799999999999</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378</v>
      </c>
      <c r="AH4675" s="163">
        <v>2</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92" t="s">
        <v>4837</v>
      </c>
      <c r="D4676" s="190"/>
      <c r="E4676" s="191">
        <v>30.638100000000001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378</v>
      </c>
      <c r="AH4676" s="163">
        <v>2</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92" t="s">
        <v>4838</v>
      </c>
      <c r="D4677" s="190"/>
      <c r="E4677" s="191">
        <v>22.295999999999999</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378</v>
      </c>
      <c r="AH4677" s="163">
        <v>2</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92" t="s">
        <v>4839</v>
      </c>
      <c r="D4678" s="190"/>
      <c r="E4678" s="191">
        <v>13.142749999999999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378</v>
      </c>
      <c r="AH4678" s="163">
        <v>2</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92" t="s">
        <v>4840</v>
      </c>
      <c r="D4679" s="190"/>
      <c r="E4679" s="191">
        <v>59.3307</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378</v>
      </c>
      <c r="AH4679" s="163">
        <v>2</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92" t="s">
        <v>4841</v>
      </c>
      <c r="D4680" s="190"/>
      <c r="E4680" s="191">
        <v>11.848649999999999</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378</v>
      </c>
      <c r="AH4680" s="163">
        <v>2</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92" t="s">
        <v>4842</v>
      </c>
      <c r="D4681" s="190"/>
      <c r="E4681" s="191">
        <v>18.672750000000001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378</v>
      </c>
      <c r="AH4681" s="163">
        <v>2</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64"/>
      <c r="B4682" s="165"/>
      <c r="C4682" s="192" t="s">
        <v>2947</v>
      </c>
      <c r="D4682" s="190"/>
      <c r="E4682" s="191">
        <v>17.66395</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378</v>
      </c>
      <c r="AH4682" s="163">
        <v>2</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92" t="s">
        <v>2950</v>
      </c>
      <c r="D4683" s="190"/>
      <c r="E4683" s="191">
        <v>6.6387499999999999</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378</v>
      </c>
      <c r="AH4683" s="163">
        <v>2</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2" t="s">
        <v>4843</v>
      </c>
      <c r="D4684" s="190"/>
      <c r="E4684" s="191">
        <v>1.5065</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378</v>
      </c>
      <c r="AH4684" s="163">
        <v>2</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2" t="s">
        <v>4844</v>
      </c>
      <c r="D4685" s="190"/>
      <c r="E4685" s="191">
        <v>2.5874999999999999</v>
      </c>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378</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2" t="s">
        <v>2954</v>
      </c>
      <c r="D4686" s="190"/>
      <c r="E4686" s="191">
        <v>68.496499999999997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378</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2" t="s">
        <v>2955</v>
      </c>
      <c r="D4687" s="190"/>
      <c r="E4687" s="191">
        <v>135.02631</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378</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2" t="s">
        <v>2956</v>
      </c>
      <c r="D4688" s="190"/>
      <c r="E4688" s="191">
        <v>66.313999999999993</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378</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2" t="s">
        <v>2957</v>
      </c>
      <c r="D4689" s="190"/>
      <c r="E4689" s="191">
        <v>54.354999999999997</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378</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2" t="s">
        <v>2958</v>
      </c>
      <c r="D4690" s="190"/>
      <c r="E4690" s="191">
        <v>21.913499999999999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378</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2" t="s">
        <v>2959</v>
      </c>
      <c r="D4691" s="190"/>
      <c r="E4691" s="191">
        <v>21.913499999999999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378</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2" t="s">
        <v>2960</v>
      </c>
      <c r="D4692" s="190"/>
      <c r="E4692" s="191">
        <v>35.945300000000003</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378</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2" t="s">
        <v>2961</v>
      </c>
      <c r="D4693" s="190"/>
      <c r="E4693" s="191">
        <v>32.597299999999997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378</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2" t="s">
        <v>4845</v>
      </c>
      <c r="D4694" s="190"/>
      <c r="E4694" s="191">
        <v>9.8580000000000005</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378</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2" t="s">
        <v>4846</v>
      </c>
      <c r="D4695" s="190"/>
      <c r="E4695" s="191">
        <v>22.2713</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378</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2" t="s">
        <v>4847</v>
      </c>
      <c r="D4696" s="190"/>
      <c r="E4696" s="191">
        <v>55.292499999999997</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378</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2" t="s">
        <v>4848</v>
      </c>
      <c r="D4697" s="190"/>
      <c r="E4697" s="191">
        <v>32.0976</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378</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2" t="s">
        <v>4849</v>
      </c>
      <c r="D4698" s="190"/>
      <c r="E4698" s="191">
        <v>3.1222500000000002</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378</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2" t="s">
        <v>4850</v>
      </c>
      <c r="D4699" s="190"/>
      <c r="E4699" s="191">
        <v>1.0069999999999999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378</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2" t="s">
        <v>4851</v>
      </c>
      <c r="D4700" s="190"/>
      <c r="E4700" s="191">
        <v>0.95399999999999996</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378</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2" t="s">
        <v>4852</v>
      </c>
      <c r="D4701" s="190"/>
      <c r="E4701" s="191">
        <v>0.3498</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378</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2" t="s">
        <v>4853</v>
      </c>
      <c r="D4702" s="190"/>
      <c r="E4702" s="191">
        <v>38.435000000000002</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378</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2" t="s">
        <v>4854</v>
      </c>
      <c r="D4703" s="190"/>
      <c r="E4703" s="191">
        <v>4.08</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378</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2" t="s">
        <v>4855</v>
      </c>
      <c r="D4704" s="190"/>
      <c r="E4704" s="191">
        <v>31.82</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378</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2" t="s">
        <v>4856</v>
      </c>
      <c r="D4705" s="190"/>
      <c r="E4705" s="191">
        <v>22.839500000000001</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378</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2" t="s">
        <v>4857</v>
      </c>
      <c r="D4706" s="190"/>
      <c r="E4706" s="191">
        <v>28.04</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378</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2" t="s">
        <v>4858</v>
      </c>
      <c r="D4707" s="190"/>
      <c r="E4707" s="191">
        <v>37.797750000000001</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378</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2" t="s">
        <v>4859</v>
      </c>
      <c r="D4708" s="190"/>
      <c r="E4708" s="191">
        <v>4.2386999999999997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378</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2" t="s">
        <v>4860</v>
      </c>
      <c r="D4709" s="190"/>
      <c r="E4709" s="191">
        <v>6.3372000000000002</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378</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2" t="s">
        <v>4861</v>
      </c>
      <c r="D4710" s="190"/>
      <c r="E4710" s="191">
        <v>0.97519999999999996</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378</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2" t="s">
        <v>4862</v>
      </c>
      <c r="D4711" s="190"/>
      <c r="E4711" s="191">
        <v>37.291600000000003</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378</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89" t="s">
        <v>2962</v>
      </c>
      <c r="D4712" s="190"/>
      <c r="E4712" s="191"/>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378</v>
      </c>
      <c r="AH4712" s="163"/>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83" t="s">
        <v>4863</v>
      </c>
      <c r="D4713" s="184"/>
      <c r="E4713" s="185">
        <v>1731.32233</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378</v>
      </c>
      <c r="AH4713" s="163">
        <v>0</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83" t="s">
        <v>4864</v>
      </c>
      <c r="D4714" s="184"/>
      <c r="E4714" s="185">
        <v>901.25356999999997</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378</v>
      </c>
      <c r="AH4714" s="163">
        <v>0</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54">
        <v>839</v>
      </c>
      <c r="B4715" s="155" t="s">
        <v>4865</v>
      </c>
      <c r="C4715" s="156" t="s">
        <v>4866</v>
      </c>
      <c r="D4715" s="157" t="s">
        <v>373</v>
      </c>
      <c r="E4715" s="158">
        <v>61.07508</v>
      </c>
      <c r="F4715" s="159"/>
      <c r="G4715" s="160">
        <f>ROUND(E4715*F4715,2)</f>
        <v>0</v>
      </c>
      <c r="H4715" s="159"/>
      <c r="I4715" s="160">
        <f>ROUND(E4715*H4715,2)</f>
        <v>0</v>
      </c>
      <c r="J4715" s="159"/>
      <c r="K4715" s="160">
        <f>ROUND(E4715*J4715,2)</f>
        <v>0</v>
      </c>
      <c r="L4715" s="160">
        <v>21</v>
      </c>
      <c r="M4715" s="160">
        <f>G4715*(1+L4715/100)</f>
        <v>0</v>
      </c>
      <c r="N4715" s="160">
        <v>3.5E-4</v>
      </c>
      <c r="O4715" s="160">
        <f>ROUND(E4715*N4715,2)</f>
        <v>0.02</v>
      </c>
      <c r="P4715" s="160">
        <v>0</v>
      </c>
      <c r="Q4715" s="160">
        <f>ROUND(E4715*P4715,2)</f>
        <v>0</v>
      </c>
      <c r="R4715" s="160" t="s">
        <v>4800</v>
      </c>
      <c r="S4715" s="160" t="s">
        <v>295</v>
      </c>
      <c r="T4715" s="161" t="s">
        <v>295</v>
      </c>
      <c r="U4715" s="162">
        <v>0.37</v>
      </c>
      <c r="V4715" s="162">
        <f>ROUND(E4715*U4715,2)</f>
        <v>22.6</v>
      </c>
      <c r="W4715" s="162"/>
      <c r="X4715" s="162" t="s">
        <v>375</v>
      </c>
      <c r="Y4715" s="163"/>
      <c r="Z4715" s="163"/>
      <c r="AA4715" s="163"/>
      <c r="AB4715" s="163"/>
      <c r="AC4715" s="163"/>
      <c r="AD4715" s="163"/>
      <c r="AE4715" s="163"/>
      <c r="AF4715" s="163"/>
      <c r="AG4715" s="163" t="s">
        <v>376</v>
      </c>
      <c r="AH4715" s="163"/>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83" t="s">
        <v>4867</v>
      </c>
      <c r="D4716" s="184"/>
      <c r="E4716" s="185"/>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378</v>
      </c>
      <c r="AH4716" s="163">
        <v>0</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83" t="s">
        <v>4868</v>
      </c>
      <c r="D4717" s="184"/>
      <c r="E4717" s="185">
        <v>9.5256000000000007</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378</v>
      </c>
      <c r="AH4717" s="163">
        <v>0</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83" t="s">
        <v>4869</v>
      </c>
      <c r="D4718" s="184"/>
      <c r="E4718" s="185">
        <v>11.0646</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378</v>
      </c>
      <c r="AH4718" s="163">
        <v>0</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83" t="s">
        <v>4870</v>
      </c>
      <c r="D4719" s="184"/>
      <c r="E4719" s="185">
        <v>3.1212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378</v>
      </c>
      <c r="AH4719" s="163">
        <v>0</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83" t="s">
        <v>4871</v>
      </c>
      <c r="D4720" s="184"/>
      <c r="E4720" s="185">
        <v>7.3655999999999997</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378</v>
      </c>
      <c r="AH4720" s="163">
        <v>0</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83" t="s">
        <v>4872</v>
      </c>
      <c r="D4721" s="184"/>
      <c r="E4721" s="185"/>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378</v>
      </c>
      <c r="AH4721" s="163">
        <v>0</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83" t="s">
        <v>4873</v>
      </c>
      <c r="D4722" s="184"/>
      <c r="E4722" s="185">
        <v>2.0628000000000002</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378</v>
      </c>
      <c r="AH4722" s="163">
        <v>0</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83" t="s">
        <v>4874</v>
      </c>
      <c r="D4723" s="184"/>
      <c r="E4723" s="185">
        <v>10.924200000000001</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378</v>
      </c>
      <c r="AH4723" s="163">
        <v>0</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83" t="s">
        <v>4875</v>
      </c>
      <c r="D4724" s="184"/>
      <c r="E4724" s="185">
        <v>7.6150799999999998</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378</v>
      </c>
      <c r="AH4724" s="163">
        <v>0</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83" t="s">
        <v>4876</v>
      </c>
      <c r="D4725" s="184"/>
      <c r="E4725" s="185">
        <v>7.3116000000000003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378</v>
      </c>
      <c r="AH4725" s="163">
        <v>0</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83" t="s">
        <v>4877</v>
      </c>
      <c r="D4726" s="184"/>
      <c r="E4726" s="185">
        <v>2.0844</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378</v>
      </c>
      <c r="AH4726" s="163">
        <v>0</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54">
        <v>840</v>
      </c>
      <c r="B4727" s="155" t="s">
        <v>4878</v>
      </c>
      <c r="C4727" s="156" t="s">
        <v>4879</v>
      </c>
      <c r="D4727" s="157" t="s">
        <v>373</v>
      </c>
      <c r="E4727" s="158">
        <v>2429.5129000000002</v>
      </c>
      <c r="F4727" s="159"/>
      <c r="G4727" s="160">
        <f>ROUND(E4727*F4727,2)</f>
        <v>0</v>
      </c>
      <c r="H4727" s="159"/>
      <c r="I4727" s="160">
        <f>ROUND(E4727*H4727,2)</f>
        <v>0</v>
      </c>
      <c r="J4727" s="159"/>
      <c r="K4727" s="160">
        <f>ROUND(E4727*J4727,2)</f>
        <v>0</v>
      </c>
      <c r="L4727" s="160">
        <v>21</v>
      </c>
      <c r="M4727" s="160">
        <f>G4727*(1+L4727/100)</f>
        <v>0</v>
      </c>
      <c r="N4727" s="160">
        <v>1.6000000000000001E-4</v>
      </c>
      <c r="O4727" s="160">
        <f>ROUND(E4727*N4727,2)</f>
        <v>0.39</v>
      </c>
      <c r="P4727" s="160">
        <v>0</v>
      </c>
      <c r="Q4727" s="160">
        <f>ROUND(E4727*P4727,2)</f>
        <v>0</v>
      </c>
      <c r="R4727" s="160" t="s">
        <v>4800</v>
      </c>
      <c r="S4727" s="160" t="s">
        <v>295</v>
      </c>
      <c r="T4727" s="161" t="s">
        <v>295</v>
      </c>
      <c r="U4727" s="162">
        <v>0.15</v>
      </c>
      <c r="V4727" s="162">
        <f>ROUND(E4727*U4727,2)</f>
        <v>364.43</v>
      </c>
      <c r="W4727" s="162"/>
      <c r="X4727" s="162" t="s">
        <v>375</v>
      </c>
      <c r="Y4727" s="163"/>
      <c r="Z4727" s="163"/>
      <c r="AA4727" s="163"/>
      <c r="AB4727" s="163"/>
      <c r="AC4727" s="163"/>
      <c r="AD4727" s="163"/>
      <c r="AE4727" s="163"/>
      <c r="AF4727" s="163"/>
      <c r="AG4727" s="163" t="s">
        <v>376</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251" t="s">
        <v>4880</v>
      </c>
      <c r="D4728" s="215"/>
      <c r="E4728" s="215"/>
      <c r="F4728" s="215"/>
      <c r="G4728" s="215"/>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387</v>
      </c>
      <c r="AH4728" s="163"/>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64"/>
      <c r="B4729" s="165"/>
      <c r="C4729" s="183" t="s">
        <v>4881</v>
      </c>
      <c r="D4729" s="184"/>
      <c r="E4729" s="185">
        <v>60.2928</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378</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3" t="s">
        <v>4882</v>
      </c>
      <c r="D4730" s="184"/>
      <c r="E4730" s="185">
        <v>2163.4299999999998</v>
      </c>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378</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3" t="s">
        <v>4883</v>
      </c>
      <c r="D4731" s="184"/>
      <c r="E4731" s="185">
        <v>205.7901</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378</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54">
        <v>841</v>
      </c>
      <c r="B4732" s="155" t="s">
        <v>4884</v>
      </c>
      <c r="C4732" s="156" t="s">
        <v>4885</v>
      </c>
      <c r="D4732" s="157" t="s">
        <v>373</v>
      </c>
      <c r="E4732" s="158">
        <v>191.40950000000001</v>
      </c>
      <c r="F4732" s="159"/>
      <c r="G4732" s="160">
        <f>ROUND(E4732*F4732,2)</f>
        <v>0</v>
      </c>
      <c r="H4732" s="159"/>
      <c r="I4732" s="160">
        <f>ROUND(E4732*H4732,2)</f>
        <v>0</v>
      </c>
      <c r="J4732" s="159"/>
      <c r="K4732" s="160">
        <f>ROUND(E4732*J4732,2)</f>
        <v>0</v>
      </c>
      <c r="L4732" s="160">
        <v>21</v>
      </c>
      <c r="M4732" s="160">
        <f>G4732*(1+L4732/100)</f>
        <v>0</v>
      </c>
      <c r="N4732" s="160">
        <v>4.6999999999999999E-4</v>
      </c>
      <c r="O4732" s="160">
        <f>ROUND(E4732*N4732,2)</f>
        <v>0.09</v>
      </c>
      <c r="P4732" s="160">
        <v>0</v>
      </c>
      <c r="Q4732" s="160">
        <f>ROUND(E4732*P4732,2)</f>
        <v>0</v>
      </c>
      <c r="R4732" s="160" t="s">
        <v>4800</v>
      </c>
      <c r="S4732" s="160" t="s">
        <v>295</v>
      </c>
      <c r="T4732" s="161" t="s">
        <v>295</v>
      </c>
      <c r="U4732" s="162">
        <v>0.315</v>
      </c>
      <c r="V4732" s="162">
        <f>ROUND(E4732*U4732,2)</f>
        <v>60.29</v>
      </c>
      <c r="W4732" s="162"/>
      <c r="X4732" s="162" t="s">
        <v>375</v>
      </c>
      <c r="Y4732" s="163"/>
      <c r="Z4732" s="163"/>
      <c r="AA4732" s="163"/>
      <c r="AB4732" s="163"/>
      <c r="AC4732" s="163"/>
      <c r="AD4732" s="163"/>
      <c r="AE4732" s="163"/>
      <c r="AF4732" s="163"/>
      <c r="AG4732" s="163" t="s">
        <v>376</v>
      </c>
      <c r="AH4732" s="163"/>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3" t="s">
        <v>1736</v>
      </c>
      <c r="D4733" s="184"/>
      <c r="E4733" s="185">
        <v>102.5521</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378</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3" t="s">
        <v>1721</v>
      </c>
      <c r="D4734" s="184"/>
      <c r="E4734" s="185">
        <v>29.613399999999999</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378</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3" t="s">
        <v>1722</v>
      </c>
      <c r="D4735" s="184"/>
      <c r="E4735" s="185">
        <v>59.244</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378</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54">
        <v>842</v>
      </c>
      <c r="B4736" s="155" t="s">
        <v>4886</v>
      </c>
      <c r="C4736" s="156" t="s">
        <v>4887</v>
      </c>
      <c r="D4736" s="157" t="s">
        <v>373</v>
      </c>
      <c r="E4736" s="158">
        <v>4.17</v>
      </c>
      <c r="F4736" s="159"/>
      <c r="G4736" s="160">
        <f>ROUND(E4736*F4736,2)</f>
        <v>0</v>
      </c>
      <c r="H4736" s="159"/>
      <c r="I4736" s="160">
        <f>ROUND(E4736*H4736,2)</f>
        <v>0</v>
      </c>
      <c r="J4736" s="159"/>
      <c r="K4736" s="160">
        <f>ROUND(E4736*J4736,2)</f>
        <v>0</v>
      </c>
      <c r="L4736" s="160">
        <v>21</v>
      </c>
      <c r="M4736" s="160">
        <f>G4736*(1+L4736/100)</f>
        <v>0</v>
      </c>
      <c r="N4736" s="160">
        <v>1.41E-3</v>
      </c>
      <c r="O4736" s="160">
        <f>ROUND(E4736*N4736,2)</f>
        <v>0.01</v>
      </c>
      <c r="P4736" s="160">
        <v>0</v>
      </c>
      <c r="Q4736" s="160">
        <f>ROUND(E4736*P4736,2)</f>
        <v>0</v>
      </c>
      <c r="R4736" s="160" t="s">
        <v>4800</v>
      </c>
      <c r="S4736" s="160" t="s">
        <v>295</v>
      </c>
      <c r="T4736" s="161" t="s">
        <v>295</v>
      </c>
      <c r="U4736" s="162">
        <v>0.24</v>
      </c>
      <c r="V4736" s="162">
        <f>ROUND(E4736*U4736,2)</f>
        <v>1</v>
      </c>
      <c r="W4736" s="162"/>
      <c r="X4736" s="162" t="s">
        <v>375</v>
      </c>
      <c r="Y4736" s="163"/>
      <c r="Z4736" s="163"/>
      <c r="AA4736" s="163"/>
      <c r="AB4736" s="163"/>
      <c r="AC4736" s="163"/>
      <c r="AD4736" s="163"/>
      <c r="AE4736" s="163"/>
      <c r="AF4736" s="163"/>
      <c r="AG4736" s="163" t="s">
        <v>376</v>
      </c>
      <c r="AH4736" s="163"/>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3" t="s">
        <v>4888</v>
      </c>
      <c r="D4737" s="184"/>
      <c r="E4737" s="185">
        <v>4.17</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378</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54">
        <v>843</v>
      </c>
      <c r="B4738" s="155" t="s">
        <v>4889</v>
      </c>
      <c r="C4738" s="156" t="s">
        <v>4890</v>
      </c>
      <c r="D4738" s="157" t="s">
        <v>373</v>
      </c>
      <c r="E4738" s="158">
        <v>155.22999999999999</v>
      </c>
      <c r="F4738" s="159"/>
      <c r="G4738" s="160">
        <f>ROUND(E4738*F4738,2)</f>
        <v>0</v>
      </c>
      <c r="H4738" s="159"/>
      <c r="I4738" s="160">
        <f>ROUND(E4738*H4738,2)</f>
        <v>0</v>
      </c>
      <c r="J4738" s="159"/>
      <c r="K4738" s="160">
        <f>ROUND(E4738*J4738,2)</f>
        <v>0</v>
      </c>
      <c r="L4738" s="160">
        <v>21</v>
      </c>
      <c r="M4738" s="160">
        <f>G4738*(1+L4738/100)</f>
        <v>0</v>
      </c>
      <c r="N4738" s="160">
        <v>4.2000000000000002E-4</v>
      </c>
      <c r="O4738" s="160">
        <f>ROUND(E4738*N4738,2)</f>
        <v>7.0000000000000007E-2</v>
      </c>
      <c r="P4738" s="160">
        <v>0</v>
      </c>
      <c r="Q4738" s="160">
        <f>ROUND(E4738*P4738,2)</f>
        <v>0</v>
      </c>
      <c r="R4738" s="160" t="s">
        <v>4800</v>
      </c>
      <c r="S4738" s="160" t="s">
        <v>295</v>
      </c>
      <c r="T4738" s="161" t="s">
        <v>295</v>
      </c>
      <c r="U4738" s="162">
        <v>0.09</v>
      </c>
      <c r="V4738" s="162">
        <f>ROUND(E4738*U4738,2)</f>
        <v>13.97</v>
      </c>
      <c r="W4738" s="162"/>
      <c r="X4738" s="162" t="s">
        <v>375</v>
      </c>
      <c r="Y4738" s="163"/>
      <c r="Z4738" s="163"/>
      <c r="AA4738" s="163"/>
      <c r="AB4738" s="163"/>
      <c r="AC4738" s="163"/>
      <c r="AD4738" s="163"/>
      <c r="AE4738" s="163"/>
      <c r="AF4738" s="163"/>
      <c r="AG4738" s="163" t="s">
        <v>376</v>
      </c>
      <c r="AH4738" s="163"/>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3" t="s">
        <v>535</v>
      </c>
      <c r="D4739" s="184"/>
      <c r="E4739" s="185">
        <v>73.53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378</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3" t="s">
        <v>4891</v>
      </c>
      <c r="D4740" s="184"/>
      <c r="E4740" s="185">
        <v>39.74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378</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64"/>
      <c r="B4741" s="165"/>
      <c r="C4741" s="183" t="s">
        <v>4892</v>
      </c>
      <c r="D4741" s="184"/>
      <c r="E4741" s="185">
        <v>41.96</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378</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54">
        <v>844</v>
      </c>
      <c r="B4742" s="155" t="s">
        <v>4893</v>
      </c>
      <c r="C4742" s="156" t="s">
        <v>4894</v>
      </c>
      <c r="D4742" s="157" t="s">
        <v>373</v>
      </c>
      <c r="E4742" s="158">
        <v>584.69000000000005</v>
      </c>
      <c r="F4742" s="159"/>
      <c r="G4742" s="160">
        <f>ROUND(E4742*F4742,2)</f>
        <v>0</v>
      </c>
      <c r="H4742" s="159"/>
      <c r="I4742" s="160">
        <f>ROUND(E4742*H4742,2)</f>
        <v>0</v>
      </c>
      <c r="J4742" s="159"/>
      <c r="K4742" s="160">
        <f>ROUND(E4742*J4742,2)</f>
        <v>0</v>
      </c>
      <c r="L4742" s="160">
        <v>21</v>
      </c>
      <c r="M4742" s="160">
        <f>G4742*(1+L4742/100)</f>
        <v>0</v>
      </c>
      <c r="N4742" s="160">
        <v>2.9999999999999997E-4</v>
      </c>
      <c r="O4742" s="160">
        <f>ROUND(E4742*N4742,2)</f>
        <v>0.18</v>
      </c>
      <c r="P4742" s="160">
        <v>0</v>
      </c>
      <c r="Q4742" s="160">
        <f>ROUND(E4742*P4742,2)</f>
        <v>0</v>
      </c>
      <c r="R4742" s="160"/>
      <c r="S4742" s="160" t="s">
        <v>354</v>
      </c>
      <c r="T4742" s="161" t="s">
        <v>296</v>
      </c>
      <c r="U4742" s="162">
        <v>0.03</v>
      </c>
      <c r="V4742" s="162">
        <f>ROUND(E4742*U4742,2)</f>
        <v>17.54</v>
      </c>
      <c r="W4742" s="162"/>
      <c r="X4742" s="162" t="s">
        <v>375</v>
      </c>
      <c r="Y4742" s="163"/>
      <c r="Z4742" s="163"/>
      <c r="AA4742" s="163"/>
      <c r="AB4742" s="163"/>
      <c r="AC4742" s="163"/>
      <c r="AD4742" s="163"/>
      <c r="AE4742" s="163"/>
      <c r="AF4742" s="163"/>
      <c r="AG4742" s="163" t="s">
        <v>376</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3" t="s">
        <v>1770</v>
      </c>
      <c r="D4743" s="184"/>
      <c r="E4743" s="185"/>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378</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3" t="s">
        <v>1771</v>
      </c>
      <c r="D4744" s="184"/>
      <c r="E4744" s="185">
        <v>62.88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378</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3" t="s">
        <v>1772</v>
      </c>
      <c r="D4745" s="184"/>
      <c r="E4745" s="185">
        <v>13.7</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378</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64"/>
      <c r="B4746" s="165"/>
      <c r="C4746" s="183" t="s">
        <v>1773</v>
      </c>
      <c r="D4746" s="184"/>
      <c r="E4746" s="185">
        <v>7.47</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378</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3" t="s">
        <v>1774</v>
      </c>
      <c r="D4747" s="184"/>
      <c r="E4747" s="185">
        <v>48.48</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378</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3" t="s">
        <v>1775</v>
      </c>
      <c r="D4748" s="184"/>
      <c r="E4748" s="185">
        <v>42.19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378</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3" t="s">
        <v>1776</v>
      </c>
      <c r="D4749" s="184"/>
      <c r="E4749" s="185">
        <v>21.62</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378</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64"/>
      <c r="B4750" s="165"/>
      <c r="C4750" s="183" t="s">
        <v>1777</v>
      </c>
      <c r="D4750" s="184"/>
      <c r="E4750" s="185">
        <v>28.09</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378</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3" t="s">
        <v>1778</v>
      </c>
      <c r="D4751" s="184"/>
      <c r="E4751" s="185">
        <v>64.650000000000006</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378</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64"/>
      <c r="B4752" s="165"/>
      <c r="C4752" s="183" t="s">
        <v>1779</v>
      </c>
      <c r="D4752" s="184"/>
      <c r="E4752" s="185">
        <v>37.24</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378</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3" t="s">
        <v>1780</v>
      </c>
      <c r="D4753" s="184"/>
      <c r="E4753" s="185">
        <v>27.94</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378</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3" t="s">
        <v>1781</v>
      </c>
      <c r="D4754" s="184"/>
      <c r="E4754" s="185">
        <v>15.81</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378</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3" t="s">
        <v>1782</v>
      </c>
      <c r="D4755" s="184"/>
      <c r="E4755" s="185">
        <v>2.65</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378</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64"/>
      <c r="B4756" s="165"/>
      <c r="C4756" s="183" t="s">
        <v>1783</v>
      </c>
      <c r="D4756" s="184"/>
      <c r="E4756" s="185">
        <v>5.07</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378</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3" t="s">
        <v>1784</v>
      </c>
      <c r="D4757" s="184"/>
      <c r="E4757" s="185">
        <v>28.62</v>
      </c>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378</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3" t="s">
        <v>1785</v>
      </c>
      <c r="D4758" s="184"/>
      <c r="E4758" s="185">
        <v>45.38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378</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3" t="s">
        <v>1786</v>
      </c>
      <c r="D4759" s="184"/>
      <c r="E4759" s="185">
        <v>54.8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378</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3" t="s">
        <v>1787</v>
      </c>
      <c r="D4760" s="184"/>
      <c r="E4760" s="185">
        <v>23.2</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378</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3" t="s">
        <v>1788</v>
      </c>
      <c r="D4761" s="184"/>
      <c r="E4761" s="185">
        <v>54.9</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378</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x14ac:dyDescent="0.2">
      <c r="A4762" s="146" t="s">
        <v>290</v>
      </c>
      <c r="B4762" s="147" t="s">
        <v>211</v>
      </c>
      <c r="C4762" s="148" t="s">
        <v>212</v>
      </c>
      <c r="D4762" s="149"/>
      <c r="E4762" s="150"/>
      <c r="F4762" s="151"/>
      <c r="G4762" s="151">
        <f>SUMIF(AG4763:AG5087,"&lt;&gt;NOR",G4763:G5087)</f>
        <v>0</v>
      </c>
      <c r="H4762" s="151"/>
      <c r="I4762" s="151">
        <f>SUM(I4763:I5087)</f>
        <v>0</v>
      </c>
      <c r="J4762" s="151"/>
      <c r="K4762" s="151">
        <f>SUM(K4763:K5087)</f>
        <v>0</v>
      </c>
      <c r="L4762" s="151"/>
      <c r="M4762" s="151">
        <f>SUM(M4763:M5087)</f>
        <v>0</v>
      </c>
      <c r="N4762" s="151"/>
      <c r="O4762" s="151">
        <f>SUM(O4763:O5087)</f>
        <v>10.55</v>
      </c>
      <c r="P4762" s="151"/>
      <c r="Q4762" s="151">
        <f>SUM(Q4763:Q5087)</f>
        <v>0</v>
      </c>
      <c r="R4762" s="151"/>
      <c r="S4762" s="151"/>
      <c r="T4762" s="152"/>
      <c r="U4762" s="153"/>
      <c r="V4762" s="153">
        <f>SUM(V4763:V5087)</f>
        <v>1625.5900000000001</v>
      </c>
      <c r="W4762" s="153"/>
      <c r="X4762" s="153"/>
      <c r="AG4762" s="135" t="s">
        <v>291</v>
      </c>
    </row>
    <row r="4763" spans="1:60" ht="12.75" customHeight="1" outlineLevel="1" x14ac:dyDescent="0.2">
      <c r="A4763" s="154">
        <v>845</v>
      </c>
      <c r="B4763" s="155" t="s">
        <v>4895</v>
      </c>
      <c r="C4763" s="156" t="s">
        <v>4896</v>
      </c>
      <c r="D4763" s="157" t="s">
        <v>373</v>
      </c>
      <c r="E4763" s="158">
        <v>3366.5389500000001</v>
      </c>
      <c r="F4763" s="159"/>
      <c r="G4763" s="160">
        <f>ROUND(E4763*F4763,2)</f>
        <v>0</v>
      </c>
      <c r="H4763" s="159"/>
      <c r="I4763" s="160">
        <f>ROUND(E4763*H4763,2)</f>
        <v>0</v>
      </c>
      <c r="J4763" s="159"/>
      <c r="K4763" s="160">
        <f>ROUND(E4763*J4763,2)</f>
        <v>0</v>
      </c>
      <c r="L4763" s="160">
        <v>21</v>
      </c>
      <c r="M4763" s="160">
        <f>G4763*(1+L4763/100)</f>
        <v>0</v>
      </c>
      <c r="N4763" s="160">
        <v>0</v>
      </c>
      <c r="O4763" s="160">
        <f>ROUND(E4763*N4763,2)</f>
        <v>0</v>
      </c>
      <c r="P4763" s="160">
        <v>0</v>
      </c>
      <c r="Q4763" s="160">
        <f>ROUND(E4763*P4763,2)</f>
        <v>0</v>
      </c>
      <c r="R4763" s="160" t="s">
        <v>4897</v>
      </c>
      <c r="S4763" s="160" t="s">
        <v>295</v>
      </c>
      <c r="T4763" s="161" t="s">
        <v>295</v>
      </c>
      <c r="U4763" s="162">
        <v>7.0000000000000007E-2</v>
      </c>
      <c r="V4763" s="162">
        <f>ROUND(E4763*U4763,2)</f>
        <v>235.66</v>
      </c>
      <c r="W4763" s="162"/>
      <c r="X4763" s="162" t="s">
        <v>375</v>
      </c>
      <c r="Y4763" s="163"/>
      <c r="Z4763" s="163"/>
      <c r="AA4763" s="163"/>
      <c r="AB4763" s="163"/>
      <c r="AC4763" s="163"/>
      <c r="AD4763" s="163"/>
      <c r="AE4763" s="163"/>
      <c r="AF4763" s="163"/>
      <c r="AG4763" s="163" t="s">
        <v>376</v>
      </c>
      <c r="AH4763" s="163"/>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3" t="s">
        <v>513</v>
      </c>
      <c r="D4764" s="184"/>
      <c r="E4764" s="185"/>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378</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3" t="s">
        <v>1465</v>
      </c>
      <c r="D4765" s="184"/>
      <c r="E4765" s="185">
        <v>38.452800000000003</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378</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3" t="s">
        <v>1466</v>
      </c>
      <c r="D4766" s="184"/>
      <c r="E4766" s="185">
        <v>31.536000000000001</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378</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3" t="s">
        <v>1467</v>
      </c>
      <c r="D4767" s="184"/>
      <c r="E4767" s="185">
        <v>18.6004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378</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3" t="s">
        <v>1468</v>
      </c>
      <c r="D4768" s="184"/>
      <c r="E4768" s="185">
        <v>2.8323999999999998</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378</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3" t="s">
        <v>1469</v>
      </c>
      <c r="D4769" s="184"/>
      <c r="E4769" s="185">
        <v>27.9955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378</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3" t="s">
        <v>1470</v>
      </c>
      <c r="D4770" s="184"/>
      <c r="E4770" s="185">
        <v>68.587500000000006</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378</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3" t="s">
        <v>1471</v>
      </c>
      <c r="D4771" s="184"/>
      <c r="E4771" s="185">
        <v>15.5215</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378</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3" t="s">
        <v>1472</v>
      </c>
      <c r="D4772" s="184"/>
      <c r="E4772" s="185">
        <v>10.102499999999999</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378</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3" t="s">
        <v>1473</v>
      </c>
      <c r="D4773" s="184"/>
      <c r="E4773" s="185">
        <v>12.6785</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378</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3" t="s">
        <v>1474</v>
      </c>
      <c r="D4774" s="184"/>
      <c r="E4774" s="185">
        <v>25.691500000000001</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378</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3" t="s">
        <v>516</v>
      </c>
      <c r="D4775" s="184"/>
      <c r="E4775" s="185"/>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378</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x14ac:dyDescent="0.2">
      <c r="A4776" s="164"/>
      <c r="B4776" s="165"/>
      <c r="C4776" s="183" t="s">
        <v>1475</v>
      </c>
      <c r="D4776" s="184"/>
      <c r="E4776" s="185">
        <v>41.866199999999999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378</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outlineLevel="1" x14ac:dyDescent="0.2">
      <c r="A4777" s="164"/>
      <c r="B4777" s="165"/>
      <c r="C4777" s="183" t="s">
        <v>1476</v>
      </c>
      <c r="D4777" s="184"/>
      <c r="E4777" s="185">
        <v>24.452400000000001</v>
      </c>
      <c r="F4777" s="162"/>
      <c r="G4777" s="162"/>
      <c r="H4777" s="162"/>
      <c r="I4777" s="162"/>
      <c r="J4777" s="162"/>
      <c r="K4777" s="162"/>
      <c r="L4777" s="162"/>
      <c r="M4777" s="162"/>
      <c r="N4777" s="162"/>
      <c r="O4777" s="162"/>
      <c r="P4777" s="162"/>
      <c r="Q4777" s="162"/>
      <c r="R4777" s="162"/>
      <c r="S4777" s="162"/>
      <c r="T4777" s="162"/>
      <c r="U4777" s="162"/>
      <c r="V4777" s="162"/>
      <c r="W4777" s="162"/>
      <c r="X4777" s="162"/>
      <c r="Y4777" s="163"/>
      <c r="Z4777" s="163"/>
      <c r="AA4777" s="163"/>
      <c r="AB4777" s="163"/>
      <c r="AC4777" s="163"/>
      <c r="AD4777" s="163"/>
      <c r="AE4777" s="163"/>
      <c r="AF4777" s="163"/>
      <c r="AG4777" s="163" t="s">
        <v>378</v>
      </c>
      <c r="AH4777" s="163">
        <v>0</v>
      </c>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3" t="s">
        <v>1477</v>
      </c>
      <c r="D4778" s="184"/>
      <c r="E4778" s="185">
        <v>93.002499999999998</v>
      </c>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378</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3" t="s">
        <v>1478</v>
      </c>
      <c r="D4779" s="184"/>
      <c r="E4779" s="185">
        <v>21.359000000000002</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378</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3" t="s">
        <v>1479</v>
      </c>
      <c r="D4780" s="184"/>
      <c r="E4780" s="185">
        <v>19.097000000000001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378</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3" t="s">
        <v>1480</v>
      </c>
      <c r="D4781" s="184"/>
      <c r="E4781" s="185">
        <v>31.429500000000001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378</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3" t="s">
        <v>1481</v>
      </c>
      <c r="D4782" s="184"/>
      <c r="E4782" s="185">
        <v>41.700499999999998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378</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3" t="s">
        <v>1482</v>
      </c>
      <c r="D4783" s="184"/>
      <c r="E4783" s="185">
        <v>26.035299999999999</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378</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3" t="s">
        <v>1483</v>
      </c>
      <c r="D4784" s="184"/>
      <c r="E4784" s="185">
        <v>31.634599999999999</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378</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3" t="s">
        <v>1484</v>
      </c>
      <c r="D4785" s="184"/>
      <c r="E4785" s="185">
        <v>21.166799999999999</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378</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3" t="s">
        <v>1485</v>
      </c>
      <c r="D4786" s="184"/>
      <c r="E4786" s="185">
        <v>12.67465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378</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3" t="s">
        <v>1486</v>
      </c>
      <c r="D4787" s="184"/>
      <c r="E4787" s="185">
        <v>13.385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378</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3" t="s">
        <v>1487</v>
      </c>
      <c r="D4788" s="184"/>
      <c r="E4788" s="185">
        <v>9.4727999999999994</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378</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3" t="s">
        <v>1488</v>
      </c>
      <c r="D4789" s="184"/>
      <c r="E4789" s="185">
        <v>5.4467999999999996</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378</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3" t="s">
        <v>1489</v>
      </c>
      <c r="D4790" s="184"/>
      <c r="E4790" s="185">
        <v>6.8701999999999996</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378</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3" t="s">
        <v>1490</v>
      </c>
      <c r="D4791" s="184"/>
      <c r="E4791" s="185">
        <v>10.654400000000001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378</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3" t="s">
        <v>1491</v>
      </c>
      <c r="D4792" s="184"/>
      <c r="E4792" s="185">
        <v>30.796399999999998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378</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3" t="s">
        <v>1492</v>
      </c>
      <c r="D4793" s="184"/>
      <c r="E4793" s="185">
        <v>12.502599999999999</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378</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3" t="s">
        <v>1493</v>
      </c>
      <c r="D4794" s="184"/>
      <c r="E4794" s="185">
        <v>13.5724</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378</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3" t="s">
        <v>1494</v>
      </c>
      <c r="D4795" s="184"/>
      <c r="E4795" s="185">
        <v>15.395</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378</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3" t="s">
        <v>1495</v>
      </c>
      <c r="D4796" s="184"/>
      <c r="E4796" s="185">
        <v>1.4976</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378</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3" t="s">
        <v>1496</v>
      </c>
      <c r="D4797" s="184"/>
      <c r="E4797" s="185">
        <v>4.0084999999999997</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378</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3" t="s">
        <v>1497</v>
      </c>
      <c r="D4798" s="184"/>
      <c r="E4798" s="185">
        <v>8.1356000000000002</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378</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3" t="s">
        <v>1498</v>
      </c>
      <c r="D4799" s="184"/>
      <c r="E4799" s="185">
        <v>13.9056</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378</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3" t="s">
        <v>1499</v>
      </c>
      <c r="D4800" s="184"/>
      <c r="E4800" s="185">
        <v>151.202</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378</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3" t="s">
        <v>1500</v>
      </c>
      <c r="D4801" s="184"/>
      <c r="E4801" s="185">
        <v>9.5023999999999997</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378</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3" t="s">
        <v>1501</v>
      </c>
      <c r="D4802" s="184"/>
      <c r="E4802" s="185">
        <v>2.915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378</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3" t="s">
        <v>1502</v>
      </c>
      <c r="D4803" s="184"/>
      <c r="E4803" s="185">
        <v>71.731800000000007</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378</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3" t="s">
        <v>1503</v>
      </c>
      <c r="D4804" s="184"/>
      <c r="E4804" s="185">
        <v>92.663749999999993</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378</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3" t="s">
        <v>1504</v>
      </c>
      <c r="D4805" s="184"/>
      <c r="E4805" s="185">
        <v>81.076099999999997</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378</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3" t="s">
        <v>1505</v>
      </c>
      <c r="D4806" s="184"/>
      <c r="E4806" s="185">
        <v>110.5466</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378</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3" t="s">
        <v>1506</v>
      </c>
      <c r="D4807" s="184"/>
      <c r="E4807" s="185">
        <v>41.6432</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378</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3" t="s">
        <v>1507</v>
      </c>
      <c r="D4808" s="184"/>
      <c r="E4808" s="185">
        <v>11.829599999999999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378</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3" t="s">
        <v>1508</v>
      </c>
      <c r="D4809" s="184"/>
      <c r="E4809" s="185"/>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378</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3" t="s">
        <v>1509</v>
      </c>
      <c r="D4810" s="184"/>
      <c r="E4810" s="185"/>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378</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3" t="s">
        <v>526</v>
      </c>
      <c r="D4811" s="184"/>
      <c r="E4811" s="185"/>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378</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3" t="s">
        <v>1510</v>
      </c>
      <c r="D4812" s="184"/>
      <c r="E4812" s="185">
        <v>78.110500000000002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378</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3" t="s">
        <v>1511</v>
      </c>
      <c r="D4813" s="184"/>
      <c r="E4813" s="185">
        <v>26.128599999999999</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378</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3" t="s">
        <v>1512</v>
      </c>
      <c r="D4814" s="184"/>
      <c r="E4814" s="185">
        <v>36.899099999999997</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378</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3" t="s">
        <v>1513</v>
      </c>
      <c r="D4815" s="184"/>
      <c r="E4815" s="185">
        <v>37.218899999999998</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378</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3" t="s">
        <v>1514</v>
      </c>
      <c r="D4816" s="184"/>
      <c r="E4816" s="185">
        <v>15.2265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378</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3" t="s">
        <v>1515</v>
      </c>
      <c r="D4817" s="184"/>
      <c r="E4817" s="185">
        <v>13.951499999999999</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378</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3" t="s">
        <v>1516</v>
      </c>
      <c r="D4818" s="184"/>
      <c r="E4818" s="185">
        <v>2.2050000000000001</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378</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3" t="s">
        <v>1517</v>
      </c>
      <c r="D4819" s="184"/>
      <c r="E4819" s="185">
        <v>9.7544000000000004</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378</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3" t="s">
        <v>1518</v>
      </c>
      <c r="D4820" s="184"/>
      <c r="E4820" s="185">
        <v>16.8795</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378</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3" t="s">
        <v>1519</v>
      </c>
      <c r="D4821" s="184"/>
      <c r="E4821" s="185">
        <v>105.16934999999999</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378</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3" t="s">
        <v>1520</v>
      </c>
      <c r="D4822" s="184"/>
      <c r="E4822" s="185">
        <v>95.048299999999998</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378</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3" t="s">
        <v>1521</v>
      </c>
      <c r="D4823" s="184"/>
      <c r="E4823" s="185">
        <v>5.8705999999999996</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378</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3" t="s">
        <v>1522</v>
      </c>
      <c r="D4824" s="184"/>
      <c r="E4824" s="185">
        <v>72.522099999999995</v>
      </c>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378</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3" t="s">
        <v>1523</v>
      </c>
      <c r="D4825" s="184"/>
      <c r="E4825" s="185">
        <v>39.99785</v>
      </c>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378</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3" t="s">
        <v>1524</v>
      </c>
      <c r="D4826" s="184"/>
      <c r="E4826" s="185">
        <v>44.285049999999998</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378</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3" t="s">
        <v>1525</v>
      </c>
      <c r="D4827" s="184"/>
      <c r="E4827" s="185">
        <v>68.31765</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378</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3" t="s">
        <v>1526</v>
      </c>
      <c r="D4828" s="184"/>
      <c r="E4828" s="185">
        <v>52.900550000000003</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378</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3" t="s">
        <v>1527</v>
      </c>
      <c r="D4829" s="184"/>
      <c r="E4829" s="185">
        <v>43.474499999999999</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378</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3" t="s">
        <v>1528</v>
      </c>
      <c r="D4830" s="184"/>
      <c r="E4830" s="185">
        <v>17.472000000000001</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378</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3" t="s">
        <v>1529</v>
      </c>
      <c r="D4831" s="184"/>
      <c r="E4831" s="185">
        <v>44.916150000000002</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378</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3" t="s">
        <v>1530</v>
      </c>
      <c r="D4832" s="184"/>
      <c r="E4832" s="185">
        <v>12.040050000000001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378</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3" t="s">
        <v>1531</v>
      </c>
      <c r="D4833" s="184"/>
      <c r="E4833" s="185">
        <v>41.494050000000001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378</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3" t="s">
        <v>1532</v>
      </c>
      <c r="D4834" s="184"/>
      <c r="E4834" s="185">
        <v>22.6768</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378</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3" t="s">
        <v>1533</v>
      </c>
      <c r="D4835" s="184"/>
      <c r="E4835" s="185">
        <v>73.488699999999994</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378</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3" t="s">
        <v>1534</v>
      </c>
      <c r="D4836" s="184"/>
      <c r="E4836" s="185">
        <v>93.3</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378</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3" t="s">
        <v>1535</v>
      </c>
      <c r="D4837" s="184"/>
      <c r="E4837" s="185">
        <v>89.287499999999994</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378</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3" t="s">
        <v>1536</v>
      </c>
      <c r="D4838" s="184"/>
      <c r="E4838" s="185">
        <v>131.81764999999999</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378</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3" t="s">
        <v>1537</v>
      </c>
      <c r="D4839" s="184"/>
      <c r="E4839" s="185">
        <v>-8.7413000000000007</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378</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3" t="s">
        <v>1538</v>
      </c>
      <c r="D4840" s="184"/>
      <c r="E4840" s="185">
        <v>37.664400000000001</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378</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3" t="s">
        <v>1539</v>
      </c>
      <c r="D4841" s="184"/>
      <c r="E4841" s="185">
        <v>120.6234</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378</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3" t="s">
        <v>1540</v>
      </c>
      <c r="D4842" s="184"/>
      <c r="E4842" s="185">
        <v>6.6791999999999998</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378</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3" t="s">
        <v>1770</v>
      </c>
      <c r="D4843" s="184"/>
      <c r="E4843" s="185"/>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378</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3" t="s">
        <v>1771</v>
      </c>
      <c r="D4844" s="184"/>
      <c r="E4844" s="185">
        <v>62.88</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378</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3" t="s">
        <v>1772</v>
      </c>
      <c r="D4845" s="184"/>
      <c r="E4845" s="185">
        <v>13.7</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378</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3" t="s">
        <v>1773</v>
      </c>
      <c r="D4846" s="184"/>
      <c r="E4846" s="185">
        <v>7.47</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378</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3" t="s">
        <v>1774</v>
      </c>
      <c r="D4847" s="184"/>
      <c r="E4847" s="185">
        <v>48.48</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378</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3" t="s">
        <v>1775</v>
      </c>
      <c r="D4848" s="184"/>
      <c r="E4848" s="185">
        <v>42.19</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378</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3" t="s">
        <v>1776</v>
      </c>
      <c r="D4849" s="184"/>
      <c r="E4849" s="185">
        <v>21.62</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378</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3" t="s">
        <v>1777</v>
      </c>
      <c r="D4850" s="184"/>
      <c r="E4850" s="185">
        <v>28.09</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378</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3" t="s">
        <v>1778</v>
      </c>
      <c r="D4851" s="184"/>
      <c r="E4851" s="185">
        <v>64.650000000000006</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378</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3" t="s">
        <v>1779</v>
      </c>
      <c r="D4852" s="184"/>
      <c r="E4852" s="185">
        <v>37.24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378</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3" t="s">
        <v>1780</v>
      </c>
      <c r="D4853" s="184"/>
      <c r="E4853" s="185">
        <v>27.94</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378</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3" t="s">
        <v>1781</v>
      </c>
      <c r="D4854" s="184"/>
      <c r="E4854" s="185">
        <v>15.81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378</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3" t="s">
        <v>1782</v>
      </c>
      <c r="D4855" s="184"/>
      <c r="E4855" s="185">
        <v>2.65</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378</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3" t="s">
        <v>1783</v>
      </c>
      <c r="D4856" s="184"/>
      <c r="E4856" s="185">
        <v>5.07</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378</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3" t="s">
        <v>1784</v>
      </c>
      <c r="D4857" s="184"/>
      <c r="E4857" s="185">
        <v>28.62</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378</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3" t="s">
        <v>1785</v>
      </c>
      <c r="D4858" s="184"/>
      <c r="E4858" s="185">
        <v>45.38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378</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3" t="s">
        <v>1786</v>
      </c>
      <c r="D4859" s="184"/>
      <c r="E4859" s="185">
        <v>54.8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378</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3" t="s">
        <v>1787</v>
      </c>
      <c r="D4860" s="184"/>
      <c r="E4860" s="185">
        <v>23.2</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378</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3" t="s">
        <v>1788</v>
      </c>
      <c r="D4861" s="184"/>
      <c r="E4861" s="185">
        <v>54.9</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378</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54">
        <v>846</v>
      </c>
      <c r="B4862" s="155" t="s">
        <v>4898</v>
      </c>
      <c r="C4862" s="156" t="s">
        <v>4899</v>
      </c>
      <c r="D4862" s="157" t="s">
        <v>373</v>
      </c>
      <c r="E4862" s="158">
        <v>246.42447999999999</v>
      </c>
      <c r="F4862" s="159"/>
      <c r="G4862" s="160">
        <f>ROUND(E4862*F4862,2)</f>
        <v>0</v>
      </c>
      <c r="H4862" s="159"/>
      <c r="I4862" s="160">
        <f>ROUND(E4862*H4862,2)</f>
        <v>0</v>
      </c>
      <c r="J4862" s="159"/>
      <c r="K4862" s="160">
        <f>ROUND(E4862*J4862,2)</f>
        <v>0</v>
      </c>
      <c r="L4862" s="160">
        <v>21</v>
      </c>
      <c r="M4862" s="160">
        <f>G4862*(1+L4862/100)</f>
        <v>0</v>
      </c>
      <c r="N4862" s="160">
        <v>0</v>
      </c>
      <c r="O4862" s="160">
        <f>ROUND(E4862*N4862,2)</f>
        <v>0</v>
      </c>
      <c r="P4862" s="160">
        <v>0</v>
      </c>
      <c r="Q4862" s="160">
        <f>ROUND(E4862*P4862,2)</f>
        <v>0</v>
      </c>
      <c r="R4862" s="160" t="s">
        <v>4897</v>
      </c>
      <c r="S4862" s="160" t="s">
        <v>295</v>
      </c>
      <c r="T4862" s="161" t="s">
        <v>295</v>
      </c>
      <c r="U4862" s="162">
        <v>7.2499999999999995E-2</v>
      </c>
      <c r="V4862" s="162">
        <f>ROUND(E4862*U4862,2)</f>
        <v>17.87</v>
      </c>
      <c r="W4862" s="162"/>
      <c r="X4862" s="162" t="s">
        <v>375</v>
      </c>
      <c r="Y4862" s="163"/>
      <c r="Z4862" s="163"/>
      <c r="AA4862" s="163"/>
      <c r="AB4862" s="163"/>
      <c r="AC4862" s="163"/>
      <c r="AD4862" s="163"/>
      <c r="AE4862" s="163"/>
      <c r="AF4862" s="163"/>
      <c r="AG4862" s="163" t="s">
        <v>376</v>
      </c>
      <c r="AH4862" s="163"/>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3" t="s">
        <v>4900</v>
      </c>
      <c r="D4863" s="184"/>
      <c r="E4863" s="185">
        <v>23.495049999999999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378</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3" t="s">
        <v>4901</v>
      </c>
      <c r="D4864" s="184"/>
      <c r="E4864" s="185">
        <v>166.7799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378</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3" t="s">
        <v>4902</v>
      </c>
      <c r="D4865" s="184"/>
      <c r="E4865" s="185">
        <v>11.036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378</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3" t="s">
        <v>4903</v>
      </c>
      <c r="D4866" s="184"/>
      <c r="E4866" s="185">
        <v>-19.82</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378</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3" t="s">
        <v>4904</v>
      </c>
      <c r="D4867" s="184"/>
      <c r="E4867" s="185">
        <v>64.933530000000005</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378</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54">
        <v>847</v>
      </c>
      <c r="B4868" s="155" t="s">
        <v>4905</v>
      </c>
      <c r="C4868" s="156" t="s">
        <v>4906</v>
      </c>
      <c r="D4868" s="157" t="s">
        <v>373</v>
      </c>
      <c r="E4868" s="158">
        <v>931.39570000000003</v>
      </c>
      <c r="F4868" s="159"/>
      <c r="G4868" s="160">
        <f>ROUND(E4868*F4868,2)</f>
        <v>0</v>
      </c>
      <c r="H4868" s="159"/>
      <c r="I4868" s="160">
        <f>ROUND(E4868*H4868,2)</f>
        <v>0</v>
      </c>
      <c r="J4868" s="159"/>
      <c r="K4868" s="160">
        <f>ROUND(E4868*J4868,2)</f>
        <v>0</v>
      </c>
      <c r="L4868" s="160">
        <v>21</v>
      </c>
      <c r="M4868" s="160">
        <f>G4868*(1+L4868/100)</f>
        <v>0</v>
      </c>
      <c r="N4868" s="160">
        <v>1.7000000000000001E-4</v>
      </c>
      <c r="O4868" s="160">
        <f>ROUND(E4868*N4868,2)</f>
        <v>0.16</v>
      </c>
      <c r="P4868" s="160">
        <v>0</v>
      </c>
      <c r="Q4868" s="160">
        <f>ROUND(E4868*P4868,2)</f>
        <v>0</v>
      </c>
      <c r="R4868" s="160" t="s">
        <v>4897</v>
      </c>
      <c r="S4868" s="160" t="s">
        <v>295</v>
      </c>
      <c r="T4868" s="161" t="s">
        <v>295</v>
      </c>
      <c r="U4868" s="162">
        <v>3.2480000000000002E-2</v>
      </c>
      <c r="V4868" s="162">
        <f>ROUND(E4868*U4868,2)</f>
        <v>30.25</v>
      </c>
      <c r="W4868" s="162"/>
      <c r="X4868" s="162" t="s">
        <v>375</v>
      </c>
      <c r="Y4868" s="163"/>
      <c r="Z4868" s="163"/>
      <c r="AA4868" s="163"/>
      <c r="AB4868" s="163"/>
      <c r="AC4868" s="163"/>
      <c r="AD4868" s="163"/>
      <c r="AE4868" s="163"/>
      <c r="AF4868" s="163"/>
      <c r="AG4868" s="163" t="s">
        <v>376</v>
      </c>
      <c r="AH4868" s="163"/>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3" t="s">
        <v>4907</v>
      </c>
      <c r="D4869" s="184"/>
      <c r="E4869" s="185">
        <v>931.39570000000003</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378</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54">
        <v>848</v>
      </c>
      <c r="B4870" s="155" t="s">
        <v>4908</v>
      </c>
      <c r="C4870" s="156" t="s">
        <v>4906</v>
      </c>
      <c r="D4870" s="157" t="s">
        <v>373</v>
      </c>
      <c r="E4870" s="158">
        <v>7945.6396999999997</v>
      </c>
      <c r="F4870" s="159"/>
      <c r="G4870" s="160">
        <f>ROUND(E4870*F4870,2)</f>
        <v>0</v>
      </c>
      <c r="H4870" s="159"/>
      <c r="I4870" s="160">
        <f>ROUND(E4870*H4870,2)</f>
        <v>0</v>
      </c>
      <c r="J4870" s="159"/>
      <c r="K4870" s="160">
        <f>ROUND(E4870*J4870,2)</f>
        <v>0</v>
      </c>
      <c r="L4870" s="160">
        <v>21</v>
      </c>
      <c r="M4870" s="160">
        <f>G4870*(1+L4870/100)</f>
        <v>0</v>
      </c>
      <c r="N4870" s="160">
        <v>1.8000000000000001E-4</v>
      </c>
      <c r="O4870" s="160">
        <f>ROUND(E4870*N4870,2)</f>
        <v>1.43</v>
      </c>
      <c r="P4870" s="160">
        <v>0</v>
      </c>
      <c r="Q4870" s="160">
        <f>ROUND(E4870*P4870,2)</f>
        <v>0</v>
      </c>
      <c r="R4870" s="160" t="s">
        <v>4897</v>
      </c>
      <c r="S4870" s="160" t="s">
        <v>295</v>
      </c>
      <c r="T4870" s="161" t="s">
        <v>295</v>
      </c>
      <c r="U4870" s="162">
        <v>0.03</v>
      </c>
      <c r="V4870" s="162">
        <f>ROUND(E4870*U4870,2)</f>
        <v>238.37</v>
      </c>
      <c r="W4870" s="162"/>
      <c r="X4870" s="162" t="s">
        <v>375</v>
      </c>
      <c r="Y4870" s="163"/>
      <c r="Z4870" s="163"/>
      <c r="AA4870" s="163"/>
      <c r="AB4870" s="163"/>
      <c r="AC4870" s="163"/>
      <c r="AD4870" s="163"/>
      <c r="AE4870" s="163"/>
      <c r="AF4870" s="163"/>
      <c r="AG4870" s="163" t="s">
        <v>376</v>
      </c>
      <c r="AH4870" s="163"/>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3" t="s">
        <v>4909</v>
      </c>
      <c r="D4871" s="184"/>
      <c r="E4871" s="185">
        <v>4261.30368</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378</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3" t="s">
        <v>4910</v>
      </c>
      <c r="D4872" s="184"/>
      <c r="E4872" s="185">
        <v>1732.5370600000001</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378</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3" t="s">
        <v>4911</v>
      </c>
      <c r="D4873" s="184"/>
      <c r="E4873" s="185">
        <v>1951.7989700000001</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378</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54">
        <v>849</v>
      </c>
      <c r="B4874" s="155" t="s">
        <v>4912</v>
      </c>
      <c r="C4874" s="156" t="s">
        <v>4913</v>
      </c>
      <c r="D4874" s="157" t="s">
        <v>373</v>
      </c>
      <c r="E4874" s="158">
        <v>7.3125</v>
      </c>
      <c r="F4874" s="159"/>
      <c r="G4874" s="160">
        <f>ROUND(E4874*F4874,2)</f>
        <v>0</v>
      </c>
      <c r="H4874" s="159"/>
      <c r="I4874" s="160">
        <f>ROUND(E4874*H4874,2)</f>
        <v>0</v>
      </c>
      <c r="J4874" s="159"/>
      <c r="K4874" s="160">
        <f>ROUND(E4874*J4874,2)</f>
        <v>0</v>
      </c>
      <c r="L4874" s="160">
        <v>21</v>
      </c>
      <c r="M4874" s="160">
        <f>G4874*(1+L4874/100)</f>
        <v>0</v>
      </c>
      <c r="N4874" s="160">
        <v>1.4999999999999999E-4</v>
      </c>
      <c r="O4874" s="160">
        <f>ROUND(E4874*N4874,2)</f>
        <v>0</v>
      </c>
      <c r="P4874" s="160">
        <v>0</v>
      </c>
      <c r="Q4874" s="160">
        <f>ROUND(E4874*P4874,2)</f>
        <v>0</v>
      </c>
      <c r="R4874" s="160" t="s">
        <v>4897</v>
      </c>
      <c r="S4874" s="160" t="s">
        <v>295</v>
      </c>
      <c r="T4874" s="161" t="s">
        <v>295</v>
      </c>
      <c r="U4874" s="162">
        <v>9.2850000000000002E-2</v>
      </c>
      <c r="V4874" s="162">
        <f>ROUND(E4874*U4874,2)</f>
        <v>0.68</v>
      </c>
      <c r="W4874" s="162"/>
      <c r="X4874" s="162" t="s">
        <v>375</v>
      </c>
      <c r="Y4874" s="163"/>
      <c r="Z4874" s="163"/>
      <c r="AA4874" s="163"/>
      <c r="AB4874" s="163"/>
      <c r="AC4874" s="163"/>
      <c r="AD4874" s="163"/>
      <c r="AE4874" s="163"/>
      <c r="AF4874" s="163"/>
      <c r="AG4874" s="163" t="s">
        <v>376</v>
      </c>
      <c r="AH4874" s="163"/>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3" t="s">
        <v>4914</v>
      </c>
      <c r="D4875" s="184"/>
      <c r="E4875" s="185"/>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378</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64"/>
      <c r="B4876" s="165"/>
      <c r="C4876" s="183" t="s">
        <v>4915</v>
      </c>
      <c r="D4876" s="184"/>
      <c r="E4876" s="185">
        <v>2.3475000000000001</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378</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3" t="s">
        <v>4916</v>
      </c>
      <c r="D4877" s="184"/>
      <c r="E4877" s="185">
        <v>1.395</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378</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3" t="s">
        <v>4917</v>
      </c>
      <c r="D4878" s="184"/>
      <c r="E4878" s="185">
        <v>1.2825</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378</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3" t="s">
        <v>4918</v>
      </c>
      <c r="D4879" s="184"/>
      <c r="E4879" s="185">
        <v>2.2875000000000001</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378</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54">
        <v>850</v>
      </c>
      <c r="B4880" s="155" t="s">
        <v>4919</v>
      </c>
      <c r="C4880" s="156" t="s">
        <v>4920</v>
      </c>
      <c r="D4880" s="157" t="s">
        <v>373</v>
      </c>
      <c r="E4880" s="158">
        <v>931.39570000000003</v>
      </c>
      <c r="F4880" s="159"/>
      <c r="G4880" s="160">
        <f>ROUND(E4880*F4880,2)</f>
        <v>0</v>
      </c>
      <c r="H4880" s="159"/>
      <c r="I4880" s="160">
        <f>ROUND(E4880*H4880,2)</f>
        <v>0</v>
      </c>
      <c r="J4880" s="159"/>
      <c r="K4880" s="160">
        <f>ROUND(E4880*J4880,2)</f>
        <v>0</v>
      </c>
      <c r="L4880" s="160">
        <v>21</v>
      </c>
      <c r="M4880" s="160">
        <f>G4880*(1+L4880/100)</f>
        <v>0</v>
      </c>
      <c r="N4880" s="160">
        <v>1.4999999999999999E-4</v>
      </c>
      <c r="O4880" s="160">
        <f>ROUND(E4880*N4880,2)</f>
        <v>0.14000000000000001</v>
      </c>
      <c r="P4880" s="160">
        <v>0</v>
      </c>
      <c r="Q4880" s="160">
        <f>ROUND(E4880*P4880,2)</f>
        <v>0</v>
      </c>
      <c r="R4880" s="160" t="s">
        <v>4897</v>
      </c>
      <c r="S4880" s="160" t="s">
        <v>295</v>
      </c>
      <c r="T4880" s="161" t="s">
        <v>295</v>
      </c>
      <c r="U4880" s="162">
        <v>7.0000000000000007E-2</v>
      </c>
      <c r="V4880" s="162">
        <f>ROUND(E4880*U4880,2)</f>
        <v>65.2</v>
      </c>
      <c r="W4880" s="162"/>
      <c r="X4880" s="162" t="s">
        <v>375</v>
      </c>
      <c r="Y4880" s="163"/>
      <c r="Z4880" s="163"/>
      <c r="AA4880" s="163"/>
      <c r="AB4880" s="163"/>
      <c r="AC4880" s="163"/>
      <c r="AD4880" s="163"/>
      <c r="AE4880" s="163"/>
      <c r="AF4880" s="163"/>
      <c r="AG4880" s="163" t="s">
        <v>376</v>
      </c>
      <c r="AH4880" s="163"/>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3" t="s">
        <v>4921</v>
      </c>
      <c r="D4881" s="184"/>
      <c r="E4881" s="185">
        <v>76.05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378</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64"/>
      <c r="B4882" s="165"/>
      <c r="C4882" s="183" t="s">
        <v>4922</v>
      </c>
      <c r="D4882" s="184"/>
      <c r="E4882" s="185">
        <v>33.613799999999998</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378</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3" t="s">
        <v>4923</v>
      </c>
      <c r="D4883" s="184"/>
      <c r="E4883" s="185">
        <v>25.511299999999999</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378</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64"/>
      <c r="B4884" s="165"/>
      <c r="C4884" s="183" t="s">
        <v>4924</v>
      </c>
      <c r="D4884" s="184"/>
      <c r="E4884" s="185">
        <v>76.557249999999996</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378</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3" t="s">
        <v>4925</v>
      </c>
      <c r="D4885" s="184"/>
      <c r="E4885" s="185">
        <v>27.2</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378</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3" t="s">
        <v>4926</v>
      </c>
      <c r="D4886" s="184"/>
      <c r="E4886" s="185">
        <v>41.860799999999998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378</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3" t="s">
        <v>4927</v>
      </c>
      <c r="D4887" s="184"/>
      <c r="E4887" s="185">
        <v>176.7808</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378</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64"/>
      <c r="B4888" s="165"/>
      <c r="C4888" s="183" t="s">
        <v>4928</v>
      </c>
      <c r="D4888" s="184"/>
      <c r="E4888" s="185">
        <v>110.56975</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378</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3" t="s">
        <v>4929</v>
      </c>
      <c r="D4889" s="184"/>
      <c r="E4889" s="185">
        <v>46.155000000000001</v>
      </c>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378</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3" t="s">
        <v>4930</v>
      </c>
      <c r="D4890" s="184"/>
      <c r="E4890" s="185">
        <v>41.473199999999999</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378</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3" t="s">
        <v>4931</v>
      </c>
      <c r="D4891" s="184"/>
      <c r="E4891" s="185">
        <v>13.667999999999999</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378</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3" t="s">
        <v>4932</v>
      </c>
      <c r="D4892" s="184"/>
      <c r="E4892" s="185">
        <v>72.381</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378</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3" t="s">
        <v>4933</v>
      </c>
      <c r="D4893" s="184"/>
      <c r="E4893" s="185">
        <v>71.440799999999996</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378</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64"/>
      <c r="B4894" s="165"/>
      <c r="C4894" s="183" t="s">
        <v>4934</v>
      </c>
      <c r="D4894" s="184"/>
      <c r="E4894" s="185">
        <v>45.631999999999998</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378</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3" t="s">
        <v>4935</v>
      </c>
      <c r="D4895" s="184"/>
      <c r="E4895" s="185">
        <v>60.8645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378</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3" t="s">
        <v>4936</v>
      </c>
      <c r="D4896" s="184"/>
      <c r="E4896" s="185">
        <v>11.637499999999999</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378</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54">
        <v>851</v>
      </c>
      <c r="B4897" s="155" t="s">
        <v>4937</v>
      </c>
      <c r="C4897" s="156" t="s">
        <v>4938</v>
      </c>
      <c r="D4897" s="157" t="s">
        <v>373</v>
      </c>
      <c r="E4897" s="158">
        <v>4261.3036700000002</v>
      </c>
      <c r="F4897" s="159"/>
      <c r="G4897" s="160">
        <f>ROUND(E4897*F4897,2)</f>
        <v>0</v>
      </c>
      <c r="H4897" s="159"/>
      <c r="I4897" s="160">
        <f>ROUND(E4897*H4897,2)</f>
        <v>0</v>
      </c>
      <c r="J4897" s="159"/>
      <c r="K4897" s="160">
        <f>ROUND(E4897*J4897,2)</f>
        <v>0</v>
      </c>
      <c r="L4897" s="160">
        <v>21</v>
      </c>
      <c r="M4897" s="160">
        <f>G4897*(1+L4897/100)</f>
        <v>0</v>
      </c>
      <c r="N4897" s="160">
        <v>4.6000000000000001E-4</v>
      </c>
      <c r="O4897" s="160">
        <f>ROUND(E4897*N4897,2)</f>
        <v>1.96</v>
      </c>
      <c r="P4897" s="160">
        <v>0</v>
      </c>
      <c r="Q4897" s="160">
        <f>ROUND(E4897*P4897,2)</f>
        <v>0</v>
      </c>
      <c r="R4897" s="160" t="s">
        <v>4897</v>
      </c>
      <c r="S4897" s="160" t="s">
        <v>295</v>
      </c>
      <c r="T4897" s="161" t="s">
        <v>295</v>
      </c>
      <c r="U4897" s="162">
        <v>0.1</v>
      </c>
      <c r="V4897" s="162">
        <f>ROUND(E4897*U4897,2)</f>
        <v>426.13</v>
      </c>
      <c r="W4897" s="162"/>
      <c r="X4897" s="162" t="s">
        <v>375</v>
      </c>
      <c r="Y4897" s="163"/>
      <c r="Z4897" s="163"/>
      <c r="AA4897" s="163"/>
      <c r="AB4897" s="163"/>
      <c r="AC4897" s="163"/>
      <c r="AD4897" s="163"/>
      <c r="AE4897" s="163"/>
      <c r="AF4897" s="163"/>
      <c r="AG4897" s="163" t="s">
        <v>376</v>
      </c>
      <c r="AH4897" s="163"/>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3" t="s">
        <v>4939</v>
      </c>
      <c r="D4898" s="184"/>
      <c r="E4898" s="185"/>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378</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3" t="s">
        <v>4940</v>
      </c>
      <c r="D4899" s="184"/>
      <c r="E4899" s="185">
        <v>215.71</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378</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3" t="s">
        <v>4941</v>
      </c>
      <c r="D4900" s="184"/>
      <c r="E4900" s="185">
        <v>80.42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378</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3" t="s">
        <v>4942</v>
      </c>
      <c r="D4901" s="184"/>
      <c r="E4901" s="185">
        <v>23.7</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378</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3" t="s">
        <v>4943</v>
      </c>
      <c r="D4902" s="184"/>
      <c r="E4902" s="185">
        <v>28.34</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378</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3" t="s">
        <v>4944</v>
      </c>
      <c r="D4903" s="184"/>
      <c r="E4903" s="185">
        <v>20.8</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378</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3" t="s">
        <v>4945</v>
      </c>
      <c r="D4904" s="184"/>
      <c r="E4904" s="185">
        <v>438.92</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378</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3" t="s">
        <v>4946</v>
      </c>
      <c r="D4905" s="184"/>
      <c r="E4905" s="185"/>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378</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3" t="s">
        <v>4947</v>
      </c>
      <c r="D4906" s="184"/>
      <c r="E4906" s="185">
        <v>83.521850000000001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378</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3" t="s">
        <v>4948</v>
      </c>
      <c r="D4907" s="184"/>
      <c r="E4907" s="185">
        <v>7.7439999999999998</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378</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3" t="s">
        <v>4949</v>
      </c>
      <c r="D4908" s="184"/>
      <c r="E4908" s="185">
        <v>57.754350000000002</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378</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3" t="s">
        <v>4950</v>
      </c>
      <c r="D4909" s="184"/>
      <c r="E4909" s="185">
        <v>66.163700000000006</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378</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3" t="s">
        <v>4951</v>
      </c>
      <c r="D4910" s="184"/>
      <c r="E4910" s="185">
        <v>49.5779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378</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64"/>
      <c r="B4911" s="165"/>
      <c r="C4911" s="183" t="s">
        <v>4952</v>
      </c>
      <c r="D4911" s="184"/>
      <c r="E4911" s="185">
        <v>78.3001</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378</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3" t="s">
        <v>4953</v>
      </c>
      <c r="D4912" s="184"/>
      <c r="E4912" s="185">
        <v>65.985600000000005</v>
      </c>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378</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3" t="s">
        <v>4954</v>
      </c>
      <c r="D4913" s="184"/>
      <c r="E4913" s="185">
        <v>30.243600000000001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378</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3" t="s">
        <v>4955</v>
      </c>
      <c r="D4914" s="184"/>
      <c r="E4914" s="185">
        <v>63.330599999999997</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378</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3" t="s">
        <v>4956</v>
      </c>
      <c r="D4915" s="184"/>
      <c r="E4915" s="185">
        <v>75.816000000000003</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378</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3" t="s">
        <v>4957</v>
      </c>
      <c r="D4916" s="184"/>
      <c r="E4916" s="185">
        <v>30.705400000000001</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378</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3" t="s">
        <v>4958</v>
      </c>
      <c r="D4917" s="184"/>
      <c r="E4917" s="185">
        <v>66.427000000000007</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378</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3" t="s">
        <v>4959</v>
      </c>
      <c r="D4918" s="184"/>
      <c r="E4918" s="185">
        <v>65.986599999999996</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378</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3" t="s">
        <v>4960</v>
      </c>
      <c r="D4919" s="184"/>
      <c r="E4919" s="185">
        <v>65.986599999999996</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378</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3" t="s">
        <v>4961</v>
      </c>
      <c r="D4920" s="184"/>
      <c r="E4920" s="185">
        <v>66.610500000000002</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378</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3" t="s">
        <v>4962</v>
      </c>
      <c r="D4921" s="184"/>
      <c r="E4921" s="185">
        <v>39.362099999999998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378</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3" t="s">
        <v>4963</v>
      </c>
      <c r="D4922" s="184"/>
      <c r="E4922" s="185">
        <v>64.225200000000001</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378</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3" t="s">
        <v>4964</v>
      </c>
      <c r="D4923" s="184"/>
      <c r="E4923" s="185">
        <v>32.1</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378</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3" t="s">
        <v>4965</v>
      </c>
      <c r="D4924" s="184"/>
      <c r="E4924" s="185">
        <v>65.549800000000005</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378</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3" t="s">
        <v>4966</v>
      </c>
      <c r="D4925" s="184"/>
      <c r="E4925" s="185">
        <v>76.540400000000005</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378</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3" t="s">
        <v>4967</v>
      </c>
      <c r="D4926" s="184"/>
      <c r="E4926" s="185">
        <v>50.048400000000001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378</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3" t="s">
        <v>4968</v>
      </c>
      <c r="D4927" s="184"/>
      <c r="E4927" s="185">
        <v>62.733499999999999</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378</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3" t="s">
        <v>4969</v>
      </c>
      <c r="D4928" s="184"/>
      <c r="E4928" s="185">
        <v>107.4388</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378</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3" t="s">
        <v>4970</v>
      </c>
      <c r="D4929" s="184"/>
      <c r="E4929" s="185">
        <v>70.955600000000004</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378</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3" t="s">
        <v>4971</v>
      </c>
      <c r="D4930" s="184"/>
      <c r="E4930" s="185">
        <v>86.635999999999996</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378</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3" t="s">
        <v>4972</v>
      </c>
      <c r="D4931" s="184"/>
      <c r="E4931" s="185">
        <v>34.71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378</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3" t="s">
        <v>4973</v>
      </c>
      <c r="D4932" s="184"/>
      <c r="E4932" s="185">
        <v>38.878799999999998</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378</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3" t="s">
        <v>4974</v>
      </c>
      <c r="D4933" s="184"/>
      <c r="E4933" s="185">
        <v>63.436799999999998</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378</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3" t="s">
        <v>4975</v>
      </c>
      <c r="D4934" s="184"/>
      <c r="E4934" s="185">
        <v>63.790799999999997</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378</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3" t="s">
        <v>4976</v>
      </c>
      <c r="D4935" s="184"/>
      <c r="E4935" s="185">
        <v>44.674799999999998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378</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3" t="s">
        <v>4977</v>
      </c>
      <c r="D4936" s="184"/>
      <c r="E4936" s="185">
        <v>62.645000000000003</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378</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3" t="s">
        <v>4978</v>
      </c>
      <c r="D4937" s="184"/>
      <c r="E4937" s="185">
        <v>67.132999999999996</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378</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3" t="s">
        <v>4979</v>
      </c>
      <c r="D4938" s="184"/>
      <c r="E4938" s="185">
        <v>41.58</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378</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3" t="s">
        <v>4980</v>
      </c>
      <c r="D4939" s="184"/>
      <c r="E4939" s="185">
        <v>63.428400000000003</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378</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3" t="s">
        <v>4981</v>
      </c>
      <c r="D4940" s="184"/>
      <c r="E4940" s="185">
        <v>28.92</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378</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3" t="s">
        <v>4982</v>
      </c>
      <c r="D4941" s="184"/>
      <c r="E4941" s="185">
        <v>74.352599999999995</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378</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3" t="s">
        <v>4983</v>
      </c>
      <c r="D4942" s="184"/>
      <c r="E4942" s="185">
        <v>86.985600000000005</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378</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3" t="s">
        <v>4984</v>
      </c>
      <c r="D4943" s="184"/>
      <c r="E4943" s="185">
        <v>85.945599999999999</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378</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3" t="s">
        <v>4985</v>
      </c>
      <c r="D4944" s="184"/>
      <c r="E4944" s="185">
        <v>45.073700000000002</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378</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3" t="s">
        <v>4986</v>
      </c>
      <c r="D4945" s="184"/>
      <c r="E4945" s="185">
        <v>60.465000000000003</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378</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3" t="s">
        <v>4987</v>
      </c>
      <c r="D4946" s="184"/>
      <c r="E4946" s="185">
        <v>72.374399999999994</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378</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3" t="s">
        <v>4988</v>
      </c>
      <c r="D4947" s="184"/>
      <c r="E4947" s="185">
        <v>85.654399999999995</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378</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3" t="s">
        <v>4989</v>
      </c>
      <c r="D4948" s="184"/>
      <c r="E4948" s="185">
        <v>89.967600000000004</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378</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3" t="s">
        <v>4990</v>
      </c>
      <c r="D4949" s="184"/>
      <c r="E4949" s="185">
        <v>30.57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378</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3" t="s">
        <v>4991</v>
      </c>
      <c r="D4950" s="184"/>
      <c r="E4950" s="185">
        <v>38.935899999999997</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378</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3" t="s">
        <v>4992</v>
      </c>
      <c r="D4951" s="184"/>
      <c r="E4951" s="185">
        <v>55.404800000000002</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378</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3" t="s">
        <v>4993</v>
      </c>
      <c r="D4952" s="184"/>
      <c r="E4952" s="185">
        <v>45.408000000000001</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378</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3" t="s">
        <v>4994</v>
      </c>
      <c r="D4953" s="184"/>
      <c r="E4953" s="185">
        <v>29.7864</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378</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3" t="s">
        <v>4995</v>
      </c>
      <c r="D4954" s="184"/>
      <c r="E4954" s="185">
        <v>29.3322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378</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3" t="s">
        <v>4996</v>
      </c>
      <c r="D4955" s="184"/>
      <c r="E4955" s="185"/>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378</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3" t="s">
        <v>4997</v>
      </c>
      <c r="D4956" s="184"/>
      <c r="E4956" s="185">
        <v>5.69015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378</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3" t="s">
        <v>4998</v>
      </c>
      <c r="D4957" s="184"/>
      <c r="E4957" s="185">
        <v>13.36225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378</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3" t="s">
        <v>4999</v>
      </c>
      <c r="D4958" s="184"/>
      <c r="E4958" s="185">
        <v>91.493600000000001</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378</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3" t="s">
        <v>5000</v>
      </c>
      <c r="D4959" s="184"/>
      <c r="E4959" s="185">
        <v>51.6</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378</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3" t="s">
        <v>679</v>
      </c>
      <c r="D4960" s="184"/>
      <c r="E4960" s="185">
        <v>20.5899</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378</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3" t="s">
        <v>5001</v>
      </c>
      <c r="D4961" s="184"/>
      <c r="E4961" s="185">
        <v>6.34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378</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3" t="s">
        <v>5002</v>
      </c>
      <c r="D4962" s="184"/>
      <c r="E4962" s="185">
        <v>17.715499999999999</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378</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3" t="s">
        <v>5003</v>
      </c>
      <c r="D4963" s="184"/>
      <c r="E4963" s="185">
        <v>79.671199999999999</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378</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3" t="s">
        <v>5004</v>
      </c>
      <c r="D4964" s="184"/>
      <c r="E4964" s="185">
        <v>19.357099999999999</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378</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3" t="s">
        <v>5005</v>
      </c>
      <c r="D4965" s="184"/>
      <c r="E4965" s="185">
        <v>44.892400000000002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378</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3" t="s">
        <v>5006</v>
      </c>
      <c r="D4966" s="184"/>
      <c r="E4966" s="185">
        <v>40.110250000000001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378</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3" t="s">
        <v>5007</v>
      </c>
      <c r="D4967" s="184"/>
      <c r="E4967" s="185">
        <v>43.769530000000003</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378</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3" t="s">
        <v>5008</v>
      </c>
      <c r="D4968" s="184"/>
      <c r="E4968" s="185">
        <v>20.8001</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378</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3" t="s">
        <v>5009</v>
      </c>
      <c r="D4969" s="184"/>
      <c r="E4969" s="185">
        <v>7.5750000000000002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378</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3" t="s">
        <v>5010</v>
      </c>
      <c r="D4970" s="184"/>
      <c r="E4970" s="185">
        <v>7.3014999999999999</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378</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3" t="s">
        <v>5011</v>
      </c>
      <c r="D4971" s="184"/>
      <c r="E4971" s="185">
        <v>21.312799999999999</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378</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3" t="s">
        <v>848</v>
      </c>
      <c r="D4972" s="184"/>
      <c r="E4972" s="185">
        <v>10.192</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378</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3" t="s">
        <v>5012</v>
      </c>
      <c r="D4973" s="184"/>
      <c r="E4973" s="185">
        <v>6.3840000000000003</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378</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3" t="s">
        <v>5013</v>
      </c>
      <c r="D4974" s="184"/>
      <c r="E4974" s="185">
        <v>23.584</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378</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3" t="s">
        <v>5014</v>
      </c>
      <c r="D4975" s="184"/>
      <c r="E4975" s="185">
        <v>37.6</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378</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3" t="s">
        <v>5015</v>
      </c>
      <c r="D4976" s="184"/>
      <c r="E4976" s="185">
        <v>14.875</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378</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54">
        <v>852</v>
      </c>
      <c r="B4977" s="155" t="s">
        <v>5016</v>
      </c>
      <c r="C4977" s="156" t="s">
        <v>5017</v>
      </c>
      <c r="D4977" s="157" t="s">
        <v>373</v>
      </c>
      <c r="E4977" s="158">
        <v>1732.5370600000001</v>
      </c>
      <c r="F4977" s="159"/>
      <c r="G4977" s="160">
        <f>ROUND(E4977*F4977,2)</f>
        <v>0</v>
      </c>
      <c r="H4977" s="159"/>
      <c r="I4977" s="160">
        <f>ROUND(E4977*H4977,2)</f>
        <v>0</v>
      </c>
      <c r="J4977" s="159"/>
      <c r="K4977" s="160">
        <f>ROUND(E4977*J4977,2)</f>
        <v>0</v>
      </c>
      <c r="L4977" s="160">
        <v>21</v>
      </c>
      <c r="M4977" s="160">
        <f>G4977*(1+L4977/100)</f>
        <v>0</v>
      </c>
      <c r="N4977" s="160">
        <v>4.8000000000000001E-4</v>
      </c>
      <c r="O4977" s="160">
        <f>ROUND(E4977*N4977,2)</f>
        <v>0.83</v>
      </c>
      <c r="P4977" s="160">
        <v>0</v>
      </c>
      <c r="Q4977" s="160">
        <f>ROUND(E4977*P4977,2)</f>
        <v>0</v>
      </c>
      <c r="R4977" s="160" t="s">
        <v>4897</v>
      </c>
      <c r="S4977" s="160" t="s">
        <v>295</v>
      </c>
      <c r="T4977" s="161" t="s">
        <v>295</v>
      </c>
      <c r="U4977" s="162">
        <v>0.11</v>
      </c>
      <c r="V4977" s="162">
        <f>ROUND(E4977*U4977,2)</f>
        <v>190.58</v>
      </c>
      <c r="W4977" s="162"/>
      <c r="X4977" s="162" t="s">
        <v>375</v>
      </c>
      <c r="Y4977" s="163"/>
      <c r="Z4977" s="163"/>
      <c r="AA4977" s="163"/>
      <c r="AB4977" s="163"/>
      <c r="AC4977" s="163"/>
      <c r="AD4977" s="163"/>
      <c r="AE4977" s="163"/>
      <c r="AF4977" s="163"/>
      <c r="AG4977" s="163" t="s">
        <v>376</v>
      </c>
      <c r="AH4977" s="163"/>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3" t="s">
        <v>1243</v>
      </c>
      <c r="D4978" s="184"/>
      <c r="E4978" s="185"/>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378</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3" t="s">
        <v>1244</v>
      </c>
      <c r="D4979" s="184"/>
      <c r="E4979" s="185">
        <v>50.73</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378</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3" t="s">
        <v>1245</v>
      </c>
      <c r="D4980" s="184"/>
      <c r="E4980" s="185">
        <v>29.69</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378</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6" t="s">
        <v>2896</v>
      </c>
      <c r="D4981" s="187"/>
      <c r="E4981" s="188">
        <v>80.42</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378</v>
      </c>
      <c r="AH4981" s="163">
        <v>1</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3" t="s">
        <v>5018</v>
      </c>
      <c r="D4982" s="184"/>
      <c r="E4982" s="185"/>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378</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3" t="s">
        <v>5019</v>
      </c>
      <c r="D4983" s="184"/>
      <c r="E4983" s="185">
        <v>144.72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378</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3" t="s">
        <v>5020</v>
      </c>
      <c r="D4984" s="184"/>
      <c r="E4984" s="185">
        <v>3.96</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378</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3" t="s">
        <v>5021</v>
      </c>
      <c r="D4985" s="184"/>
      <c r="E4985" s="185">
        <v>4.0999999999999996</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378</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3" t="s">
        <v>5022</v>
      </c>
      <c r="D4986" s="184"/>
      <c r="E4986" s="185">
        <v>42.96</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378</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6" t="s">
        <v>2896</v>
      </c>
      <c r="D4987" s="187"/>
      <c r="E4987" s="188">
        <v>195.74</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378</v>
      </c>
      <c r="AH4987" s="163">
        <v>1</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3" t="s">
        <v>5023</v>
      </c>
      <c r="D4988" s="184"/>
      <c r="E4988" s="185"/>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378</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3" t="s">
        <v>5024</v>
      </c>
      <c r="D4989" s="184"/>
      <c r="E4989" s="185">
        <v>115.34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378</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3" t="s">
        <v>5025</v>
      </c>
      <c r="D4990" s="184"/>
      <c r="E4990" s="185">
        <v>3.5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378</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64"/>
      <c r="B4991" s="165"/>
      <c r="C4991" s="183" t="s">
        <v>5026</v>
      </c>
      <c r="D4991" s="184"/>
      <c r="E4991" s="185">
        <v>3.92</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378</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3" t="s">
        <v>5027</v>
      </c>
      <c r="D4992" s="184"/>
      <c r="E4992" s="185">
        <v>46.38</v>
      </c>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378</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3" t="s">
        <v>5028</v>
      </c>
      <c r="D4993" s="184"/>
      <c r="E4993" s="185">
        <v>14.025</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378</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6" t="s">
        <v>2896</v>
      </c>
      <c r="D4994" s="187"/>
      <c r="E4994" s="188">
        <v>183.16499999999999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378</v>
      </c>
      <c r="AH4994" s="163">
        <v>1</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3" t="s">
        <v>3745</v>
      </c>
      <c r="D4995" s="184"/>
      <c r="E4995" s="185">
        <v>20.8704</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378</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3" t="s">
        <v>3746</v>
      </c>
      <c r="D4996" s="184"/>
      <c r="E4996" s="185">
        <v>18.52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378</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6" t="s">
        <v>2896</v>
      </c>
      <c r="D4997" s="187"/>
      <c r="E4997" s="188">
        <v>39.3904</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378</v>
      </c>
      <c r="AH4997" s="163">
        <v>1</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3" t="s">
        <v>3713</v>
      </c>
      <c r="D4998" s="184"/>
      <c r="E4998" s="185"/>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378</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3" t="s">
        <v>5029</v>
      </c>
      <c r="D4999" s="184"/>
      <c r="E4999" s="185">
        <v>7.5659999999999998</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378</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3" t="s">
        <v>5030</v>
      </c>
      <c r="D5000" s="184"/>
      <c r="E5000" s="185">
        <v>14.5139</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378</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3" t="s">
        <v>3716</v>
      </c>
      <c r="D5001" s="185"/>
      <c r="E5001" s="185">
        <v>7.5852000000000004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378</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3" t="s">
        <v>5031</v>
      </c>
      <c r="D5002" s="185"/>
      <c r="E5002" s="185">
        <v>9.6134000000000004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378</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6" t="s">
        <v>2896</v>
      </c>
      <c r="D5003" s="188"/>
      <c r="E5003" s="188">
        <v>39.278500000000001</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378</v>
      </c>
      <c r="AH5003" s="163">
        <v>1</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3" t="s">
        <v>3718</v>
      </c>
      <c r="D5004" s="185"/>
      <c r="E5004" s="185"/>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378</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3" t="s">
        <v>5032</v>
      </c>
      <c r="D5005" s="185"/>
      <c r="E5005" s="185">
        <v>1.2845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378</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3" t="s">
        <v>5033</v>
      </c>
      <c r="D5006" s="185"/>
      <c r="E5006" s="185">
        <v>7.1567999999999996</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378</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3" t="s">
        <v>5034</v>
      </c>
      <c r="D5007" s="185"/>
      <c r="E5007" s="185">
        <v>1.8979999999999999</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378</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3" t="s">
        <v>5035</v>
      </c>
      <c r="D5008" s="185"/>
      <c r="E5008" s="185">
        <v>9.5963999999999992</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378</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3" t="s">
        <v>5036</v>
      </c>
      <c r="D5009" s="185"/>
      <c r="E5009" s="185">
        <v>3.0880000000000001</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378</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6" t="s">
        <v>2896</v>
      </c>
      <c r="D5010" s="188"/>
      <c r="E5010" s="188">
        <v>23.023700000000002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378</v>
      </c>
      <c r="AH5010" s="163">
        <v>1</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3" t="s">
        <v>5037</v>
      </c>
      <c r="D5011" s="185"/>
      <c r="E5011" s="185"/>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378</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3" t="s">
        <v>5038</v>
      </c>
      <c r="D5012" s="185"/>
      <c r="E5012" s="185">
        <v>16.91244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378</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3" t="s">
        <v>5039</v>
      </c>
      <c r="D5013" s="185"/>
      <c r="E5013" s="185">
        <v>12.5326</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378</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6" t="s">
        <v>2896</v>
      </c>
      <c r="D5014" s="188"/>
      <c r="E5014" s="188">
        <v>29.445039999999999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378</v>
      </c>
      <c r="AH5014" s="163">
        <v>1</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3" t="s">
        <v>4946</v>
      </c>
      <c r="D5015" s="185"/>
      <c r="E5015" s="185"/>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378</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3" t="s">
        <v>5040</v>
      </c>
      <c r="D5016" s="185"/>
      <c r="E5016" s="185">
        <v>36.795450000000002</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378</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3" t="s">
        <v>5041</v>
      </c>
      <c r="D5017" s="185"/>
      <c r="E5017" s="185">
        <v>5.5330000000000004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378</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3" t="s">
        <v>5042</v>
      </c>
      <c r="D5018" s="185"/>
      <c r="E5018" s="185">
        <v>45.529499999999999</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378</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3" t="s">
        <v>5043</v>
      </c>
      <c r="D5019" s="185"/>
      <c r="E5019" s="185">
        <v>69.266300000000001</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378</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3" t="s">
        <v>5044</v>
      </c>
      <c r="D5020" s="185"/>
      <c r="E5020" s="185">
        <v>32.183999999999997</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378</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3" t="s">
        <v>5045</v>
      </c>
      <c r="D5021" s="185"/>
      <c r="E5021" s="185">
        <v>104.69878</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378</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3" t="s">
        <v>5046</v>
      </c>
      <c r="D5022" s="185"/>
      <c r="E5022" s="185">
        <v>45.099600000000002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378</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3" t="s">
        <v>5047</v>
      </c>
      <c r="D5023" s="185"/>
      <c r="E5023" s="185">
        <v>45.241199999999999</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378</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3" t="s">
        <v>5048</v>
      </c>
      <c r="D5024" s="185"/>
      <c r="E5024" s="185">
        <v>46.44</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378</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3" t="s">
        <v>4962</v>
      </c>
      <c r="D5025" s="185"/>
      <c r="E5025" s="185">
        <v>39.362099999999998</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378</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3" t="s">
        <v>5049</v>
      </c>
      <c r="D5026" s="185"/>
      <c r="E5026" s="185">
        <v>24.6662</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378</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3" t="s">
        <v>5050</v>
      </c>
      <c r="D5027" s="185"/>
      <c r="E5027" s="185">
        <v>24.183900000000001</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378</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3" t="s">
        <v>4973</v>
      </c>
      <c r="D5028" s="185"/>
      <c r="E5028" s="185">
        <v>38.878799999999998</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378</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3" t="s">
        <v>5051</v>
      </c>
      <c r="D5029" s="185"/>
      <c r="E5029" s="185">
        <v>45.807600000000001</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378</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3" t="s">
        <v>5052</v>
      </c>
      <c r="D5030" s="185"/>
      <c r="E5030" s="185">
        <v>46.02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378</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3" t="s">
        <v>5053</v>
      </c>
      <c r="D5031" s="185"/>
      <c r="E5031" s="185">
        <v>45.807600000000001</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378</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3" t="s">
        <v>5054</v>
      </c>
      <c r="D5032" s="185"/>
      <c r="E5032" s="185">
        <v>24.235199999999999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378</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3" t="s">
        <v>1433</v>
      </c>
      <c r="D5033" s="185"/>
      <c r="E5033" s="185">
        <v>24.31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378</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3" t="s">
        <v>5055</v>
      </c>
      <c r="D5034" s="185"/>
      <c r="E5034" s="185">
        <v>40.597200000000001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378</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3" t="s">
        <v>5056</v>
      </c>
      <c r="D5035" s="185"/>
      <c r="E5035" s="185">
        <v>28.548200000000001</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378</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3" t="s">
        <v>5057</v>
      </c>
      <c r="D5036" s="185"/>
      <c r="E5036" s="185">
        <v>38.053400000000003</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378</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3" t="s">
        <v>5058</v>
      </c>
      <c r="D5037" s="185"/>
      <c r="E5037" s="185">
        <v>45.513599999999997</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378</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3" t="s">
        <v>5059</v>
      </c>
      <c r="D5038" s="185"/>
      <c r="E5038" s="185">
        <v>45.795200000000001</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378</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6" t="s">
        <v>2896</v>
      </c>
      <c r="D5039" s="188"/>
      <c r="E5039" s="188">
        <v>942.56682999999998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378</v>
      </c>
      <c r="AH5039" s="163">
        <v>1</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3" t="s">
        <v>5060</v>
      </c>
      <c r="D5040" s="185"/>
      <c r="E5040" s="185"/>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378</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3" t="s">
        <v>1450</v>
      </c>
      <c r="D5041" s="185"/>
      <c r="E5041" s="185">
        <v>7.4836</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378</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3" t="s">
        <v>1451</v>
      </c>
      <c r="D5042" s="185"/>
      <c r="E5042" s="185">
        <v>28.835999999999999</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378</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3" t="s">
        <v>1452</v>
      </c>
      <c r="D5043" s="185"/>
      <c r="E5043" s="185">
        <v>9.6120000000000001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378</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3" t="s">
        <v>1453</v>
      </c>
      <c r="D5044" s="185"/>
      <c r="E5044" s="185">
        <v>5.9939999999999998</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378</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3" t="s">
        <v>1454</v>
      </c>
      <c r="D5045" s="185"/>
      <c r="E5045" s="185">
        <v>28.187999999999999</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378</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3" t="s">
        <v>1455</v>
      </c>
      <c r="D5046" s="185"/>
      <c r="E5046" s="185">
        <v>30.132000000000001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378</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3" t="s">
        <v>1456</v>
      </c>
      <c r="D5047" s="185"/>
      <c r="E5047" s="185">
        <v>6.048</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378</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3" t="s">
        <v>4771</v>
      </c>
      <c r="D5048" s="185"/>
      <c r="E5048" s="185">
        <v>49.68</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378</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3" t="s">
        <v>1458</v>
      </c>
      <c r="D5049" s="185"/>
      <c r="E5049" s="185">
        <v>6.1559999999999997</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378</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3" t="s">
        <v>1459</v>
      </c>
      <c r="D5050" s="185"/>
      <c r="E5050" s="185">
        <v>27.378</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378</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6" t="s">
        <v>2896</v>
      </c>
      <c r="D5051" s="188"/>
      <c r="E5051" s="188">
        <v>199.5076</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378</v>
      </c>
      <c r="AH5051" s="163">
        <v>1</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54">
        <v>853</v>
      </c>
      <c r="B5052" s="155" t="s">
        <v>5061</v>
      </c>
      <c r="C5052" s="156" t="s">
        <v>5062</v>
      </c>
      <c r="D5052" s="193" t="s">
        <v>373</v>
      </c>
      <c r="E5052" s="158">
        <v>1912.97497</v>
      </c>
      <c r="F5052" s="159"/>
      <c r="G5052" s="160">
        <f>ROUND(E5052*F5052,2)</f>
        <v>0</v>
      </c>
      <c r="H5052" s="159"/>
      <c r="I5052" s="160">
        <f>ROUND(E5052*H5052,2)</f>
        <v>0</v>
      </c>
      <c r="J5052" s="159"/>
      <c r="K5052" s="160">
        <f>ROUND(E5052*J5052,2)</f>
        <v>0</v>
      </c>
      <c r="L5052" s="160">
        <v>21</v>
      </c>
      <c r="M5052" s="160">
        <f>G5052*(1+L5052/100)</f>
        <v>0</v>
      </c>
      <c r="N5052" s="160">
        <v>3.15E-3</v>
      </c>
      <c r="O5052" s="160">
        <f>ROUND(E5052*N5052,2)</f>
        <v>6.03</v>
      </c>
      <c r="P5052" s="160">
        <v>0</v>
      </c>
      <c r="Q5052" s="160">
        <f>ROUND(E5052*P5052,2)</f>
        <v>0</v>
      </c>
      <c r="R5052" s="160"/>
      <c r="S5052" s="160" t="s">
        <v>354</v>
      </c>
      <c r="T5052" s="161" t="s">
        <v>296</v>
      </c>
      <c r="U5052" s="162">
        <v>0.22</v>
      </c>
      <c r="V5052" s="162">
        <f>ROUND(E5052*U5052,2)</f>
        <v>420.85</v>
      </c>
      <c r="W5052" s="162"/>
      <c r="X5052" s="162" t="s">
        <v>375</v>
      </c>
      <c r="Y5052" s="163"/>
      <c r="Z5052" s="163"/>
      <c r="AA5052" s="163"/>
      <c r="AB5052" s="163"/>
      <c r="AC5052" s="163"/>
      <c r="AD5052" s="163"/>
      <c r="AE5052" s="163"/>
      <c r="AF5052" s="163"/>
      <c r="AG5052" s="163" t="s">
        <v>376</v>
      </c>
      <c r="AH5052" s="163"/>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3" t="s">
        <v>5063</v>
      </c>
      <c r="D5053" s="185"/>
      <c r="E5053" s="185">
        <v>18.994499999999999</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378</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3" t="s">
        <v>5064</v>
      </c>
      <c r="D5054" s="185"/>
      <c r="E5054" s="185">
        <v>69.542500000000004</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378</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3" t="s">
        <v>5065</v>
      </c>
      <c r="D5055" s="185"/>
      <c r="E5055" s="185">
        <v>16.135000000000002</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378</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3" t="s">
        <v>5066</v>
      </c>
      <c r="D5056" s="185"/>
      <c r="E5056" s="185">
        <v>48.344250000000002</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378</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3" t="s">
        <v>5067</v>
      </c>
      <c r="D5057" s="185"/>
      <c r="E5057" s="185">
        <v>20.927900000000001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378</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3" t="s">
        <v>5068</v>
      </c>
      <c r="D5058" s="185"/>
      <c r="E5058" s="185">
        <v>43.594999999999999</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378</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3" t="s">
        <v>5069</v>
      </c>
      <c r="D5059" s="185"/>
      <c r="E5059" s="185">
        <v>135.81399999999999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378</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3" t="s">
        <v>5070</v>
      </c>
      <c r="D5060" s="185"/>
      <c r="E5060" s="185">
        <v>52.677500000000002</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378</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3" t="s">
        <v>5071</v>
      </c>
      <c r="D5061" s="185"/>
      <c r="E5061" s="185">
        <v>77.307000000000002</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378</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3" t="s">
        <v>5072</v>
      </c>
      <c r="D5062" s="185"/>
      <c r="E5062" s="185">
        <v>37.4512</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378</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3" t="s">
        <v>5073</v>
      </c>
      <c r="D5063" s="185"/>
      <c r="E5063" s="185">
        <v>22.196400000000001</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378</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3" t="s">
        <v>5074</v>
      </c>
      <c r="D5064" s="185"/>
      <c r="E5064" s="185">
        <v>15.52388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378</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3" t="s">
        <v>5075</v>
      </c>
      <c r="D5065" s="185"/>
      <c r="E5065" s="185">
        <v>55.834299999999999</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378</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64"/>
      <c r="B5066" s="165"/>
      <c r="C5066" s="183" t="s">
        <v>5076</v>
      </c>
      <c r="D5066" s="185"/>
      <c r="E5066" s="185">
        <v>20.911000000000001</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378</v>
      </c>
      <c r="AH5066" s="163">
        <v>0</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3" t="s">
        <v>5077</v>
      </c>
      <c r="D5067" s="185"/>
      <c r="E5067" s="185">
        <v>54.71</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378</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3" t="s">
        <v>5078</v>
      </c>
      <c r="D5068" s="185"/>
      <c r="E5068" s="185">
        <v>5.0895000000000001</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378</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3" t="s">
        <v>5079</v>
      </c>
      <c r="D5069" s="185"/>
      <c r="E5069" s="185">
        <v>13.122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378</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3" t="s">
        <v>5080</v>
      </c>
      <c r="D5070" s="185"/>
      <c r="E5070" s="185">
        <v>13.635</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378</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3" t="s">
        <v>5081</v>
      </c>
      <c r="D5071" s="185"/>
      <c r="E5071" s="185">
        <v>6.3179999999999996</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378</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3" t="s">
        <v>5082</v>
      </c>
      <c r="D5072" s="185"/>
      <c r="E5072" s="185">
        <v>89.31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378</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3" t="s">
        <v>5083</v>
      </c>
      <c r="D5073" s="185"/>
      <c r="E5073" s="185">
        <v>128.04069999999999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378</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3" t="s">
        <v>5084</v>
      </c>
      <c r="D5074" s="185"/>
      <c r="E5074" s="185">
        <v>135.78</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378</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3" t="s">
        <v>5085</v>
      </c>
      <c r="D5075" s="185"/>
      <c r="E5075" s="185">
        <v>15.607250000000001</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378</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3" t="s">
        <v>5086</v>
      </c>
      <c r="D5076" s="185"/>
      <c r="E5076" s="185">
        <v>126.8596</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378</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3" t="s">
        <v>5087</v>
      </c>
      <c r="D5077" s="185"/>
      <c r="E5077" s="185">
        <v>107.005</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378</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3" t="s">
        <v>5088</v>
      </c>
      <c r="D5078" s="185"/>
      <c r="E5078" s="185">
        <v>20.925000000000001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378</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3" t="s">
        <v>5089</v>
      </c>
      <c r="D5079" s="185"/>
      <c r="E5079" s="185">
        <v>75.974999999999994</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378</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3" t="s">
        <v>5090</v>
      </c>
      <c r="D5080" s="185"/>
      <c r="E5080" s="185">
        <v>129.73009999999999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378</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3" t="s">
        <v>5091</v>
      </c>
      <c r="D5081" s="185"/>
      <c r="E5081" s="185">
        <v>135.66</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378</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3" t="s">
        <v>5092</v>
      </c>
      <c r="D5082" s="185"/>
      <c r="E5082" s="185">
        <v>35.828200000000002</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378</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3" t="s">
        <v>5093</v>
      </c>
      <c r="D5083" s="185"/>
      <c r="E5083" s="185">
        <v>16.05</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378</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3" t="s">
        <v>5094</v>
      </c>
      <c r="D5084" s="185"/>
      <c r="E5084" s="185">
        <v>85.8232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378</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3" t="s">
        <v>5095</v>
      </c>
      <c r="D5085" s="185"/>
      <c r="E5085" s="185">
        <v>64.27</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378</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3" t="s">
        <v>5096</v>
      </c>
      <c r="D5086" s="185"/>
      <c r="E5086" s="185">
        <v>5.0490000000000004</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378</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3" t="s">
        <v>5097</v>
      </c>
      <c r="D5087" s="185"/>
      <c r="E5087" s="185">
        <v>12.933</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378</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x14ac:dyDescent="0.2">
      <c r="A5088" s="146" t="s">
        <v>290</v>
      </c>
      <c r="B5088" s="147" t="s">
        <v>213</v>
      </c>
      <c r="C5088" s="148" t="s">
        <v>214</v>
      </c>
      <c r="D5088" s="194"/>
      <c r="E5088" s="150"/>
      <c r="F5088" s="151"/>
      <c r="G5088" s="151">
        <f>SUMIF(AG5089:AG5185,"&lt;&gt;NOR",G5089:G5185)</f>
        <v>0</v>
      </c>
      <c r="H5088" s="151"/>
      <c r="I5088" s="151">
        <f>SUM(I5089:I5185)</f>
        <v>0</v>
      </c>
      <c r="J5088" s="151"/>
      <c r="K5088" s="151">
        <f>SUM(K5089:K5185)</f>
        <v>0</v>
      </c>
      <c r="L5088" s="151"/>
      <c r="M5088" s="151">
        <f>SUM(M5089:M5185)</f>
        <v>0</v>
      </c>
      <c r="N5088" s="151"/>
      <c r="O5088" s="151">
        <f>SUM(O5089:O5185)</f>
        <v>60.400000000000006</v>
      </c>
      <c r="P5088" s="151"/>
      <c r="Q5088" s="151">
        <f>SUM(Q5089:Q5185)</f>
        <v>0.06</v>
      </c>
      <c r="R5088" s="151"/>
      <c r="S5088" s="151"/>
      <c r="T5088" s="152"/>
      <c r="U5088" s="153"/>
      <c r="V5088" s="153">
        <f>SUM(V5089:V5185)</f>
        <v>302.38999999999993</v>
      </c>
      <c r="W5088" s="153"/>
      <c r="X5088" s="153"/>
      <c r="AG5088" s="135" t="s">
        <v>291</v>
      </c>
    </row>
    <row r="5089" spans="1:60" ht="12.75" customHeight="1" outlineLevel="1" x14ac:dyDescent="0.2">
      <c r="A5089" s="154">
        <v>854</v>
      </c>
      <c r="B5089" s="155" t="s">
        <v>5098</v>
      </c>
      <c r="C5089" s="156" t="s">
        <v>5099</v>
      </c>
      <c r="D5089" s="193" t="s">
        <v>373</v>
      </c>
      <c r="E5089" s="158">
        <v>5.9</v>
      </c>
      <c r="F5089" s="159"/>
      <c r="G5089" s="160">
        <f>ROUND(E5089*F5089,2)</f>
        <v>0</v>
      </c>
      <c r="H5089" s="159"/>
      <c r="I5089" s="160">
        <f>ROUND(E5089*H5089,2)</f>
        <v>0</v>
      </c>
      <c r="J5089" s="159"/>
      <c r="K5089" s="160">
        <f>ROUND(E5089*J5089,2)</f>
        <v>0</v>
      </c>
      <c r="L5089" s="160">
        <v>21</v>
      </c>
      <c r="M5089" s="160">
        <f>G5089*(1+L5089/100)</f>
        <v>0</v>
      </c>
      <c r="N5089" s="160">
        <v>0</v>
      </c>
      <c r="O5089" s="160">
        <f>ROUND(E5089*N5089,2)</f>
        <v>0</v>
      </c>
      <c r="P5089" s="160">
        <v>0.01</v>
      </c>
      <c r="Q5089" s="160">
        <f>ROUND(E5089*P5089,2)</f>
        <v>0.06</v>
      </c>
      <c r="R5089" s="160"/>
      <c r="S5089" s="160" t="s">
        <v>354</v>
      </c>
      <c r="T5089" s="161" t="s">
        <v>296</v>
      </c>
      <c r="U5089" s="162">
        <v>0.2</v>
      </c>
      <c r="V5089" s="162">
        <f>ROUND(E5089*U5089,2)</f>
        <v>1.18</v>
      </c>
      <c r="W5089" s="162"/>
      <c r="X5089" s="162" t="s">
        <v>375</v>
      </c>
      <c r="Y5089" s="163"/>
      <c r="Z5089" s="163"/>
      <c r="AA5089" s="163"/>
      <c r="AB5089" s="163"/>
      <c r="AC5089" s="163"/>
      <c r="AD5089" s="163"/>
      <c r="AE5089" s="163"/>
      <c r="AF5089" s="163"/>
      <c r="AG5089" s="163" t="s">
        <v>376</v>
      </c>
      <c r="AH5089" s="163"/>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3" t="s">
        <v>5100</v>
      </c>
      <c r="D5090" s="185"/>
      <c r="E5090" s="185">
        <v>5.9</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378</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54">
        <v>855</v>
      </c>
      <c r="B5091" s="155" t="s">
        <v>5101</v>
      </c>
      <c r="C5091" s="156" t="s">
        <v>5102</v>
      </c>
      <c r="D5091" s="193" t="s">
        <v>373</v>
      </c>
      <c r="E5091" s="158">
        <v>255.71</v>
      </c>
      <c r="F5091" s="159"/>
      <c r="G5091" s="160">
        <f>ROUND(E5091*F5091,2)</f>
        <v>0</v>
      </c>
      <c r="H5091" s="159"/>
      <c r="I5091" s="160">
        <f>ROUND(E5091*H5091,2)</f>
        <v>0</v>
      </c>
      <c r="J5091" s="159"/>
      <c r="K5091" s="160">
        <f>ROUND(E5091*J5091,2)</f>
        <v>0</v>
      </c>
      <c r="L5091" s="160">
        <v>21</v>
      </c>
      <c r="M5091" s="160">
        <f>G5091*(1+L5091/100)</f>
        <v>0</v>
      </c>
      <c r="N5091" s="160">
        <v>0.193</v>
      </c>
      <c r="O5091" s="160">
        <f>ROUND(E5091*N5091,2)</f>
        <v>49.35</v>
      </c>
      <c r="P5091" s="160">
        <v>0</v>
      </c>
      <c r="Q5091" s="160">
        <f>ROUND(E5091*P5091,2)</f>
        <v>0</v>
      </c>
      <c r="R5091" s="160"/>
      <c r="S5091" s="160" t="s">
        <v>354</v>
      </c>
      <c r="T5091" s="161" t="s">
        <v>296</v>
      </c>
      <c r="U5091" s="162">
        <v>0.66</v>
      </c>
      <c r="V5091" s="162">
        <f>ROUND(E5091*U5091,2)</f>
        <v>168.77</v>
      </c>
      <c r="W5091" s="162"/>
      <c r="X5091" s="162" t="s">
        <v>375</v>
      </c>
      <c r="Y5091" s="163"/>
      <c r="Z5091" s="163"/>
      <c r="AA5091" s="163"/>
      <c r="AB5091" s="163"/>
      <c r="AC5091" s="163"/>
      <c r="AD5091" s="163"/>
      <c r="AE5091" s="163"/>
      <c r="AF5091" s="163"/>
      <c r="AG5091" s="163" t="s">
        <v>376</v>
      </c>
      <c r="AH5091" s="163"/>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3" t="s">
        <v>5103</v>
      </c>
      <c r="D5092" s="185"/>
      <c r="E5092" s="185">
        <v>4.63</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378</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3" t="s">
        <v>5104</v>
      </c>
      <c r="D5093" s="185"/>
      <c r="E5093" s="185">
        <v>3.63</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378</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3" t="s">
        <v>5105</v>
      </c>
      <c r="D5094" s="185"/>
      <c r="E5094" s="185">
        <v>1.83</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378</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3" t="s">
        <v>5106</v>
      </c>
      <c r="D5095" s="185"/>
      <c r="E5095" s="185">
        <v>3.09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378</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3" t="s">
        <v>5107</v>
      </c>
      <c r="D5096" s="185"/>
      <c r="E5096" s="185">
        <v>3.5</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378</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3" t="s">
        <v>5108</v>
      </c>
      <c r="D5097" s="185"/>
      <c r="E5097" s="185">
        <v>1.93</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378</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3" t="s">
        <v>5109</v>
      </c>
      <c r="D5098" s="185"/>
      <c r="E5098" s="185">
        <v>4.57</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378</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3" t="s">
        <v>5110</v>
      </c>
      <c r="D5099" s="185"/>
      <c r="E5099" s="185">
        <v>3.6</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378</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3" t="s">
        <v>5111</v>
      </c>
      <c r="D5100" s="185"/>
      <c r="E5100" s="185">
        <v>2.81</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378</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3" t="s">
        <v>5112</v>
      </c>
      <c r="D5101" s="185"/>
      <c r="E5101" s="185">
        <v>2.74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378</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x14ac:dyDescent="0.2">
      <c r="A5102" s="164"/>
      <c r="B5102" s="165"/>
      <c r="C5102" s="183" t="s">
        <v>5113</v>
      </c>
      <c r="D5102" s="185"/>
      <c r="E5102" s="185">
        <v>6.31</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378</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outlineLevel="1" x14ac:dyDescent="0.2">
      <c r="A5103" s="164"/>
      <c r="B5103" s="165"/>
      <c r="C5103" s="183" t="s">
        <v>5114</v>
      </c>
      <c r="D5103" s="185"/>
      <c r="E5103" s="185">
        <v>4.55</v>
      </c>
      <c r="F5103" s="162"/>
      <c r="G5103" s="162"/>
      <c r="H5103" s="162"/>
      <c r="I5103" s="162"/>
      <c r="J5103" s="162"/>
      <c r="K5103" s="162"/>
      <c r="L5103" s="162"/>
      <c r="M5103" s="162"/>
      <c r="N5103" s="162"/>
      <c r="O5103" s="162"/>
      <c r="P5103" s="162"/>
      <c r="Q5103" s="162"/>
      <c r="R5103" s="162"/>
      <c r="S5103" s="162"/>
      <c r="T5103" s="162"/>
      <c r="U5103" s="162"/>
      <c r="V5103" s="162"/>
      <c r="W5103" s="162"/>
      <c r="X5103" s="162"/>
      <c r="Y5103" s="163"/>
      <c r="Z5103" s="163"/>
      <c r="AA5103" s="163"/>
      <c r="AB5103" s="163"/>
      <c r="AC5103" s="163"/>
      <c r="AD5103" s="163"/>
      <c r="AE5103" s="163"/>
      <c r="AF5103" s="163"/>
      <c r="AG5103" s="163" t="s">
        <v>378</v>
      </c>
      <c r="AH5103" s="163">
        <v>0</v>
      </c>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3" t="s">
        <v>5115</v>
      </c>
      <c r="D5104" s="185"/>
      <c r="E5104" s="185">
        <v>4.5999999999999996</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378</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64"/>
      <c r="B5105" s="165"/>
      <c r="C5105" s="183" t="s">
        <v>5116</v>
      </c>
      <c r="D5105" s="185"/>
      <c r="E5105" s="185">
        <v>4.33</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378</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3" t="s">
        <v>5117</v>
      </c>
      <c r="D5106" s="185"/>
      <c r="E5106" s="185">
        <v>4.34</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378</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3" t="s">
        <v>5118</v>
      </c>
      <c r="D5107" s="185"/>
      <c r="E5107" s="185">
        <v>4.28</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378</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3" t="s">
        <v>5119</v>
      </c>
      <c r="D5108" s="185"/>
      <c r="E5108" s="185">
        <v>5.2</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378</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3" t="s">
        <v>5120</v>
      </c>
      <c r="D5109" s="185"/>
      <c r="E5109" s="185">
        <v>8.02</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378</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3" t="s">
        <v>5121</v>
      </c>
      <c r="D5110" s="185"/>
      <c r="E5110" s="185">
        <v>2.12</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378</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3" t="s">
        <v>5122</v>
      </c>
      <c r="D5111" s="185"/>
      <c r="E5111" s="185">
        <v>2.52</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378</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3" t="s">
        <v>5123</v>
      </c>
      <c r="D5112" s="185"/>
      <c r="E5112" s="185">
        <v>2.63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378</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3" t="s">
        <v>5124</v>
      </c>
      <c r="D5113" s="185"/>
      <c r="E5113" s="185">
        <v>3.31</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378</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3" t="s">
        <v>5125</v>
      </c>
      <c r="D5114" s="185"/>
      <c r="E5114" s="185">
        <v>4.41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378</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3" t="s">
        <v>5126</v>
      </c>
      <c r="D5115" s="185"/>
      <c r="E5115" s="185">
        <v>4.47</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378</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3" t="s">
        <v>5127</v>
      </c>
      <c r="D5116" s="185"/>
      <c r="E5116" s="185">
        <v>5.66</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378</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3" t="s">
        <v>5128</v>
      </c>
      <c r="D5117" s="185"/>
      <c r="E5117" s="185">
        <v>4.04</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378</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3" t="s">
        <v>5129</v>
      </c>
      <c r="D5118" s="185"/>
      <c r="E5118" s="185">
        <v>4.4800000000000004</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378</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3" t="s">
        <v>5130</v>
      </c>
      <c r="D5119" s="185"/>
      <c r="E5119" s="185">
        <v>4.42</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378</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3" t="s">
        <v>5131</v>
      </c>
      <c r="D5120" s="185"/>
      <c r="E5120" s="185">
        <v>3.7</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378</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3" t="s">
        <v>5132</v>
      </c>
      <c r="D5121" s="185"/>
      <c r="E5121" s="185">
        <v>2.89</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378</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3" t="s">
        <v>5133</v>
      </c>
      <c r="D5122" s="185"/>
      <c r="E5122" s="185">
        <v>2.63</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378</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3" t="s">
        <v>5134</v>
      </c>
      <c r="D5123" s="185"/>
      <c r="E5123" s="185">
        <v>2.14</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378</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3" t="s">
        <v>5135</v>
      </c>
      <c r="D5124" s="185"/>
      <c r="E5124" s="185">
        <v>8.5500000000000007</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378</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3" t="s">
        <v>5136</v>
      </c>
      <c r="D5125" s="185"/>
      <c r="E5125" s="185">
        <v>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378</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3" t="s">
        <v>5137</v>
      </c>
      <c r="D5126" s="185"/>
      <c r="E5126" s="185">
        <v>4.29</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378</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3" t="s">
        <v>5138</v>
      </c>
      <c r="D5127" s="185"/>
      <c r="E5127" s="185">
        <v>1.93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378</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3" t="s">
        <v>5139</v>
      </c>
      <c r="D5128" s="185"/>
      <c r="E5128" s="185">
        <v>2.81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378</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3" t="s">
        <v>5140</v>
      </c>
      <c r="D5129" s="185"/>
      <c r="E5129" s="185">
        <v>2.77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378</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3" t="s">
        <v>5141</v>
      </c>
      <c r="D5130" s="185"/>
      <c r="E5130" s="185">
        <v>2.85</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378</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3" t="s">
        <v>5142</v>
      </c>
      <c r="D5131" s="185"/>
      <c r="E5131" s="185">
        <v>2.89</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378</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3" t="s">
        <v>5143</v>
      </c>
      <c r="D5132" s="185"/>
      <c r="E5132" s="185">
        <v>3.02</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378</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3" t="s">
        <v>5144</v>
      </c>
      <c r="D5133" s="185"/>
      <c r="E5133" s="185">
        <v>2.99</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378</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3" t="s">
        <v>5145</v>
      </c>
      <c r="D5134" s="185"/>
      <c r="E5134" s="185">
        <v>3.54</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378</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3" t="s">
        <v>5146</v>
      </c>
      <c r="D5135" s="185"/>
      <c r="E5135" s="185">
        <v>3.5</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378</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3" t="s">
        <v>5147</v>
      </c>
      <c r="D5136" s="185"/>
      <c r="E5136" s="185">
        <v>3.45</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378</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3" t="s">
        <v>5148</v>
      </c>
      <c r="D5137" s="185"/>
      <c r="E5137" s="185">
        <v>3.71</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378</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3" t="s">
        <v>5149</v>
      </c>
      <c r="D5138" s="185"/>
      <c r="E5138" s="185">
        <v>3.45</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378</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3" t="s">
        <v>5150</v>
      </c>
      <c r="D5139" s="185"/>
      <c r="E5139" s="185">
        <v>3.49</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378</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3" t="s">
        <v>5151</v>
      </c>
      <c r="D5140" s="185"/>
      <c r="E5140" s="185">
        <v>3.11</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378</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3" t="s">
        <v>5152</v>
      </c>
      <c r="D5141" s="185"/>
      <c r="E5141" s="185">
        <v>3.18</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378</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3" t="s">
        <v>5153</v>
      </c>
      <c r="D5142" s="185"/>
      <c r="E5142" s="185">
        <v>3.7</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378</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3" t="s">
        <v>5154</v>
      </c>
      <c r="D5143" s="185"/>
      <c r="E5143" s="185">
        <v>3.45</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378</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3" t="s">
        <v>5155</v>
      </c>
      <c r="D5144" s="185"/>
      <c r="E5144" s="185">
        <v>3.29</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378</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3" t="s">
        <v>5156</v>
      </c>
      <c r="D5145" s="185"/>
      <c r="E5145" s="185">
        <v>3.38</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378</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3" t="s">
        <v>5157</v>
      </c>
      <c r="D5146" s="185"/>
      <c r="E5146" s="185">
        <v>3.94</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378</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3" t="s">
        <v>5158</v>
      </c>
      <c r="D5147" s="185"/>
      <c r="E5147" s="185">
        <v>4.28</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378</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3" t="s">
        <v>5159</v>
      </c>
      <c r="D5148" s="185"/>
      <c r="E5148" s="185">
        <v>2.86</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378</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3" t="s">
        <v>5160</v>
      </c>
      <c r="D5149" s="185"/>
      <c r="E5149" s="185">
        <v>4.03</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378</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3" t="s">
        <v>5161</v>
      </c>
      <c r="D5150" s="185"/>
      <c r="E5150" s="185">
        <v>3.19</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378</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3" t="s">
        <v>5162</v>
      </c>
      <c r="D5151" s="185"/>
      <c r="E5151" s="185">
        <v>2.71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378</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3" t="s">
        <v>5163</v>
      </c>
      <c r="D5152" s="185"/>
      <c r="E5152" s="185">
        <v>3.3</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378</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3" t="s">
        <v>5164</v>
      </c>
      <c r="D5153" s="185"/>
      <c r="E5153" s="185">
        <v>4.04</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378</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3" t="s">
        <v>5165</v>
      </c>
      <c r="D5154" s="185"/>
      <c r="E5154" s="185">
        <v>4.6900000000000004</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378</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3" t="s">
        <v>5166</v>
      </c>
      <c r="D5155" s="185"/>
      <c r="E5155" s="185">
        <v>3.28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378</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3" t="s">
        <v>5167</v>
      </c>
      <c r="D5156" s="185"/>
      <c r="E5156" s="185">
        <v>2.81</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378</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3" t="s">
        <v>5168</v>
      </c>
      <c r="D5157" s="185"/>
      <c r="E5157" s="185">
        <v>2.74</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378</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3" t="s">
        <v>5169</v>
      </c>
      <c r="D5158" s="185"/>
      <c r="E5158" s="185">
        <v>2.34</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378</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3" t="s">
        <v>5170</v>
      </c>
      <c r="D5159" s="185"/>
      <c r="E5159" s="185">
        <v>2.31</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378</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3" t="s">
        <v>5171</v>
      </c>
      <c r="D5160" s="185"/>
      <c r="E5160" s="185">
        <v>3.17</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378</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3" t="s">
        <v>5172</v>
      </c>
      <c r="D5161" s="185"/>
      <c r="E5161" s="185">
        <v>4.09</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378</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54">
        <v>856</v>
      </c>
      <c r="B5162" s="155" t="s">
        <v>5173</v>
      </c>
      <c r="C5162" s="156" t="s">
        <v>5174</v>
      </c>
      <c r="D5162" s="193" t="s">
        <v>373</v>
      </c>
      <c r="E5162" s="158">
        <v>56.95</v>
      </c>
      <c r="F5162" s="159"/>
      <c r="G5162" s="160">
        <f>ROUND(E5162*F5162,2)</f>
        <v>0</v>
      </c>
      <c r="H5162" s="159"/>
      <c r="I5162" s="160">
        <f>ROUND(E5162*H5162,2)</f>
        <v>0</v>
      </c>
      <c r="J5162" s="159"/>
      <c r="K5162" s="160">
        <f>ROUND(E5162*J5162,2)</f>
        <v>0</v>
      </c>
      <c r="L5162" s="160">
        <v>21</v>
      </c>
      <c r="M5162" s="160">
        <f>G5162*(1+L5162/100)</f>
        <v>0</v>
      </c>
      <c r="N5162" s="160">
        <v>0.19400000000000001</v>
      </c>
      <c r="O5162" s="160">
        <f>ROUND(E5162*N5162,2)</f>
        <v>11.05</v>
      </c>
      <c r="P5162" s="160">
        <v>0</v>
      </c>
      <c r="Q5162" s="160">
        <f>ROUND(E5162*P5162,2)</f>
        <v>0</v>
      </c>
      <c r="R5162" s="160"/>
      <c r="S5162" s="160" t="s">
        <v>354</v>
      </c>
      <c r="T5162" s="161" t="s">
        <v>296</v>
      </c>
      <c r="U5162" s="162">
        <v>0.66</v>
      </c>
      <c r="V5162" s="162">
        <f>ROUND(E5162*U5162,2)</f>
        <v>37.590000000000003</v>
      </c>
      <c r="W5162" s="162"/>
      <c r="X5162" s="162" t="s">
        <v>375</v>
      </c>
      <c r="Y5162" s="163"/>
      <c r="Z5162" s="163"/>
      <c r="AA5162" s="163"/>
      <c r="AB5162" s="163"/>
      <c r="AC5162" s="163"/>
      <c r="AD5162" s="163"/>
      <c r="AE5162" s="163"/>
      <c r="AF5162" s="163"/>
      <c r="AG5162" s="163" t="s">
        <v>376</v>
      </c>
      <c r="AH5162" s="163"/>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3" t="s">
        <v>5175</v>
      </c>
      <c r="D5163" s="185"/>
      <c r="E5163" s="185">
        <v>3.56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378</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3" t="s">
        <v>5176</v>
      </c>
      <c r="D5164" s="185"/>
      <c r="E5164" s="185">
        <v>3.63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378</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3" t="s">
        <v>5177</v>
      </c>
      <c r="D5165" s="185"/>
      <c r="E5165" s="185">
        <v>8.4600000000000009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378</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3" t="s">
        <v>5178</v>
      </c>
      <c r="D5166" s="185"/>
      <c r="E5166" s="185">
        <v>4.43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378</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3" t="s">
        <v>5179</v>
      </c>
      <c r="D5167" s="185"/>
      <c r="E5167" s="185">
        <v>4.4400000000000004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378</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3" t="s">
        <v>5180</v>
      </c>
      <c r="D5168" s="185"/>
      <c r="E5168" s="185">
        <v>5.46</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378</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3" t="s">
        <v>5181</v>
      </c>
      <c r="D5169" s="185"/>
      <c r="E5169" s="185">
        <v>3.44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378</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3" t="s">
        <v>5182</v>
      </c>
      <c r="D5170" s="185"/>
      <c r="E5170" s="185">
        <v>3.66</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378</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3" t="s">
        <v>5183</v>
      </c>
      <c r="D5171" s="185"/>
      <c r="E5171" s="185">
        <v>3.63</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378</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3" t="s">
        <v>5184</v>
      </c>
      <c r="D5172" s="185"/>
      <c r="E5172" s="185">
        <v>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378</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3" t="s">
        <v>5185</v>
      </c>
      <c r="D5173" s="185"/>
      <c r="E5173" s="185">
        <v>2.88</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378</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3" t="s">
        <v>5186</v>
      </c>
      <c r="D5174" s="185"/>
      <c r="E5174" s="185">
        <v>4.0599999999999996</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378</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3" t="s">
        <v>5187</v>
      </c>
      <c r="D5175" s="185"/>
      <c r="E5175" s="185">
        <v>3.2</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378</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64"/>
      <c r="B5176" s="165"/>
      <c r="C5176" s="183" t="s">
        <v>5188</v>
      </c>
      <c r="D5176" s="185"/>
      <c r="E5176" s="185">
        <v>2.7</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378</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54">
        <v>857</v>
      </c>
      <c r="B5177" s="155" t="s">
        <v>5189</v>
      </c>
      <c r="C5177" s="156" t="s">
        <v>5190</v>
      </c>
      <c r="D5177" s="193" t="s">
        <v>480</v>
      </c>
      <c r="E5177" s="158">
        <v>60.400329999999997</v>
      </c>
      <c r="F5177" s="159"/>
      <c r="G5177" s="160">
        <f>ROUND(E5177*F5177,2)</f>
        <v>0</v>
      </c>
      <c r="H5177" s="159"/>
      <c r="I5177" s="160">
        <f>ROUND(E5177*H5177,2)</f>
        <v>0</v>
      </c>
      <c r="J5177" s="159"/>
      <c r="K5177" s="160">
        <f>ROUND(E5177*J5177,2)</f>
        <v>0</v>
      </c>
      <c r="L5177" s="160">
        <v>21</v>
      </c>
      <c r="M5177" s="160">
        <f>G5177*(1+L5177/100)</f>
        <v>0</v>
      </c>
      <c r="N5177" s="160">
        <v>0</v>
      </c>
      <c r="O5177" s="160">
        <f>ROUND(E5177*N5177,2)</f>
        <v>0</v>
      </c>
      <c r="P5177" s="160">
        <v>0</v>
      </c>
      <c r="Q5177" s="160">
        <f>ROUND(E5177*P5177,2)</f>
        <v>0</v>
      </c>
      <c r="R5177" s="160" t="s">
        <v>5191</v>
      </c>
      <c r="S5177" s="160" t="s">
        <v>295</v>
      </c>
      <c r="T5177" s="161" t="s">
        <v>295</v>
      </c>
      <c r="U5177" s="162">
        <v>1.5660000000000001</v>
      </c>
      <c r="V5177" s="162">
        <f>ROUND(E5177*U5177,2)</f>
        <v>94.59</v>
      </c>
      <c r="W5177" s="162"/>
      <c r="X5177" s="162" t="s">
        <v>2682</v>
      </c>
      <c r="Y5177" s="163"/>
      <c r="Z5177" s="163"/>
      <c r="AA5177" s="163"/>
      <c r="AB5177" s="163"/>
      <c r="AC5177" s="163"/>
      <c r="AD5177" s="163"/>
      <c r="AE5177" s="163"/>
      <c r="AF5177" s="163"/>
      <c r="AG5177" s="163" t="s">
        <v>2683</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251" t="s">
        <v>2779</v>
      </c>
      <c r="D5178" s="215"/>
      <c r="E5178" s="215"/>
      <c r="F5178" s="215"/>
      <c r="G5178" s="215"/>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387</v>
      </c>
      <c r="AH5178" s="163"/>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7">
        <v>858</v>
      </c>
      <c r="B5179" s="168" t="s">
        <v>2664</v>
      </c>
      <c r="C5179" s="169" t="s">
        <v>2665</v>
      </c>
      <c r="D5179" s="195" t="s">
        <v>480</v>
      </c>
      <c r="E5179" s="171">
        <v>5.8999999999999997E-2</v>
      </c>
      <c r="F5179" s="172"/>
      <c r="G5179" s="173">
        <f t="shared" ref="G5179:G5185" si="119">ROUND(E5179*F5179,2)</f>
        <v>0</v>
      </c>
      <c r="H5179" s="172"/>
      <c r="I5179" s="173">
        <f t="shared" ref="I5179:I5185" si="120">ROUND(E5179*H5179,2)</f>
        <v>0</v>
      </c>
      <c r="J5179" s="172"/>
      <c r="K5179" s="173">
        <f t="shared" ref="K5179:K5185" si="121">ROUND(E5179*J5179,2)</f>
        <v>0</v>
      </c>
      <c r="L5179" s="173">
        <v>21</v>
      </c>
      <c r="M5179" s="173">
        <f t="shared" ref="M5179:M5185" si="122">G5179*(1+L5179/100)</f>
        <v>0</v>
      </c>
      <c r="N5179" s="173">
        <v>0</v>
      </c>
      <c r="O5179" s="173">
        <f t="shared" ref="O5179:O5185" si="123">ROUND(E5179*N5179,2)</f>
        <v>0</v>
      </c>
      <c r="P5179" s="173">
        <v>0</v>
      </c>
      <c r="Q5179" s="173">
        <f t="shared" ref="Q5179:Q5185" si="124">ROUND(E5179*P5179,2)</f>
        <v>0</v>
      </c>
      <c r="R5179" s="173" t="s">
        <v>2009</v>
      </c>
      <c r="S5179" s="173" t="s">
        <v>295</v>
      </c>
      <c r="T5179" s="174" t="s">
        <v>295</v>
      </c>
      <c r="U5179" s="162">
        <v>0.93300000000000005</v>
      </c>
      <c r="V5179" s="162">
        <f t="shared" ref="V5179:V5185" si="125">ROUND(E5179*U5179,2)</f>
        <v>0.06</v>
      </c>
      <c r="W5179" s="162"/>
      <c r="X5179" s="162" t="s">
        <v>2666</v>
      </c>
      <c r="Y5179" s="163"/>
      <c r="Z5179" s="163"/>
      <c r="AA5179" s="163"/>
      <c r="AB5179" s="163"/>
      <c r="AC5179" s="163"/>
      <c r="AD5179" s="163"/>
      <c r="AE5179" s="163"/>
      <c r="AF5179" s="163"/>
      <c r="AG5179" s="163" t="s">
        <v>2667</v>
      </c>
      <c r="AH5179" s="163"/>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7">
        <v>859</v>
      </c>
      <c r="B5180" s="168" t="s">
        <v>2668</v>
      </c>
      <c r="C5180" s="169" t="s">
        <v>2669</v>
      </c>
      <c r="D5180" s="195" t="s">
        <v>480</v>
      </c>
      <c r="E5180" s="171">
        <v>0.11799999999999999</v>
      </c>
      <c r="F5180" s="172"/>
      <c r="G5180" s="173">
        <f t="shared" si="119"/>
        <v>0</v>
      </c>
      <c r="H5180" s="172"/>
      <c r="I5180" s="173">
        <f t="shared" si="120"/>
        <v>0</v>
      </c>
      <c r="J5180" s="172"/>
      <c r="K5180" s="173">
        <f t="shared" si="121"/>
        <v>0</v>
      </c>
      <c r="L5180" s="173">
        <v>21</v>
      </c>
      <c r="M5180" s="173">
        <f t="shared" si="122"/>
        <v>0</v>
      </c>
      <c r="N5180" s="173">
        <v>0</v>
      </c>
      <c r="O5180" s="173">
        <f t="shared" si="123"/>
        <v>0</v>
      </c>
      <c r="P5180" s="173">
        <v>0</v>
      </c>
      <c r="Q5180" s="173">
        <f t="shared" si="124"/>
        <v>0</v>
      </c>
      <c r="R5180" s="173" t="s">
        <v>2009</v>
      </c>
      <c r="S5180" s="173" t="s">
        <v>295</v>
      </c>
      <c r="T5180" s="174" t="s">
        <v>295</v>
      </c>
      <c r="U5180" s="162">
        <v>0.65</v>
      </c>
      <c r="V5180" s="162">
        <f t="shared" si="125"/>
        <v>0.08</v>
      </c>
      <c r="W5180" s="162"/>
      <c r="X5180" s="162" t="s">
        <v>2666</v>
      </c>
      <c r="Y5180" s="163"/>
      <c r="Z5180" s="163"/>
      <c r="AA5180" s="163"/>
      <c r="AB5180" s="163"/>
      <c r="AC5180" s="163"/>
      <c r="AD5180" s="163"/>
      <c r="AE5180" s="163"/>
      <c r="AF5180" s="163"/>
      <c r="AG5180" s="163" t="s">
        <v>2667</v>
      </c>
      <c r="AH5180" s="163"/>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7">
        <v>860</v>
      </c>
      <c r="B5181" s="168" t="s">
        <v>2670</v>
      </c>
      <c r="C5181" s="169" t="s">
        <v>2671</v>
      </c>
      <c r="D5181" s="195" t="s">
        <v>480</v>
      </c>
      <c r="E5181" s="171">
        <v>5.8999999999999997E-2</v>
      </c>
      <c r="F5181" s="172"/>
      <c r="G5181" s="173">
        <f t="shared" si="119"/>
        <v>0</v>
      </c>
      <c r="H5181" s="172"/>
      <c r="I5181" s="173">
        <f t="shared" si="120"/>
        <v>0</v>
      </c>
      <c r="J5181" s="172"/>
      <c r="K5181" s="173">
        <f t="shared" si="121"/>
        <v>0</v>
      </c>
      <c r="L5181" s="173">
        <v>21</v>
      </c>
      <c r="M5181" s="173">
        <f t="shared" si="122"/>
        <v>0</v>
      </c>
      <c r="N5181" s="173">
        <v>0</v>
      </c>
      <c r="O5181" s="173">
        <f t="shared" si="123"/>
        <v>0</v>
      </c>
      <c r="P5181" s="173">
        <v>0</v>
      </c>
      <c r="Q5181" s="173">
        <f t="shared" si="124"/>
        <v>0</v>
      </c>
      <c r="R5181" s="173" t="s">
        <v>2009</v>
      </c>
      <c r="S5181" s="173" t="s">
        <v>295</v>
      </c>
      <c r="T5181" s="174" t="s">
        <v>295</v>
      </c>
      <c r="U5181" s="162">
        <v>0.49</v>
      </c>
      <c r="V5181" s="162">
        <f t="shared" si="125"/>
        <v>0.03</v>
      </c>
      <c r="W5181" s="162"/>
      <c r="X5181" s="162" t="s">
        <v>2666</v>
      </c>
      <c r="Y5181" s="163"/>
      <c r="Z5181" s="163"/>
      <c r="AA5181" s="163"/>
      <c r="AB5181" s="163"/>
      <c r="AC5181" s="163"/>
      <c r="AD5181" s="163"/>
      <c r="AE5181" s="163"/>
      <c r="AF5181" s="163"/>
      <c r="AG5181" s="163" t="s">
        <v>2667</v>
      </c>
      <c r="AH5181" s="163"/>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7">
        <v>861</v>
      </c>
      <c r="B5182" s="168" t="s">
        <v>2672</v>
      </c>
      <c r="C5182" s="169" t="s">
        <v>2673</v>
      </c>
      <c r="D5182" s="195" t="s">
        <v>480</v>
      </c>
      <c r="E5182" s="171">
        <v>0.17699999999999999</v>
      </c>
      <c r="F5182" s="172"/>
      <c r="G5182" s="173">
        <f t="shared" si="119"/>
        <v>0</v>
      </c>
      <c r="H5182" s="172"/>
      <c r="I5182" s="173">
        <f t="shared" si="120"/>
        <v>0</v>
      </c>
      <c r="J5182" s="172"/>
      <c r="K5182" s="173">
        <f t="shared" si="121"/>
        <v>0</v>
      </c>
      <c r="L5182" s="173">
        <v>21</v>
      </c>
      <c r="M5182" s="173">
        <f t="shared" si="122"/>
        <v>0</v>
      </c>
      <c r="N5182" s="173">
        <v>0</v>
      </c>
      <c r="O5182" s="173">
        <f t="shared" si="123"/>
        <v>0</v>
      </c>
      <c r="P5182" s="173">
        <v>0</v>
      </c>
      <c r="Q5182" s="173">
        <f t="shared" si="124"/>
        <v>0</v>
      </c>
      <c r="R5182" s="173" t="s">
        <v>2009</v>
      </c>
      <c r="S5182" s="173" t="s">
        <v>295</v>
      </c>
      <c r="T5182" s="174" t="s">
        <v>295</v>
      </c>
      <c r="U5182" s="162">
        <v>0</v>
      </c>
      <c r="V5182" s="162">
        <f t="shared" si="125"/>
        <v>0</v>
      </c>
      <c r="W5182" s="162"/>
      <c r="X5182" s="162" t="s">
        <v>2666</v>
      </c>
      <c r="Y5182" s="163"/>
      <c r="Z5182" s="163"/>
      <c r="AA5182" s="163"/>
      <c r="AB5182" s="163"/>
      <c r="AC5182" s="163"/>
      <c r="AD5182" s="163"/>
      <c r="AE5182" s="163"/>
      <c r="AF5182" s="163"/>
      <c r="AG5182" s="163" t="s">
        <v>2667</v>
      </c>
      <c r="AH5182" s="163"/>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7">
        <v>862</v>
      </c>
      <c r="B5183" s="168" t="s">
        <v>2674</v>
      </c>
      <c r="C5183" s="169" t="s">
        <v>2675</v>
      </c>
      <c r="D5183" s="195" t="s">
        <v>480</v>
      </c>
      <c r="E5183" s="171">
        <v>5.8999999999999997E-2</v>
      </c>
      <c r="F5183" s="172"/>
      <c r="G5183" s="173">
        <f t="shared" si="119"/>
        <v>0</v>
      </c>
      <c r="H5183" s="172"/>
      <c r="I5183" s="173">
        <f t="shared" si="120"/>
        <v>0</v>
      </c>
      <c r="J5183" s="172"/>
      <c r="K5183" s="173">
        <f t="shared" si="121"/>
        <v>0</v>
      </c>
      <c r="L5183" s="173">
        <v>21</v>
      </c>
      <c r="M5183" s="173">
        <f t="shared" si="122"/>
        <v>0</v>
      </c>
      <c r="N5183" s="173">
        <v>0</v>
      </c>
      <c r="O5183" s="173">
        <f t="shared" si="123"/>
        <v>0</v>
      </c>
      <c r="P5183" s="173">
        <v>0</v>
      </c>
      <c r="Q5183" s="173">
        <f t="shared" si="124"/>
        <v>0</v>
      </c>
      <c r="R5183" s="173" t="s">
        <v>2009</v>
      </c>
      <c r="S5183" s="173" t="s">
        <v>295</v>
      </c>
      <c r="T5183" s="174" t="s">
        <v>295</v>
      </c>
      <c r="U5183" s="162">
        <v>0.94199999999999995</v>
      </c>
      <c r="V5183" s="162">
        <f t="shared" si="125"/>
        <v>0.06</v>
      </c>
      <c r="W5183" s="162"/>
      <c r="X5183" s="162" t="s">
        <v>2666</v>
      </c>
      <c r="Y5183" s="163"/>
      <c r="Z5183" s="163"/>
      <c r="AA5183" s="163"/>
      <c r="AB5183" s="163"/>
      <c r="AC5183" s="163"/>
      <c r="AD5183" s="163"/>
      <c r="AE5183" s="163"/>
      <c r="AF5183" s="163"/>
      <c r="AG5183" s="163" t="s">
        <v>2667</v>
      </c>
      <c r="AH5183" s="163"/>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7">
        <v>863</v>
      </c>
      <c r="B5184" s="168" t="s">
        <v>2676</v>
      </c>
      <c r="C5184" s="169" t="s">
        <v>2677</v>
      </c>
      <c r="D5184" s="195" t="s">
        <v>480</v>
      </c>
      <c r="E5184" s="171">
        <v>0.29499999999999998</v>
      </c>
      <c r="F5184" s="172"/>
      <c r="G5184" s="173">
        <f t="shared" si="119"/>
        <v>0</v>
      </c>
      <c r="H5184" s="172"/>
      <c r="I5184" s="173">
        <f t="shared" si="120"/>
        <v>0</v>
      </c>
      <c r="J5184" s="172"/>
      <c r="K5184" s="173">
        <f t="shared" si="121"/>
        <v>0</v>
      </c>
      <c r="L5184" s="173">
        <v>21</v>
      </c>
      <c r="M5184" s="173">
        <f t="shared" si="122"/>
        <v>0</v>
      </c>
      <c r="N5184" s="173">
        <v>0</v>
      </c>
      <c r="O5184" s="173">
        <f t="shared" si="123"/>
        <v>0</v>
      </c>
      <c r="P5184" s="173">
        <v>0</v>
      </c>
      <c r="Q5184" s="173">
        <f t="shared" si="124"/>
        <v>0</v>
      </c>
      <c r="R5184" s="173" t="s">
        <v>2009</v>
      </c>
      <c r="S5184" s="173" t="s">
        <v>295</v>
      </c>
      <c r="T5184" s="174" t="s">
        <v>295</v>
      </c>
      <c r="U5184" s="162">
        <v>0.11</v>
      </c>
      <c r="V5184" s="162">
        <f t="shared" si="125"/>
        <v>0.03</v>
      </c>
      <c r="W5184" s="162"/>
      <c r="X5184" s="162" t="s">
        <v>2666</v>
      </c>
      <c r="Y5184" s="163"/>
      <c r="Z5184" s="163"/>
      <c r="AA5184" s="163"/>
      <c r="AB5184" s="163"/>
      <c r="AC5184" s="163"/>
      <c r="AD5184" s="163"/>
      <c r="AE5184" s="163"/>
      <c r="AF5184" s="163"/>
      <c r="AG5184" s="163" t="s">
        <v>2667</v>
      </c>
      <c r="AH5184" s="163"/>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7">
        <v>864</v>
      </c>
      <c r="B5185" s="168" t="s">
        <v>5192</v>
      </c>
      <c r="C5185" s="169" t="s">
        <v>5193</v>
      </c>
      <c r="D5185" s="195" t="s">
        <v>480</v>
      </c>
      <c r="E5185" s="171">
        <v>5.8999999999999997E-2</v>
      </c>
      <c r="F5185" s="172"/>
      <c r="G5185" s="173">
        <f t="shared" si="119"/>
        <v>0</v>
      </c>
      <c r="H5185" s="172"/>
      <c r="I5185" s="173">
        <f t="shared" si="120"/>
        <v>0</v>
      </c>
      <c r="J5185" s="172"/>
      <c r="K5185" s="173">
        <f t="shared" si="121"/>
        <v>0</v>
      </c>
      <c r="L5185" s="173">
        <v>21</v>
      </c>
      <c r="M5185" s="173">
        <f t="shared" si="122"/>
        <v>0</v>
      </c>
      <c r="N5185" s="173">
        <v>0</v>
      </c>
      <c r="O5185" s="173">
        <f t="shared" si="123"/>
        <v>0</v>
      </c>
      <c r="P5185" s="173">
        <v>0</v>
      </c>
      <c r="Q5185" s="173">
        <f t="shared" si="124"/>
        <v>0</v>
      </c>
      <c r="R5185" s="173" t="s">
        <v>2009</v>
      </c>
      <c r="S5185" s="173" t="s">
        <v>295</v>
      </c>
      <c r="T5185" s="174" t="s">
        <v>295</v>
      </c>
      <c r="U5185" s="162">
        <v>0</v>
      </c>
      <c r="V5185" s="162">
        <f t="shared" si="125"/>
        <v>0</v>
      </c>
      <c r="W5185" s="162"/>
      <c r="X5185" s="162" t="s">
        <v>2666</v>
      </c>
      <c r="Y5185" s="163"/>
      <c r="Z5185" s="163"/>
      <c r="AA5185" s="163"/>
      <c r="AB5185" s="163"/>
      <c r="AC5185" s="163"/>
      <c r="AD5185" s="163"/>
      <c r="AE5185" s="163"/>
      <c r="AF5185" s="163"/>
      <c r="AG5185" s="163" t="s">
        <v>2667</v>
      </c>
      <c r="AH5185" s="163"/>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x14ac:dyDescent="0.2">
      <c r="A5186" s="146" t="s">
        <v>290</v>
      </c>
      <c r="B5186" s="147" t="s">
        <v>215</v>
      </c>
      <c r="C5186" s="148" t="s">
        <v>216</v>
      </c>
      <c r="D5186" s="194"/>
      <c r="E5186" s="150"/>
      <c r="F5186" s="151"/>
      <c r="G5186" s="151">
        <f>SUMIF(AG5187:AG5232,"&lt;&gt;NOR",G5187:G5232)</f>
        <v>0</v>
      </c>
      <c r="H5186" s="151"/>
      <c r="I5186" s="151">
        <f>SUM(I5187:I5232)</f>
        <v>0</v>
      </c>
      <c r="J5186" s="151"/>
      <c r="K5186" s="151">
        <f>SUM(K5187:K5232)</f>
        <v>0</v>
      </c>
      <c r="L5186" s="151"/>
      <c r="M5186" s="151">
        <f>SUM(M5187:M5232)</f>
        <v>0</v>
      </c>
      <c r="N5186" s="151"/>
      <c r="O5186" s="151">
        <f>SUM(O5187:O5232)</f>
        <v>3.8199999999999963</v>
      </c>
      <c r="P5186" s="151"/>
      <c r="Q5186" s="151">
        <f>SUM(Q5187:Q5232)</f>
        <v>0</v>
      </c>
      <c r="R5186" s="151"/>
      <c r="S5186" s="151"/>
      <c r="T5186" s="152"/>
      <c r="U5186" s="153"/>
      <c r="V5186" s="153">
        <f>SUM(V5187:V5232)</f>
        <v>0</v>
      </c>
      <c r="W5186" s="153"/>
      <c r="X5186" s="153"/>
      <c r="AG5186" s="135" t="s">
        <v>291</v>
      </c>
    </row>
    <row r="5187" spans="1:60" ht="12.75" customHeight="1" outlineLevel="1" x14ac:dyDescent="0.2">
      <c r="A5187" s="167">
        <v>865</v>
      </c>
      <c r="B5187" s="168" t="s">
        <v>5194</v>
      </c>
      <c r="C5187" s="169" t="s">
        <v>5195</v>
      </c>
      <c r="D5187" s="195" t="s">
        <v>2663</v>
      </c>
      <c r="E5187" s="171">
        <v>2</v>
      </c>
      <c r="F5187" s="172"/>
      <c r="G5187" s="173">
        <f t="shared" ref="G5187:G5232" si="126">ROUND(E5187*F5187,2)</f>
        <v>0</v>
      </c>
      <c r="H5187" s="172"/>
      <c r="I5187" s="173">
        <f t="shared" ref="I5187:I5232" si="127">ROUND(E5187*H5187,2)</f>
        <v>0</v>
      </c>
      <c r="J5187" s="172"/>
      <c r="K5187" s="173">
        <f t="shared" ref="K5187:K5232" si="128">ROUND(E5187*J5187,2)</f>
        <v>0</v>
      </c>
      <c r="L5187" s="173">
        <v>21</v>
      </c>
      <c r="M5187" s="173">
        <f t="shared" ref="M5187:M5232" si="129">G5187*(1+L5187/100)</f>
        <v>0</v>
      </c>
      <c r="N5187" s="173">
        <v>0</v>
      </c>
      <c r="O5187" s="173">
        <f t="shared" ref="O5187:O5232" si="130">ROUND(E5187*N5187,2)</f>
        <v>0</v>
      </c>
      <c r="P5187" s="173">
        <v>0</v>
      </c>
      <c r="Q5187" s="173">
        <f t="shared" ref="Q5187:Q5232" si="131">ROUND(E5187*P5187,2)</f>
        <v>0</v>
      </c>
      <c r="R5187" s="173"/>
      <c r="S5187" s="173" t="s">
        <v>354</v>
      </c>
      <c r="T5187" s="174" t="s">
        <v>296</v>
      </c>
      <c r="U5187" s="162">
        <v>0</v>
      </c>
      <c r="V5187" s="162">
        <f t="shared" ref="V5187:V5232" si="132">ROUND(E5187*U5187,2)</f>
        <v>0</v>
      </c>
      <c r="W5187" s="162"/>
      <c r="X5187" s="162" t="s">
        <v>375</v>
      </c>
      <c r="Y5187" s="163"/>
      <c r="Z5187" s="163"/>
      <c r="AA5187" s="163"/>
      <c r="AB5187" s="163"/>
      <c r="AC5187" s="163"/>
      <c r="AD5187" s="163"/>
      <c r="AE5187" s="163"/>
      <c r="AF5187" s="163"/>
      <c r="AG5187" s="163" t="s">
        <v>376</v>
      </c>
      <c r="AH5187" s="163"/>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7">
        <v>866</v>
      </c>
      <c r="B5188" s="168" t="s">
        <v>5196</v>
      </c>
      <c r="C5188" s="169" t="s">
        <v>5197</v>
      </c>
      <c r="D5188" s="195" t="s">
        <v>2663</v>
      </c>
      <c r="E5188" s="171">
        <v>1</v>
      </c>
      <c r="F5188" s="172"/>
      <c r="G5188" s="173">
        <f t="shared" si="126"/>
        <v>0</v>
      </c>
      <c r="H5188" s="172"/>
      <c r="I5188" s="173">
        <f t="shared" si="127"/>
        <v>0</v>
      </c>
      <c r="J5188" s="172"/>
      <c r="K5188" s="173">
        <f t="shared" si="128"/>
        <v>0</v>
      </c>
      <c r="L5188" s="173">
        <v>21</v>
      </c>
      <c r="M5188" s="173">
        <f t="shared" si="129"/>
        <v>0</v>
      </c>
      <c r="N5188" s="173">
        <v>3.2399999999999998E-2</v>
      </c>
      <c r="O5188" s="173">
        <f t="shared" si="130"/>
        <v>0.03</v>
      </c>
      <c r="P5188" s="173">
        <v>0</v>
      </c>
      <c r="Q5188" s="173">
        <f t="shared" si="131"/>
        <v>0</v>
      </c>
      <c r="R5188" s="173"/>
      <c r="S5188" s="173" t="s">
        <v>354</v>
      </c>
      <c r="T5188" s="174" t="s">
        <v>296</v>
      </c>
      <c r="U5188" s="162">
        <v>0</v>
      </c>
      <c r="V5188" s="162">
        <f t="shared" si="132"/>
        <v>0</v>
      </c>
      <c r="W5188" s="162"/>
      <c r="X5188" s="162" t="s">
        <v>375</v>
      </c>
      <c r="Y5188" s="163"/>
      <c r="Z5188" s="163"/>
      <c r="AA5188" s="163"/>
      <c r="AB5188" s="163"/>
      <c r="AC5188" s="163"/>
      <c r="AD5188" s="163"/>
      <c r="AE5188" s="163"/>
      <c r="AF5188" s="163"/>
      <c r="AG5188" s="163" t="s">
        <v>376</v>
      </c>
      <c r="AH5188" s="163"/>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7">
        <v>867</v>
      </c>
      <c r="B5189" s="168" t="s">
        <v>5198</v>
      </c>
      <c r="C5189" s="169" t="s">
        <v>5199</v>
      </c>
      <c r="D5189" s="195" t="s">
        <v>2663</v>
      </c>
      <c r="E5189" s="171">
        <v>1</v>
      </c>
      <c r="F5189" s="172"/>
      <c r="G5189" s="173">
        <f t="shared" si="126"/>
        <v>0</v>
      </c>
      <c r="H5189" s="172"/>
      <c r="I5189" s="173">
        <f t="shared" si="127"/>
        <v>0</v>
      </c>
      <c r="J5189" s="172"/>
      <c r="K5189" s="173">
        <f t="shared" si="128"/>
        <v>0</v>
      </c>
      <c r="L5189" s="173">
        <v>21</v>
      </c>
      <c r="M5189" s="173">
        <f t="shared" si="129"/>
        <v>0</v>
      </c>
      <c r="N5189" s="173">
        <v>3.5400000000000001E-2</v>
      </c>
      <c r="O5189" s="173">
        <f t="shared" si="130"/>
        <v>0.04</v>
      </c>
      <c r="P5189" s="173">
        <v>0</v>
      </c>
      <c r="Q5189" s="173">
        <f t="shared" si="131"/>
        <v>0</v>
      </c>
      <c r="R5189" s="173"/>
      <c r="S5189" s="173" t="s">
        <v>354</v>
      </c>
      <c r="T5189" s="174" t="s">
        <v>296</v>
      </c>
      <c r="U5189" s="162">
        <v>0</v>
      </c>
      <c r="V5189" s="162">
        <f t="shared" si="132"/>
        <v>0</v>
      </c>
      <c r="W5189" s="162"/>
      <c r="X5189" s="162" t="s">
        <v>375</v>
      </c>
      <c r="Y5189" s="163"/>
      <c r="Z5189" s="163"/>
      <c r="AA5189" s="163"/>
      <c r="AB5189" s="163"/>
      <c r="AC5189" s="163"/>
      <c r="AD5189" s="163"/>
      <c r="AE5189" s="163"/>
      <c r="AF5189" s="163"/>
      <c r="AG5189" s="163" t="s">
        <v>376</v>
      </c>
      <c r="AH5189" s="163"/>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7">
        <v>868</v>
      </c>
      <c r="B5190" s="168" t="s">
        <v>5200</v>
      </c>
      <c r="C5190" s="169" t="s">
        <v>5201</v>
      </c>
      <c r="D5190" s="195" t="s">
        <v>2663</v>
      </c>
      <c r="E5190" s="171">
        <v>1</v>
      </c>
      <c r="F5190" s="172"/>
      <c r="G5190" s="173">
        <f t="shared" si="126"/>
        <v>0</v>
      </c>
      <c r="H5190" s="172"/>
      <c r="I5190" s="173">
        <f t="shared" si="127"/>
        <v>0</v>
      </c>
      <c r="J5190" s="172"/>
      <c r="K5190" s="173">
        <f t="shared" si="128"/>
        <v>0</v>
      </c>
      <c r="L5190" s="173">
        <v>21</v>
      </c>
      <c r="M5190" s="173">
        <f t="shared" si="129"/>
        <v>0</v>
      </c>
      <c r="N5190" s="173">
        <v>3.8500000000000001E-3</v>
      </c>
      <c r="O5190" s="173">
        <f t="shared" si="130"/>
        <v>0</v>
      </c>
      <c r="P5190" s="173">
        <v>0</v>
      </c>
      <c r="Q5190" s="173">
        <f t="shared" si="131"/>
        <v>0</v>
      </c>
      <c r="R5190" s="173"/>
      <c r="S5190" s="173" t="s">
        <v>354</v>
      </c>
      <c r="T5190" s="174" t="s">
        <v>296</v>
      </c>
      <c r="U5190" s="162">
        <v>0</v>
      </c>
      <c r="V5190" s="162">
        <f t="shared" si="132"/>
        <v>0</v>
      </c>
      <c r="W5190" s="162"/>
      <c r="X5190" s="162" t="s">
        <v>375</v>
      </c>
      <c r="Y5190" s="163"/>
      <c r="Z5190" s="163"/>
      <c r="AA5190" s="163"/>
      <c r="AB5190" s="163"/>
      <c r="AC5190" s="163"/>
      <c r="AD5190" s="163"/>
      <c r="AE5190" s="163"/>
      <c r="AF5190" s="163"/>
      <c r="AG5190" s="163" t="s">
        <v>376</v>
      </c>
      <c r="AH5190" s="163"/>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67">
        <v>869</v>
      </c>
      <c r="B5191" s="168" t="s">
        <v>5202</v>
      </c>
      <c r="C5191" s="169" t="s">
        <v>5203</v>
      </c>
      <c r="D5191" s="195" t="s">
        <v>2663</v>
      </c>
      <c r="E5191" s="171">
        <v>6</v>
      </c>
      <c r="F5191" s="172"/>
      <c r="G5191" s="173">
        <f t="shared" si="126"/>
        <v>0</v>
      </c>
      <c r="H5191" s="172"/>
      <c r="I5191" s="173">
        <f t="shared" si="127"/>
        <v>0</v>
      </c>
      <c r="J5191" s="172"/>
      <c r="K5191" s="173">
        <f t="shared" si="128"/>
        <v>0</v>
      </c>
      <c r="L5191" s="173">
        <v>21</v>
      </c>
      <c r="M5191" s="173">
        <f t="shared" si="129"/>
        <v>0</v>
      </c>
      <c r="N5191" s="173">
        <v>1.66E-2</v>
      </c>
      <c r="O5191" s="173">
        <f t="shared" si="130"/>
        <v>0.1</v>
      </c>
      <c r="P5191" s="173">
        <v>0</v>
      </c>
      <c r="Q5191" s="173">
        <f t="shared" si="131"/>
        <v>0</v>
      </c>
      <c r="R5191" s="173"/>
      <c r="S5191" s="173" t="s">
        <v>354</v>
      </c>
      <c r="T5191" s="174" t="s">
        <v>296</v>
      </c>
      <c r="U5191" s="162">
        <v>0</v>
      </c>
      <c r="V5191" s="162">
        <f t="shared" si="132"/>
        <v>0</v>
      </c>
      <c r="W5191" s="162"/>
      <c r="X5191" s="162" t="s">
        <v>375</v>
      </c>
      <c r="Y5191" s="163"/>
      <c r="Z5191" s="163"/>
      <c r="AA5191" s="163"/>
      <c r="AB5191" s="163"/>
      <c r="AC5191" s="163"/>
      <c r="AD5191" s="163"/>
      <c r="AE5191" s="163"/>
      <c r="AF5191" s="163"/>
      <c r="AG5191" s="163" t="s">
        <v>376</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7">
        <v>870</v>
      </c>
      <c r="B5192" s="168" t="s">
        <v>5204</v>
      </c>
      <c r="C5192" s="169" t="s">
        <v>5205</v>
      </c>
      <c r="D5192" s="195" t="s">
        <v>2663</v>
      </c>
      <c r="E5192" s="171">
        <v>3</v>
      </c>
      <c r="F5192" s="172"/>
      <c r="G5192" s="173">
        <f t="shared" si="126"/>
        <v>0</v>
      </c>
      <c r="H5192" s="172"/>
      <c r="I5192" s="173">
        <f t="shared" si="127"/>
        <v>0</v>
      </c>
      <c r="J5192" s="172"/>
      <c r="K5192" s="173">
        <f t="shared" si="128"/>
        <v>0</v>
      </c>
      <c r="L5192" s="173">
        <v>21</v>
      </c>
      <c r="M5192" s="173">
        <f t="shared" si="129"/>
        <v>0</v>
      </c>
      <c r="N5192" s="173">
        <v>1.55E-2</v>
      </c>
      <c r="O5192" s="173">
        <f t="shared" si="130"/>
        <v>0.05</v>
      </c>
      <c r="P5192" s="173">
        <v>0</v>
      </c>
      <c r="Q5192" s="173">
        <f t="shared" si="131"/>
        <v>0</v>
      </c>
      <c r="R5192" s="173"/>
      <c r="S5192" s="173" t="s">
        <v>354</v>
      </c>
      <c r="T5192" s="174" t="s">
        <v>296</v>
      </c>
      <c r="U5192" s="162">
        <v>0</v>
      </c>
      <c r="V5192" s="162">
        <f t="shared" si="132"/>
        <v>0</v>
      </c>
      <c r="W5192" s="162"/>
      <c r="X5192" s="162" t="s">
        <v>375</v>
      </c>
      <c r="Y5192" s="163"/>
      <c r="Z5192" s="163"/>
      <c r="AA5192" s="163"/>
      <c r="AB5192" s="163"/>
      <c r="AC5192" s="163"/>
      <c r="AD5192" s="163"/>
      <c r="AE5192" s="163"/>
      <c r="AF5192" s="163"/>
      <c r="AG5192" s="163" t="s">
        <v>376</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871</v>
      </c>
      <c r="B5193" s="168" t="s">
        <v>5206</v>
      </c>
      <c r="C5193" s="169" t="s">
        <v>5207</v>
      </c>
      <c r="D5193" s="195" t="s">
        <v>2663</v>
      </c>
      <c r="E5193" s="171">
        <v>4</v>
      </c>
      <c r="F5193" s="172"/>
      <c r="G5193" s="173">
        <f t="shared" si="126"/>
        <v>0</v>
      </c>
      <c r="H5193" s="172"/>
      <c r="I5193" s="173">
        <f t="shared" si="127"/>
        <v>0</v>
      </c>
      <c r="J5193" s="172"/>
      <c r="K5193" s="173">
        <f t="shared" si="128"/>
        <v>0</v>
      </c>
      <c r="L5193" s="173">
        <v>21</v>
      </c>
      <c r="M5193" s="173">
        <f t="shared" si="129"/>
        <v>0</v>
      </c>
      <c r="N5193" s="173">
        <v>2.1000000000000001E-2</v>
      </c>
      <c r="O5193" s="173">
        <f t="shared" si="130"/>
        <v>0.08</v>
      </c>
      <c r="P5193" s="173">
        <v>0</v>
      </c>
      <c r="Q5193" s="173">
        <f t="shared" si="131"/>
        <v>0</v>
      </c>
      <c r="R5193" s="173"/>
      <c r="S5193" s="173" t="s">
        <v>354</v>
      </c>
      <c r="T5193" s="174" t="s">
        <v>296</v>
      </c>
      <c r="U5193" s="162">
        <v>0</v>
      </c>
      <c r="V5193" s="162">
        <f t="shared" si="132"/>
        <v>0</v>
      </c>
      <c r="W5193" s="162"/>
      <c r="X5193" s="162" t="s">
        <v>375</v>
      </c>
      <c r="Y5193" s="163"/>
      <c r="Z5193" s="163"/>
      <c r="AA5193" s="163"/>
      <c r="AB5193" s="163"/>
      <c r="AC5193" s="163"/>
      <c r="AD5193" s="163"/>
      <c r="AE5193" s="163"/>
      <c r="AF5193" s="163"/>
      <c r="AG5193" s="163" t="s">
        <v>376</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872</v>
      </c>
      <c r="B5194" s="168" t="s">
        <v>5208</v>
      </c>
      <c r="C5194" s="169" t="s">
        <v>5209</v>
      </c>
      <c r="D5194" s="195" t="s">
        <v>2663</v>
      </c>
      <c r="E5194" s="171">
        <v>10</v>
      </c>
      <c r="F5194" s="172"/>
      <c r="G5194" s="173">
        <f t="shared" si="126"/>
        <v>0</v>
      </c>
      <c r="H5194" s="172"/>
      <c r="I5194" s="173">
        <f t="shared" si="127"/>
        <v>0</v>
      </c>
      <c r="J5194" s="172"/>
      <c r="K5194" s="173">
        <f t="shared" si="128"/>
        <v>0</v>
      </c>
      <c r="L5194" s="173">
        <v>21</v>
      </c>
      <c r="M5194" s="173">
        <f t="shared" si="129"/>
        <v>0</v>
      </c>
      <c r="N5194" s="173">
        <v>1.2200000000000001E-2</v>
      </c>
      <c r="O5194" s="173">
        <f t="shared" si="130"/>
        <v>0.12</v>
      </c>
      <c r="P5194" s="173">
        <v>0</v>
      </c>
      <c r="Q5194" s="173">
        <f t="shared" si="131"/>
        <v>0</v>
      </c>
      <c r="R5194" s="173"/>
      <c r="S5194" s="173" t="s">
        <v>354</v>
      </c>
      <c r="T5194" s="174" t="s">
        <v>296</v>
      </c>
      <c r="U5194" s="162">
        <v>0</v>
      </c>
      <c r="V5194" s="162">
        <f t="shared" si="132"/>
        <v>0</v>
      </c>
      <c r="W5194" s="162"/>
      <c r="X5194" s="162" t="s">
        <v>375</v>
      </c>
      <c r="Y5194" s="163"/>
      <c r="Z5194" s="163"/>
      <c r="AA5194" s="163"/>
      <c r="AB5194" s="163"/>
      <c r="AC5194" s="163"/>
      <c r="AD5194" s="163"/>
      <c r="AE5194" s="163"/>
      <c r="AF5194" s="163"/>
      <c r="AG5194" s="163" t="s">
        <v>376</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873</v>
      </c>
      <c r="B5195" s="168" t="s">
        <v>5210</v>
      </c>
      <c r="C5195" s="169" t="s">
        <v>5211</v>
      </c>
      <c r="D5195" s="195" t="s">
        <v>2663</v>
      </c>
      <c r="E5195" s="171">
        <v>13</v>
      </c>
      <c r="F5195" s="172"/>
      <c r="G5195" s="173">
        <f t="shared" si="126"/>
        <v>0</v>
      </c>
      <c r="H5195" s="172"/>
      <c r="I5195" s="173">
        <f t="shared" si="127"/>
        <v>0</v>
      </c>
      <c r="J5195" s="172"/>
      <c r="K5195" s="173">
        <f t="shared" si="128"/>
        <v>0</v>
      </c>
      <c r="L5195" s="173">
        <v>21</v>
      </c>
      <c r="M5195" s="173">
        <f t="shared" si="129"/>
        <v>0</v>
      </c>
      <c r="N5195" s="173">
        <v>2.1000000000000001E-2</v>
      </c>
      <c r="O5195" s="173">
        <f t="shared" si="130"/>
        <v>0.27</v>
      </c>
      <c r="P5195" s="173">
        <v>0</v>
      </c>
      <c r="Q5195" s="173">
        <f t="shared" si="131"/>
        <v>0</v>
      </c>
      <c r="R5195" s="173"/>
      <c r="S5195" s="173" t="s">
        <v>354</v>
      </c>
      <c r="T5195" s="174" t="s">
        <v>296</v>
      </c>
      <c r="U5195" s="162">
        <v>0</v>
      </c>
      <c r="V5195" s="162">
        <f t="shared" si="132"/>
        <v>0</v>
      </c>
      <c r="W5195" s="162"/>
      <c r="X5195" s="162" t="s">
        <v>375</v>
      </c>
      <c r="Y5195" s="163"/>
      <c r="Z5195" s="163"/>
      <c r="AA5195" s="163"/>
      <c r="AB5195" s="163"/>
      <c r="AC5195" s="163"/>
      <c r="AD5195" s="163"/>
      <c r="AE5195" s="163"/>
      <c r="AF5195" s="163"/>
      <c r="AG5195" s="163" t="s">
        <v>376</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874</v>
      </c>
      <c r="B5196" s="168" t="s">
        <v>5212</v>
      </c>
      <c r="C5196" s="169" t="s">
        <v>5213</v>
      </c>
      <c r="D5196" s="195" t="s">
        <v>3094</v>
      </c>
      <c r="E5196" s="171">
        <v>161.33000000000001</v>
      </c>
      <c r="F5196" s="172"/>
      <c r="G5196" s="173">
        <f t="shared" si="126"/>
        <v>0</v>
      </c>
      <c r="H5196" s="172"/>
      <c r="I5196" s="173">
        <f t="shared" si="127"/>
        <v>0</v>
      </c>
      <c r="J5196" s="172"/>
      <c r="K5196" s="173">
        <f t="shared" si="128"/>
        <v>0</v>
      </c>
      <c r="L5196" s="173">
        <v>21</v>
      </c>
      <c r="M5196" s="173">
        <f t="shared" si="129"/>
        <v>0</v>
      </c>
      <c r="N5196" s="173">
        <v>0</v>
      </c>
      <c r="O5196" s="173">
        <f t="shared" si="130"/>
        <v>0</v>
      </c>
      <c r="P5196" s="173">
        <v>0</v>
      </c>
      <c r="Q5196" s="173">
        <f t="shared" si="131"/>
        <v>0</v>
      </c>
      <c r="R5196" s="173"/>
      <c r="S5196" s="173" t="s">
        <v>354</v>
      </c>
      <c r="T5196" s="174" t="s">
        <v>296</v>
      </c>
      <c r="U5196" s="162">
        <v>0</v>
      </c>
      <c r="V5196" s="162">
        <f t="shared" si="132"/>
        <v>0</v>
      </c>
      <c r="W5196" s="162"/>
      <c r="X5196" s="162" t="s">
        <v>375</v>
      </c>
      <c r="Y5196" s="163"/>
      <c r="Z5196" s="163"/>
      <c r="AA5196" s="163"/>
      <c r="AB5196" s="163"/>
      <c r="AC5196" s="163"/>
      <c r="AD5196" s="163"/>
      <c r="AE5196" s="163"/>
      <c r="AF5196" s="163"/>
      <c r="AG5196" s="163" t="s">
        <v>376</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875</v>
      </c>
      <c r="B5197" s="168" t="s">
        <v>5214</v>
      </c>
      <c r="C5197" s="169" t="s">
        <v>5215</v>
      </c>
      <c r="D5197" s="195" t="s">
        <v>3094</v>
      </c>
      <c r="E5197" s="171">
        <v>171.14</v>
      </c>
      <c r="F5197" s="172"/>
      <c r="G5197" s="173">
        <f t="shared" si="126"/>
        <v>0</v>
      </c>
      <c r="H5197" s="172"/>
      <c r="I5197" s="173">
        <f t="shared" si="127"/>
        <v>0</v>
      </c>
      <c r="J5197" s="172"/>
      <c r="K5197" s="173">
        <f t="shared" si="128"/>
        <v>0</v>
      </c>
      <c r="L5197" s="173">
        <v>21</v>
      </c>
      <c r="M5197" s="173">
        <f t="shared" si="129"/>
        <v>0</v>
      </c>
      <c r="N5197" s="173">
        <v>2.4000000000000001E-4</v>
      </c>
      <c r="O5197" s="173">
        <f t="shared" si="130"/>
        <v>0.04</v>
      </c>
      <c r="P5197" s="173">
        <v>0</v>
      </c>
      <c r="Q5197" s="173">
        <f t="shared" si="131"/>
        <v>0</v>
      </c>
      <c r="R5197" s="173"/>
      <c r="S5197" s="173" t="s">
        <v>354</v>
      </c>
      <c r="T5197" s="174" t="s">
        <v>296</v>
      </c>
      <c r="U5197" s="162">
        <v>0</v>
      </c>
      <c r="V5197" s="162">
        <f t="shared" si="132"/>
        <v>0</v>
      </c>
      <c r="W5197" s="162"/>
      <c r="X5197" s="162" t="s">
        <v>375</v>
      </c>
      <c r="Y5197" s="163"/>
      <c r="Z5197" s="163"/>
      <c r="AA5197" s="163"/>
      <c r="AB5197" s="163"/>
      <c r="AC5197" s="163"/>
      <c r="AD5197" s="163"/>
      <c r="AE5197" s="163"/>
      <c r="AF5197" s="163"/>
      <c r="AG5197" s="163" t="s">
        <v>376</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876</v>
      </c>
      <c r="B5198" s="168" t="s">
        <v>5216</v>
      </c>
      <c r="C5198" s="169" t="s">
        <v>5217</v>
      </c>
      <c r="D5198" s="195" t="s">
        <v>2663</v>
      </c>
      <c r="E5198" s="171">
        <v>8</v>
      </c>
      <c r="F5198" s="172"/>
      <c r="G5198" s="173">
        <f t="shared" si="126"/>
        <v>0</v>
      </c>
      <c r="H5198" s="172"/>
      <c r="I5198" s="173">
        <f t="shared" si="127"/>
        <v>0</v>
      </c>
      <c r="J5198" s="172"/>
      <c r="K5198" s="173">
        <f t="shared" si="128"/>
        <v>0</v>
      </c>
      <c r="L5198" s="173">
        <v>21</v>
      </c>
      <c r="M5198" s="173">
        <f t="shared" si="129"/>
        <v>0</v>
      </c>
      <c r="N5198" s="173">
        <v>6.5000000000000002E-2</v>
      </c>
      <c r="O5198" s="173">
        <f t="shared" si="130"/>
        <v>0.52</v>
      </c>
      <c r="P5198" s="173">
        <v>0</v>
      </c>
      <c r="Q5198" s="173">
        <f t="shared" si="131"/>
        <v>0</v>
      </c>
      <c r="R5198" s="173"/>
      <c r="S5198" s="173" t="s">
        <v>354</v>
      </c>
      <c r="T5198" s="174" t="s">
        <v>296</v>
      </c>
      <c r="U5198" s="162">
        <v>0</v>
      </c>
      <c r="V5198" s="162">
        <f t="shared" si="132"/>
        <v>0</v>
      </c>
      <c r="W5198" s="162"/>
      <c r="X5198" s="162" t="s">
        <v>375</v>
      </c>
      <c r="Y5198" s="163"/>
      <c r="Z5198" s="163"/>
      <c r="AA5198" s="163"/>
      <c r="AB5198" s="163"/>
      <c r="AC5198" s="163"/>
      <c r="AD5198" s="163"/>
      <c r="AE5198" s="163"/>
      <c r="AF5198" s="163"/>
      <c r="AG5198" s="163" t="s">
        <v>376</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877</v>
      </c>
      <c r="B5199" s="168" t="s">
        <v>5218</v>
      </c>
      <c r="C5199" s="169" t="s">
        <v>5219</v>
      </c>
      <c r="D5199" s="195" t="s">
        <v>2663</v>
      </c>
      <c r="E5199" s="171">
        <v>1</v>
      </c>
      <c r="F5199" s="172"/>
      <c r="G5199" s="173">
        <f t="shared" si="126"/>
        <v>0</v>
      </c>
      <c r="H5199" s="172"/>
      <c r="I5199" s="173">
        <f t="shared" si="127"/>
        <v>0</v>
      </c>
      <c r="J5199" s="172"/>
      <c r="K5199" s="173">
        <f t="shared" si="128"/>
        <v>0</v>
      </c>
      <c r="L5199" s="173">
        <v>21</v>
      </c>
      <c r="M5199" s="173">
        <f t="shared" si="129"/>
        <v>0</v>
      </c>
      <c r="N5199" s="173">
        <v>6.9000000000000006E-2</v>
      </c>
      <c r="O5199" s="173">
        <f t="shared" si="130"/>
        <v>7.0000000000000007E-2</v>
      </c>
      <c r="P5199" s="173">
        <v>0</v>
      </c>
      <c r="Q5199" s="173">
        <f t="shared" si="131"/>
        <v>0</v>
      </c>
      <c r="R5199" s="173"/>
      <c r="S5199" s="173" t="s">
        <v>354</v>
      </c>
      <c r="T5199" s="174" t="s">
        <v>296</v>
      </c>
      <c r="U5199" s="162">
        <v>0</v>
      </c>
      <c r="V5199" s="162">
        <f t="shared" si="132"/>
        <v>0</v>
      </c>
      <c r="W5199" s="162"/>
      <c r="X5199" s="162" t="s">
        <v>375</v>
      </c>
      <c r="Y5199" s="163"/>
      <c r="Z5199" s="163"/>
      <c r="AA5199" s="163"/>
      <c r="AB5199" s="163"/>
      <c r="AC5199" s="163"/>
      <c r="AD5199" s="163"/>
      <c r="AE5199" s="163"/>
      <c r="AF5199" s="163"/>
      <c r="AG5199" s="163" t="s">
        <v>376</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x14ac:dyDescent="0.2">
      <c r="A5200" s="167">
        <v>878</v>
      </c>
      <c r="B5200" s="168" t="s">
        <v>5220</v>
      </c>
      <c r="C5200" s="169" t="s">
        <v>5221</v>
      </c>
      <c r="D5200" s="195" t="s">
        <v>2663</v>
      </c>
      <c r="E5200" s="171">
        <v>3</v>
      </c>
      <c r="F5200" s="172"/>
      <c r="G5200" s="173">
        <f t="shared" si="126"/>
        <v>0</v>
      </c>
      <c r="H5200" s="172"/>
      <c r="I5200" s="173">
        <f t="shared" si="127"/>
        <v>0</v>
      </c>
      <c r="J5200" s="172"/>
      <c r="K5200" s="173">
        <f t="shared" si="128"/>
        <v>0</v>
      </c>
      <c r="L5200" s="173">
        <v>21</v>
      </c>
      <c r="M5200" s="173">
        <f t="shared" si="129"/>
        <v>0</v>
      </c>
      <c r="N5200" s="173">
        <v>0.05</v>
      </c>
      <c r="O5200" s="173">
        <f t="shared" si="130"/>
        <v>0.15</v>
      </c>
      <c r="P5200" s="173">
        <v>0</v>
      </c>
      <c r="Q5200" s="173">
        <f t="shared" si="131"/>
        <v>0</v>
      </c>
      <c r="R5200" s="173"/>
      <c r="S5200" s="173" t="s">
        <v>354</v>
      </c>
      <c r="T5200" s="174" t="s">
        <v>296</v>
      </c>
      <c r="U5200" s="162">
        <v>0</v>
      </c>
      <c r="V5200" s="162">
        <f t="shared" si="132"/>
        <v>0</v>
      </c>
      <c r="W5200" s="162"/>
      <c r="X5200" s="162" t="s">
        <v>375</v>
      </c>
      <c r="Y5200" s="163"/>
      <c r="Z5200" s="163"/>
      <c r="AA5200" s="163"/>
      <c r="AB5200" s="163"/>
      <c r="AC5200" s="163"/>
      <c r="AD5200" s="163"/>
      <c r="AE5200" s="163"/>
      <c r="AF5200" s="163"/>
      <c r="AG5200" s="163" t="s">
        <v>376</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outlineLevel="1" x14ac:dyDescent="0.2">
      <c r="A5201" s="167">
        <v>879</v>
      </c>
      <c r="B5201" s="168" t="s">
        <v>5222</v>
      </c>
      <c r="C5201" s="169" t="s">
        <v>5223</v>
      </c>
      <c r="D5201" s="195" t="s">
        <v>2663</v>
      </c>
      <c r="E5201" s="171">
        <v>15</v>
      </c>
      <c r="F5201" s="172"/>
      <c r="G5201" s="173">
        <f t="shared" si="126"/>
        <v>0</v>
      </c>
      <c r="H5201" s="172"/>
      <c r="I5201" s="173">
        <f t="shared" si="127"/>
        <v>0</v>
      </c>
      <c r="J5201" s="172"/>
      <c r="K5201" s="173">
        <f t="shared" si="128"/>
        <v>0</v>
      </c>
      <c r="L5201" s="173">
        <v>21</v>
      </c>
      <c r="M5201" s="173">
        <f t="shared" si="129"/>
        <v>0</v>
      </c>
      <c r="N5201" s="173">
        <v>3.5000000000000003E-2</v>
      </c>
      <c r="O5201" s="173">
        <f t="shared" si="130"/>
        <v>0.53</v>
      </c>
      <c r="P5201" s="173">
        <v>0</v>
      </c>
      <c r="Q5201" s="173">
        <f t="shared" si="131"/>
        <v>0</v>
      </c>
      <c r="R5201" s="173"/>
      <c r="S5201" s="173" t="s">
        <v>354</v>
      </c>
      <c r="T5201" s="174" t="s">
        <v>296</v>
      </c>
      <c r="U5201" s="162">
        <v>0</v>
      </c>
      <c r="V5201" s="162">
        <f t="shared" si="132"/>
        <v>0</v>
      </c>
      <c r="W5201" s="162"/>
      <c r="X5201" s="162" t="s">
        <v>375</v>
      </c>
      <c r="Y5201" s="163"/>
      <c r="Z5201" s="163"/>
      <c r="AA5201" s="163"/>
      <c r="AB5201" s="163"/>
      <c r="AC5201" s="163"/>
      <c r="AD5201" s="163"/>
      <c r="AE5201" s="163"/>
      <c r="AF5201" s="163"/>
      <c r="AG5201" s="163" t="s">
        <v>376</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880</v>
      </c>
      <c r="B5202" s="168" t="s">
        <v>5224</v>
      </c>
      <c r="C5202" s="169" t="s">
        <v>5225</v>
      </c>
      <c r="D5202" s="195" t="s">
        <v>3094</v>
      </c>
      <c r="E5202" s="171">
        <v>41.2</v>
      </c>
      <c r="F5202" s="172"/>
      <c r="G5202" s="173">
        <f t="shared" si="126"/>
        <v>0</v>
      </c>
      <c r="H5202" s="172"/>
      <c r="I5202" s="173">
        <f t="shared" si="127"/>
        <v>0</v>
      </c>
      <c r="J5202" s="172"/>
      <c r="K5202" s="173">
        <f t="shared" si="128"/>
        <v>0</v>
      </c>
      <c r="L5202" s="173">
        <v>21</v>
      </c>
      <c r="M5202" s="173">
        <f t="shared" si="129"/>
        <v>0</v>
      </c>
      <c r="N5202" s="173">
        <v>7.8499999999999993E-3</v>
      </c>
      <c r="O5202" s="173">
        <f t="shared" si="130"/>
        <v>0.32</v>
      </c>
      <c r="P5202" s="173">
        <v>0</v>
      </c>
      <c r="Q5202" s="173">
        <f t="shared" si="131"/>
        <v>0</v>
      </c>
      <c r="R5202" s="173"/>
      <c r="S5202" s="173" t="s">
        <v>354</v>
      </c>
      <c r="T5202" s="174" t="s">
        <v>296</v>
      </c>
      <c r="U5202" s="162">
        <v>0</v>
      </c>
      <c r="V5202" s="162">
        <f t="shared" si="132"/>
        <v>0</v>
      </c>
      <c r="W5202" s="162"/>
      <c r="X5202" s="162" t="s">
        <v>375</v>
      </c>
      <c r="Y5202" s="163"/>
      <c r="Z5202" s="163"/>
      <c r="AA5202" s="163"/>
      <c r="AB5202" s="163"/>
      <c r="AC5202" s="163"/>
      <c r="AD5202" s="163"/>
      <c r="AE5202" s="163"/>
      <c r="AF5202" s="163"/>
      <c r="AG5202" s="163" t="s">
        <v>376</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881</v>
      </c>
      <c r="B5203" s="168" t="s">
        <v>5226</v>
      </c>
      <c r="C5203" s="169" t="s">
        <v>5227</v>
      </c>
      <c r="D5203" s="195" t="s">
        <v>2663</v>
      </c>
      <c r="E5203" s="171">
        <v>1</v>
      </c>
      <c r="F5203" s="172"/>
      <c r="G5203" s="173">
        <f t="shared" si="126"/>
        <v>0</v>
      </c>
      <c r="H5203" s="172"/>
      <c r="I5203" s="173">
        <f t="shared" si="127"/>
        <v>0</v>
      </c>
      <c r="J5203" s="172"/>
      <c r="K5203" s="173">
        <f t="shared" si="128"/>
        <v>0</v>
      </c>
      <c r="L5203" s="173">
        <v>21</v>
      </c>
      <c r="M5203" s="173">
        <f t="shared" si="129"/>
        <v>0</v>
      </c>
      <c r="N5203" s="173">
        <v>3.2000000000000001E-2</v>
      </c>
      <c r="O5203" s="173">
        <f t="shared" si="130"/>
        <v>0.03</v>
      </c>
      <c r="P5203" s="173">
        <v>0</v>
      </c>
      <c r="Q5203" s="173">
        <f t="shared" si="131"/>
        <v>0</v>
      </c>
      <c r="R5203" s="173"/>
      <c r="S5203" s="173" t="s">
        <v>354</v>
      </c>
      <c r="T5203" s="174" t="s">
        <v>296</v>
      </c>
      <c r="U5203" s="162">
        <v>0</v>
      </c>
      <c r="V5203" s="162">
        <f t="shared" si="132"/>
        <v>0</v>
      </c>
      <c r="W5203" s="162"/>
      <c r="X5203" s="162" t="s">
        <v>375</v>
      </c>
      <c r="Y5203" s="163"/>
      <c r="Z5203" s="163"/>
      <c r="AA5203" s="163"/>
      <c r="AB5203" s="163"/>
      <c r="AC5203" s="163"/>
      <c r="AD5203" s="163"/>
      <c r="AE5203" s="163"/>
      <c r="AF5203" s="163"/>
      <c r="AG5203" s="163" t="s">
        <v>376</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882</v>
      </c>
      <c r="B5204" s="168" t="s">
        <v>5228</v>
      </c>
      <c r="C5204" s="169" t="s">
        <v>5229</v>
      </c>
      <c r="D5204" s="195" t="s">
        <v>2663</v>
      </c>
      <c r="E5204" s="171">
        <v>4</v>
      </c>
      <c r="F5204" s="172"/>
      <c r="G5204" s="173">
        <f t="shared" si="126"/>
        <v>0</v>
      </c>
      <c r="H5204" s="172"/>
      <c r="I5204" s="173">
        <f t="shared" si="127"/>
        <v>0</v>
      </c>
      <c r="J5204" s="172"/>
      <c r="K5204" s="173">
        <f t="shared" si="128"/>
        <v>0</v>
      </c>
      <c r="L5204" s="173">
        <v>21</v>
      </c>
      <c r="M5204" s="173">
        <f t="shared" si="129"/>
        <v>0</v>
      </c>
      <c r="N5204" s="173">
        <v>0.03</v>
      </c>
      <c r="O5204" s="173">
        <f t="shared" si="130"/>
        <v>0.12</v>
      </c>
      <c r="P5204" s="173">
        <v>0</v>
      </c>
      <c r="Q5204" s="173">
        <f t="shared" si="131"/>
        <v>0</v>
      </c>
      <c r="R5204" s="173"/>
      <c r="S5204" s="173" t="s">
        <v>354</v>
      </c>
      <c r="T5204" s="174" t="s">
        <v>296</v>
      </c>
      <c r="U5204" s="162">
        <v>0</v>
      </c>
      <c r="V5204" s="162">
        <f t="shared" si="132"/>
        <v>0</v>
      </c>
      <c r="W5204" s="162"/>
      <c r="X5204" s="162" t="s">
        <v>375</v>
      </c>
      <c r="Y5204" s="163"/>
      <c r="Z5204" s="163"/>
      <c r="AA5204" s="163"/>
      <c r="AB5204" s="163"/>
      <c r="AC5204" s="163"/>
      <c r="AD5204" s="163"/>
      <c r="AE5204" s="163"/>
      <c r="AF5204" s="163"/>
      <c r="AG5204" s="163" t="s">
        <v>376</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883</v>
      </c>
      <c r="B5205" s="168" t="s">
        <v>5230</v>
      </c>
      <c r="C5205" s="169" t="s">
        <v>5231</v>
      </c>
      <c r="D5205" s="195" t="s">
        <v>2663</v>
      </c>
      <c r="E5205" s="171">
        <v>6</v>
      </c>
      <c r="F5205" s="172"/>
      <c r="G5205" s="173">
        <f t="shared" si="126"/>
        <v>0</v>
      </c>
      <c r="H5205" s="172"/>
      <c r="I5205" s="173">
        <f t="shared" si="127"/>
        <v>0</v>
      </c>
      <c r="J5205" s="172"/>
      <c r="K5205" s="173">
        <f t="shared" si="128"/>
        <v>0</v>
      </c>
      <c r="L5205" s="173">
        <v>21</v>
      </c>
      <c r="M5205" s="173">
        <f t="shared" si="129"/>
        <v>0</v>
      </c>
      <c r="N5205" s="173">
        <v>2.5000000000000001E-2</v>
      </c>
      <c r="O5205" s="173">
        <f t="shared" si="130"/>
        <v>0.15</v>
      </c>
      <c r="P5205" s="173">
        <v>0</v>
      </c>
      <c r="Q5205" s="173">
        <f t="shared" si="131"/>
        <v>0</v>
      </c>
      <c r="R5205" s="173"/>
      <c r="S5205" s="173" t="s">
        <v>354</v>
      </c>
      <c r="T5205" s="174" t="s">
        <v>296</v>
      </c>
      <c r="U5205" s="162">
        <v>0</v>
      </c>
      <c r="V5205" s="162">
        <f t="shared" si="132"/>
        <v>0</v>
      </c>
      <c r="W5205" s="162"/>
      <c r="X5205" s="162" t="s">
        <v>375</v>
      </c>
      <c r="Y5205" s="163"/>
      <c r="Z5205" s="163"/>
      <c r="AA5205" s="163"/>
      <c r="AB5205" s="163"/>
      <c r="AC5205" s="163"/>
      <c r="AD5205" s="163"/>
      <c r="AE5205" s="163"/>
      <c r="AF5205" s="163"/>
      <c r="AG5205" s="163" t="s">
        <v>376</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884</v>
      </c>
      <c r="B5206" s="168" t="s">
        <v>5232</v>
      </c>
      <c r="C5206" s="169" t="s">
        <v>5233</v>
      </c>
      <c r="D5206" s="195" t="s">
        <v>2663</v>
      </c>
      <c r="E5206" s="171">
        <v>2</v>
      </c>
      <c r="F5206" s="172"/>
      <c r="G5206" s="173">
        <f t="shared" si="126"/>
        <v>0</v>
      </c>
      <c r="H5206" s="172"/>
      <c r="I5206" s="173">
        <f t="shared" si="127"/>
        <v>0</v>
      </c>
      <c r="J5206" s="172"/>
      <c r="K5206" s="173">
        <f t="shared" si="128"/>
        <v>0</v>
      </c>
      <c r="L5206" s="173">
        <v>21</v>
      </c>
      <c r="M5206" s="173">
        <f t="shared" si="129"/>
        <v>0</v>
      </c>
      <c r="N5206" s="173">
        <v>7.1199999999999996E-3</v>
      </c>
      <c r="O5206" s="173">
        <f t="shared" si="130"/>
        <v>0.01</v>
      </c>
      <c r="P5206" s="173">
        <v>0</v>
      </c>
      <c r="Q5206" s="173">
        <f t="shared" si="131"/>
        <v>0</v>
      </c>
      <c r="R5206" s="173"/>
      <c r="S5206" s="173" t="s">
        <v>354</v>
      </c>
      <c r="T5206" s="174" t="s">
        <v>296</v>
      </c>
      <c r="U5206" s="162">
        <v>0</v>
      </c>
      <c r="V5206" s="162">
        <f t="shared" si="132"/>
        <v>0</v>
      </c>
      <c r="W5206" s="162"/>
      <c r="X5206" s="162" t="s">
        <v>375</v>
      </c>
      <c r="Y5206" s="163"/>
      <c r="Z5206" s="163"/>
      <c r="AA5206" s="163"/>
      <c r="AB5206" s="163"/>
      <c r="AC5206" s="163"/>
      <c r="AD5206" s="163"/>
      <c r="AE5206" s="163"/>
      <c r="AF5206" s="163"/>
      <c r="AG5206" s="163" t="s">
        <v>376</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885</v>
      </c>
      <c r="B5207" s="168" t="s">
        <v>5234</v>
      </c>
      <c r="C5207" s="169" t="s">
        <v>5235</v>
      </c>
      <c r="D5207" s="195" t="s">
        <v>2663</v>
      </c>
      <c r="E5207" s="171">
        <v>6</v>
      </c>
      <c r="F5207" s="172"/>
      <c r="G5207" s="173">
        <f t="shared" si="126"/>
        <v>0</v>
      </c>
      <c r="H5207" s="172"/>
      <c r="I5207" s="173">
        <f t="shared" si="127"/>
        <v>0</v>
      </c>
      <c r="J5207" s="172"/>
      <c r="K5207" s="173">
        <f t="shared" si="128"/>
        <v>0</v>
      </c>
      <c r="L5207" s="173">
        <v>21</v>
      </c>
      <c r="M5207" s="173">
        <f t="shared" si="129"/>
        <v>0</v>
      </c>
      <c r="N5207" s="173">
        <v>8.1200000000000005E-3</v>
      </c>
      <c r="O5207" s="173">
        <f t="shared" si="130"/>
        <v>0.05</v>
      </c>
      <c r="P5207" s="173">
        <v>0</v>
      </c>
      <c r="Q5207" s="173">
        <f t="shared" si="131"/>
        <v>0</v>
      </c>
      <c r="R5207" s="173"/>
      <c r="S5207" s="173" t="s">
        <v>354</v>
      </c>
      <c r="T5207" s="174" t="s">
        <v>296</v>
      </c>
      <c r="U5207" s="162">
        <v>0</v>
      </c>
      <c r="V5207" s="162">
        <f t="shared" si="132"/>
        <v>0</v>
      </c>
      <c r="W5207" s="162"/>
      <c r="X5207" s="162" t="s">
        <v>375</v>
      </c>
      <c r="Y5207" s="163"/>
      <c r="Z5207" s="163"/>
      <c r="AA5207" s="163"/>
      <c r="AB5207" s="163"/>
      <c r="AC5207" s="163"/>
      <c r="AD5207" s="163"/>
      <c r="AE5207" s="163"/>
      <c r="AF5207" s="163"/>
      <c r="AG5207" s="163" t="s">
        <v>376</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886</v>
      </c>
      <c r="B5208" s="168" t="s">
        <v>5236</v>
      </c>
      <c r="C5208" s="169" t="s">
        <v>5237</v>
      </c>
      <c r="D5208" s="195" t="s">
        <v>2663</v>
      </c>
      <c r="E5208" s="171">
        <v>1</v>
      </c>
      <c r="F5208" s="172"/>
      <c r="G5208" s="173">
        <f t="shared" si="126"/>
        <v>0</v>
      </c>
      <c r="H5208" s="172"/>
      <c r="I5208" s="173">
        <f t="shared" si="127"/>
        <v>0</v>
      </c>
      <c r="J5208" s="172"/>
      <c r="K5208" s="173">
        <f t="shared" si="128"/>
        <v>0</v>
      </c>
      <c r="L5208" s="173">
        <v>21</v>
      </c>
      <c r="M5208" s="173">
        <f t="shared" si="129"/>
        <v>0</v>
      </c>
      <c r="N5208" s="173">
        <v>8.2199999999999999E-3</v>
      </c>
      <c r="O5208" s="173">
        <f t="shared" si="130"/>
        <v>0.01</v>
      </c>
      <c r="P5208" s="173">
        <v>0</v>
      </c>
      <c r="Q5208" s="173">
        <f t="shared" si="131"/>
        <v>0</v>
      </c>
      <c r="R5208" s="173"/>
      <c r="S5208" s="173" t="s">
        <v>354</v>
      </c>
      <c r="T5208" s="174" t="s">
        <v>296</v>
      </c>
      <c r="U5208" s="162">
        <v>0</v>
      </c>
      <c r="V5208" s="162">
        <f t="shared" si="132"/>
        <v>0</v>
      </c>
      <c r="W5208" s="162"/>
      <c r="X5208" s="162" t="s">
        <v>375</v>
      </c>
      <c r="Y5208" s="163"/>
      <c r="Z5208" s="163"/>
      <c r="AA5208" s="163"/>
      <c r="AB5208" s="163"/>
      <c r="AC5208" s="163"/>
      <c r="AD5208" s="163"/>
      <c r="AE5208" s="163"/>
      <c r="AF5208" s="163"/>
      <c r="AG5208" s="163" t="s">
        <v>376</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887</v>
      </c>
      <c r="B5209" s="168" t="s">
        <v>5238</v>
      </c>
      <c r="C5209" s="169" t="s">
        <v>5239</v>
      </c>
      <c r="D5209" s="195" t="s">
        <v>2663</v>
      </c>
      <c r="E5209" s="171">
        <v>1</v>
      </c>
      <c r="F5209" s="172"/>
      <c r="G5209" s="173">
        <f t="shared" si="126"/>
        <v>0</v>
      </c>
      <c r="H5209" s="172"/>
      <c r="I5209" s="173">
        <f t="shared" si="127"/>
        <v>0</v>
      </c>
      <c r="J5209" s="172"/>
      <c r="K5209" s="173">
        <f t="shared" si="128"/>
        <v>0</v>
      </c>
      <c r="L5209" s="173">
        <v>21</v>
      </c>
      <c r="M5209" s="173">
        <f t="shared" si="129"/>
        <v>0</v>
      </c>
      <c r="N5209" s="173">
        <v>8.2199999999999999E-3</v>
      </c>
      <c r="O5209" s="173">
        <f t="shared" si="130"/>
        <v>0.01</v>
      </c>
      <c r="P5209" s="173">
        <v>0</v>
      </c>
      <c r="Q5209" s="173">
        <f t="shared" si="131"/>
        <v>0</v>
      </c>
      <c r="R5209" s="173"/>
      <c r="S5209" s="173" t="s">
        <v>354</v>
      </c>
      <c r="T5209" s="174" t="s">
        <v>296</v>
      </c>
      <c r="U5209" s="162">
        <v>0</v>
      </c>
      <c r="V5209" s="162">
        <f t="shared" si="132"/>
        <v>0</v>
      </c>
      <c r="W5209" s="162"/>
      <c r="X5209" s="162" t="s">
        <v>375</v>
      </c>
      <c r="Y5209" s="163"/>
      <c r="Z5209" s="163"/>
      <c r="AA5209" s="163"/>
      <c r="AB5209" s="163"/>
      <c r="AC5209" s="163"/>
      <c r="AD5209" s="163"/>
      <c r="AE5209" s="163"/>
      <c r="AF5209" s="163"/>
      <c r="AG5209" s="163" t="s">
        <v>376</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22.5" outlineLevel="1" x14ac:dyDescent="0.2">
      <c r="A5210" s="167">
        <v>888</v>
      </c>
      <c r="B5210" s="168" t="s">
        <v>5240</v>
      </c>
      <c r="C5210" s="169" t="s">
        <v>5241</v>
      </c>
      <c r="D5210" s="195" t="s">
        <v>2663</v>
      </c>
      <c r="E5210" s="171">
        <v>8</v>
      </c>
      <c r="F5210" s="172"/>
      <c r="G5210" s="173">
        <f t="shared" si="126"/>
        <v>0</v>
      </c>
      <c r="H5210" s="172"/>
      <c r="I5210" s="173">
        <f t="shared" si="127"/>
        <v>0</v>
      </c>
      <c r="J5210" s="172"/>
      <c r="K5210" s="173">
        <f t="shared" si="128"/>
        <v>0</v>
      </c>
      <c r="L5210" s="173">
        <v>21</v>
      </c>
      <c r="M5210" s="173">
        <f t="shared" si="129"/>
        <v>0</v>
      </c>
      <c r="N5210" s="173">
        <v>4.7699999999999999E-3</v>
      </c>
      <c r="O5210" s="173">
        <f t="shared" si="130"/>
        <v>0.04</v>
      </c>
      <c r="P5210" s="173">
        <v>0</v>
      </c>
      <c r="Q5210" s="173">
        <f t="shared" si="131"/>
        <v>0</v>
      </c>
      <c r="R5210" s="173"/>
      <c r="S5210" s="173" t="s">
        <v>354</v>
      </c>
      <c r="T5210" s="174" t="s">
        <v>296</v>
      </c>
      <c r="U5210" s="162">
        <v>0</v>
      </c>
      <c r="V5210" s="162">
        <f t="shared" si="132"/>
        <v>0</v>
      </c>
      <c r="W5210" s="162"/>
      <c r="X5210" s="162" t="s">
        <v>375</v>
      </c>
      <c r="Y5210" s="163"/>
      <c r="Z5210" s="163"/>
      <c r="AA5210" s="163"/>
      <c r="AB5210" s="163"/>
      <c r="AC5210" s="163"/>
      <c r="AD5210" s="163"/>
      <c r="AE5210" s="163"/>
      <c r="AF5210" s="163"/>
      <c r="AG5210" s="163" t="s">
        <v>376</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22.5" outlineLevel="1" x14ac:dyDescent="0.2">
      <c r="A5211" s="167">
        <v>889</v>
      </c>
      <c r="B5211" s="168" t="s">
        <v>5242</v>
      </c>
      <c r="C5211" s="169" t="s">
        <v>5243</v>
      </c>
      <c r="D5211" s="195" t="s">
        <v>2663</v>
      </c>
      <c r="E5211" s="171">
        <v>1</v>
      </c>
      <c r="F5211" s="172"/>
      <c r="G5211" s="173">
        <f t="shared" si="126"/>
        <v>0</v>
      </c>
      <c r="H5211" s="172"/>
      <c r="I5211" s="173">
        <f t="shared" si="127"/>
        <v>0</v>
      </c>
      <c r="J5211" s="172"/>
      <c r="K5211" s="173">
        <f t="shared" si="128"/>
        <v>0</v>
      </c>
      <c r="L5211" s="173">
        <v>21</v>
      </c>
      <c r="M5211" s="173">
        <f t="shared" si="129"/>
        <v>0</v>
      </c>
      <c r="N5211" s="173">
        <v>4.7699999999999999E-3</v>
      </c>
      <c r="O5211" s="173">
        <f t="shared" si="130"/>
        <v>0</v>
      </c>
      <c r="P5211" s="173">
        <v>0</v>
      </c>
      <c r="Q5211" s="173">
        <f t="shared" si="131"/>
        <v>0</v>
      </c>
      <c r="R5211" s="173"/>
      <c r="S5211" s="173" t="s">
        <v>354</v>
      </c>
      <c r="T5211" s="174" t="s">
        <v>296</v>
      </c>
      <c r="U5211" s="162">
        <v>0</v>
      </c>
      <c r="V5211" s="162">
        <f t="shared" si="132"/>
        <v>0</v>
      </c>
      <c r="W5211" s="162"/>
      <c r="X5211" s="162" t="s">
        <v>375</v>
      </c>
      <c r="Y5211" s="163"/>
      <c r="Z5211" s="163"/>
      <c r="AA5211" s="163"/>
      <c r="AB5211" s="163"/>
      <c r="AC5211" s="163"/>
      <c r="AD5211" s="163"/>
      <c r="AE5211" s="163"/>
      <c r="AF5211" s="163"/>
      <c r="AG5211" s="163" t="s">
        <v>376</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22.5" outlineLevel="1" x14ac:dyDescent="0.2">
      <c r="A5212" s="167">
        <v>890</v>
      </c>
      <c r="B5212" s="168" t="s">
        <v>5244</v>
      </c>
      <c r="C5212" s="169" t="s">
        <v>5245</v>
      </c>
      <c r="D5212" s="195" t="s">
        <v>2663</v>
      </c>
      <c r="E5212" s="171">
        <v>5</v>
      </c>
      <c r="F5212" s="172"/>
      <c r="G5212" s="173">
        <f t="shared" si="126"/>
        <v>0</v>
      </c>
      <c r="H5212" s="172"/>
      <c r="I5212" s="173">
        <f t="shared" si="127"/>
        <v>0</v>
      </c>
      <c r="J5212" s="172"/>
      <c r="K5212" s="173">
        <f t="shared" si="128"/>
        <v>0</v>
      </c>
      <c r="L5212" s="173">
        <v>21</v>
      </c>
      <c r="M5212" s="173">
        <f t="shared" si="129"/>
        <v>0</v>
      </c>
      <c r="N5212" s="173">
        <v>5.47E-3</v>
      </c>
      <c r="O5212" s="173">
        <f t="shared" si="130"/>
        <v>0.03</v>
      </c>
      <c r="P5212" s="173">
        <v>0</v>
      </c>
      <c r="Q5212" s="173">
        <f t="shared" si="131"/>
        <v>0</v>
      </c>
      <c r="R5212" s="173"/>
      <c r="S5212" s="173" t="s">
        <v>354</v>
      </c>
      <c r="T5212" s="174" t="s">
        <v>296</v>
      </c>
      <c r="U5212" s="162">
        <v>0</v>
      </c>
      <c r="V5212" s="162">
        <f t="shared" si="132"/>
        <v>0</v>
      </c>
      <c r="W5212" s="162"/>
      <c r="X5212" s="162" t="s">
        <v>375</v>
      </c>
      <c r="Y5212" s="163"/>
      <c r="Z5212" s="163"/>
      <c r="AA5212" s="163"/>
      <c r="AB5212" s="163"/>
      <c r="AC5212" s="163"/>
      <c r="AD5212" s="163"/>
      <c r="AE5212" s="163"/>
      <c r="AF5212" s="163"/>
      <c r="AG5212" s="163" t="s">
        <v>376</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22.5" outlineLevel="1" x14ac:dyDescent="0.2">
      <c r="A5213" s="167">
        <v>891</v>
      </c>
      <c r="B5213" s="168" t="s">
        <v>5246</v>
      </c>
      <c r="C5213" s="169" t="s">
        <v>5247</v>
      </c>
      <c r="D5213" s="195" t="s">
        <v>2663</v>
      </c>
      <c r="E5213" s="171">
        <v>2</v>
      </c>
      <c r="F5213" s="172"/>
      <c r="G5213" s="173">
        <f t="shared" si="126"/>
        <v>0</v>
      </c>
      <c r="H5213" s="172"/>
      <c r="I5213" s="173">
        <f t="shared" si="127"/>
        <v>0</v>
      </c>
      <c r="J5213" s="172"/>
      <c r="K5213" s="173">
        <f t="shared" si="128"/>
        <v>0</v>
      </c>
      <c r="L5213" s="173">
        <v>21</v>
      </c>
      <c r="M5213" s="173">
        <f t="shared" si="129"/>
        <v>0</v>
      </c>
      <c r="N5213" s="173">
        <v>4.4999999999999997E-3</v>
      </c>
      <c r="O5213" s="173">
        <f t="shared" si="130"/>
        <v>0.01</v>
      </c>
      <c r="P5213" s="173">
        <v>0</v>
      </c>
      <c r="Q5213" s="173">
        <f t="shared" si="131"/>
        <v>0</v>
      </c>
      <c r="R5213" s="173"/>
      <c r="S5213" s="173" t="s">
        <v>354</v>
      </c>
      <c r="T5213" s="174" t="s">
        <v>296</v>
      </c>
      <c r="U5213" s="162">
        <v>0</v>
      </c>
      <c r="V5213" s="162">
        <f t="shared" si="132"/>
        <v>0</v>
      </c>
      <c r="W5213" s="162"/>
      <c r="X5213" s="162" t="s">
        <v>375</v>
      </c>
      <c r="Y5213" s="163"/>
      <c r="Z5213" s="163"/>
      <c r="AA5213" s="163"/>
      <c r="AB5213" s="163"/>
      <c r="AC5213" s="163"/>
      <c r="AD5213" s="163"/>
      <c r="AE5213" s="163"/>
      <c r="AF5213" s="163"/>
      <c r="AG5213" s="163" t="s">
        <v>376</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outlineLevel="1" x14ac:dyDescent="0.2">
      <c r="A5214" s="167">
        <v>892</v>
      </c>
      <c r="B5214" s="168" t="s">
        <v>5248</v>
      </c>
      <c r="C5214" s="169" t="s">
        <v>5249</v>
      </c>
      <c r="D5214" s="195" t="s">
        <v>2663</v>
      </c>
      <c r="E5214" s="171">
        <v>15</v>
      </c>
      <c r="F5214" s="172"/>
      <c r="G5214" s="173">
        <f t="shared" si="126"/>
        <v>0</v>
      </c>
      <c r="H5214" s="172"/>
      <c r="I5214" s="173">
        <f t="shared" si="127"/>
        <v>0</v>
      </c>
      <c r="J5214" s="172"/>
      <c r="K5214" s="173">
        <f t="shared" si="128"/>
        <v>0</v>
      </c>
      <c r="L5214" s="173">
        <v>21</v>
      </c>
      <c r="M5214" s="173">
        <f t="shared" si="129"/>
        <v>0</v>
      </c>
      <c r="N5214" s="173">
        <v>4.4999999999999998E-2</v>
      </c>
      <c r="O5214" s="173">
        <f t="shared" si="130"/>
        <v>0.68</v>
      </c>
      <c r="P5214" s="173">
        <v>0</v>
      </c>
      <c r="Q5214" s="173">
        <f t="shared" si="131"/>
        <v>0</v>
      </c>
      <c r="R5214" s="173"/>
      <c r="S5214" s="173" t="s">
        <v>354</v>
      </c>
      <c r="T5214" s="174" t="s">
        <v>296</v>
      </c>
      <c r="U5214" s="162">
        <v>0</v>
      </c>
      <c r="V5214" s="162">
        <f t="shared" si="132"/>
        <v>0</v>
      </c>
      <c r="W5214" s="162"/>
      <c r="X5214" s="162" t="s">
        <v>375</v>
      </c>
      <c r="Y5214" s="163"/>
      <c r="Z5214" s="163"/>
      <c r="AA5214" s="163"/>
      <c r="AB5214" s="163"/>
      <c r="AC5214" s="163"/>
      <c r="AD5214" s="163"/>
      <c r="AE5214" s="163"/>
      <c r="AF5214" s="163"/>
      <c r="AG5214" s="163" t="s">
        <v>376</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22.5" outlineLevel="1" x14ac:dyDescent="0.2">
      <c r="A5215" s="167">
        <v>893</v>
      </c>
      <c r="B5215" s="168" t="s">
        <v>5250</v>
      </c>
      <c r="C5215" s="169" t="s">
        <v>5251</v>
      </c>
      <c r="D5215" s="195" t="s">
        <v>2663</v>
      </c>
      <c r="E5215" s="171">
        <v>1</v>
      </c>
      <c r="F5215" s="172"/>
      <c r="G5215" s="173">
        <f t="shared" si="126"/>
        <v>0</v>
      </c>
      <c r="H5215" s="172"/>
      <c r="I5215" s="173">
        <f t="shared" si="127"/>
        <v>0</v>
      </c>
      <c r="J5215" s="172"/>
      <c r="K5215" s="173">
        <f t="shared" si="128"/>
        <v>0</v>
      </c>
      <c r="L5215" s="173">
        <v>21</v>
      </c>
      <c r="M5215" s="173">
        <f t="shared" si="129"/>
        <v>0</v>
      </c>
      <c r="N5215" s="173">
        <v>3.16E-3</v>
      </c>
      <c r="O5215" s="173">
        <f t="shared" si="130"/>
        <v>0</v>
      </c>
      <c r="P5215" s="173">
        <v>0</v>
      </c>
      <c r="Q5215" s="173">
        <f t="shared" si="131"/>
        <v>0</v>
      </c>
      <c r="R5215" s="173"/>
      <c r="S5215" s="173" t="s">
        <v>354</v>
      </c>
      <c r="T5215" s="174" t="s">
        <v>296</v>
      </c>
      <c r="U5215" s="162">
        <v>0</v>
      </c>
      <c r="V5215" s="162">
        <f t="shared" si="132"/>
        <v>0</v>
      </c>
      <c r="W5215" s="162"/>
      <c r="X5215" s="162" t="s">
        <v>375</v>
      </c>
      <c r="Y5215" s="163"/>
      <c r="Z5215" s="163"/>
      <c r="AA5215" s="163"/>
      <c r="AB5215" s="163"/>
      <c r="AC5215" s="163"/>
      <c r="AD5215" s="163"/>
      <c r="AE5215" s="163"/>
      <c r="AF5215" s="163"/>
      <c r="AG5215" s="163" t="s">
        <v>376</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22.5" outlineLevel="1" x14ac:dyDescent="0.2">
      <c r="A5216" s="167">
        <v>894</v>
      </c>
      <c r="B5216" s="168" t="s">
        <v>5252</v>
      </c>
      <c r="C5216" s="169" t="s">
        <v>5253</v>
      </c>
      <c r="D5216" s="195" t="s">
        <v>3094</v>
      </c>
      <c r="E5216" s="171">
        <v>10.14</v>
      </c>
      <c r="F5216" s="172"/>
      <c r="G5216" s="173">
        <f t="shared" si="126"/>
        <v>0</v>
      </c>
      <c r="H5216" s="172"/>
      <c r="I5216" s="173">
        <f t="shared" si="127"/>
        <v>0</v>
      </c>
      <c r="J5216" s="172"/>
      <c r="K5216" s="173">
        <f t="shared" si="128"/>
        <v>0</v>
      </c>
      <c r="L5216" s="173">
        <v>21</v>
      </c>
      <c r="M5216" s="173">
        <f t="shared" si="129"/>
        <v>0</v>
      </c>
      <c r="N5216" s="173">
        <v>5.0000000000000001E-3</v>
      </c>
      <c r="O5216" s="173">
        <f t="shared" si="130"/>
        <v>0.05</v>
      </c>
      <c r="P5216" s="173">
        <v>0</v>
      </c>
      <c r="Q5216" s="173">
        <f t="shared" si="131"/>
        <v>0</v>
      </c>
      <c r="R5216" s="173"/>
      <c r="S5216" s="173" t="s">
        <v>354</v>
      </c>
      <c r="T5216" s="174" t="s">
        <v>296</v>
      </c>
      <c r="U5216" s="162">
        <v>0</v>
      </c>
      <c r="V5216" s="162">
        <f t="shared" si="132"/>
        <v>0</v>
      </c>
      <c r="W5216" s="162"/>
      <c r="X5216" s="162" t="s">
        <v>375</v>
      </c>
      <c r="Y5216" s="163"/>
      <c r="Z5216" s="163"/>
      <c r="AA5216" s="163"/>
      <c r="AB5216" s="163"/>
      <c r="AC5216" s="163"/>
      <c r="AD5216" s="163"/>
      <c r="AE5216" s="163"/>
      <c r="AF5216" s="163"/>
      <c r="AG5216" s="163" t="s">
        <v>376</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22.5" outlineLevel="1" x14ac:dyDescent="0.2">
      <c r="A5217" s="167">
        <v>895</v>
      </c>
      <c r="B5217" s="168" t="s">
        <v>5254</v>
      </c>
      <c r="C5217" s="169" t="s">
        <v>5255</v>
      </c>
      <c r="D5217" s="195" t="s">
        <v>2663</v>
      </c>
      <c r="E5217" s="171">
        <v>19</v>
      </c>
      <c r="F5217" s="172"/>
      <c r="G5217" s="173">
        <f t="shared" si="126"/>
        <v>0</v>
      </c>
      <c r="H5217" s="172"/>
      <c r="I5217" s="173">
        <f t="shared" si="127"/>
        <v>0</v>
      </c>
      <c r="J5217" s="172"/>
      <c r="K5217" s="173">
        <f t="shared" si="128"/>
        <v>0</v>
      </c>
      <c r="L5217" s="173">
        <v>21</v>
      </c>
      <c r="M5217" s="173">
        <f t="shared" si="129"/>
        <v>0</v>
      </c>
      <c r="N5217" s="173">
        <v>2.5000000000000001E-3</v>
      </c>
      <c r="O5217" s="173">
        <f t="shared" si="130"/>
        <v>0.05</v>
      </c>
      <c r="P5217" s="173">
        <v>0</v>
      </c>
      <c r="Q5217" s="173">
        <f t="shared" si="131"/>
        <v>0</v>
      </c>
      <c r="R5217" s="173"/>
      <c r="S5217" s="173" t="s">
        <v>354</v>
      </c>
      <c r="T5217" s="174" t="s">
        <v>296</v>
      </c>
      <c r="U5217" s="162">
        <v>0</v>
      </c>
      <c r="V5217" s="162">
        <f t="shared" si="132"/>
        <v>0</v>
      </c>
      <c r="W5217" s="162"/>
      <c r="X5217" s="162" t="s">
        <v>375</v>
      </c>
      <c r="Y5217" s="163"/>
      <c r="Z5217" s="163"/>
      <c r="AA5217" s="163"/>
      <c r="AB5217" s="163"/>
      <c r="AC5217" s="163"/>
      <c r="AD5217" s="163"/>
      <c r="AE5217" s="163"/>
      <c r="AF5217" s="163"/>
      <c r="AG5217" s="163" t="s">
        <v>376</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outlineLevel="1" x14ac:dyDescent="0.2">
      <c r="A5218" s="167">
        <v>896</v>
      </c>
      <c r="B5218" s="168" t="s">
        <v>5256</v>
      </c>
      <c r="C5218" s="169" t="s">
        <v>5257</v>
      </c>
      <c r="D5218" s="195" t="s">
        <v>2663</v>
      </c>
      <c r="E5218" s="171">
        <v>23</v>
      </c>
      <c r="F5218" s="172"/>
      <c r="G5218" s="173">
        <f t="shared" si="126"/>
        <v>0</v>
      </c>
      <c r="H5218" s="172"/>
      <c r="I5218" s="173">
        <f t="shared" si="127"/>
        <v>0</v>
      </c>
      <c r="J5218" s="172"/>
      <c r="K5218" s="173">
        <f t="shared" si="128"/>
        <v>0</v>
      </c>
      <c r="L5218" s="173">
        <v>21</v>
      </c>
      <c r="M5218" s="173">
        <f t="shared" si="129"/>
        <v>0</v>
      </c>
      <c r="N5218" s="173">
        <v>2.2000000000000001E-3</v>
      </c>
      <c r="O5218" s="173">
        <f t="shared" si="130"/>
        <v>0.05</v>
      </c>
      <c r="P5218" s="173">
        <v>0</v>
      </c>
      <c r="Q5218" s="173">
        <f t="shared" si="131"/>
        <v>0</v>
      </c>
      <c r="R5218" s="173"/>
      <c r="S5218" s="173" t="s">
        <v>354</v>
      </c>
      <c r="T5218" s="174" t="s">
        <v>296</v>
      </c>
      <c r="U5218" s="162">
        <v>0</v>
      </c>
      <c r="V5218" s="162">
        <f t="shared" si="132"/>
        <v>0</v>
      </c>
      <c r="W5218" s="162"/>
      <c r="X5218" s="162" t="s">
        <v>375</v>
      </c>
      <c r="Y5218" s="163"/>
      <c r="Z5218" s="163"/>
      <c r="AA5218" s="163"/>
      <c r="AB5218" s="163"/>
      <c r="AC5218" s="163"/>
      <c r="AD5218" s="163"/>
      <c r="AE5218" s="163"/>
      <c r="AF5218" s="163"/>
      <c r="AG5218" s="163" t="s">
        <v>376</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outlineLevel="1" x14ac:dyDescent="0.2">
      <c r="A5219" s="167">
        <v>897</v>
      </c>
      <c r="B5219" s="168" t="s">
        <v>5258</v>
      </c>
      <c r="C5219" s="169" t="s">
        <v>5259</v>
      </c>
      <c r="D5219" s="195" t="s">
        <v>2663</v>
      </c>
      <c r="E5219" s="171">
        <v>26</v>
      </c>
      <c r="F5219" s="172"/>
      <c r="G5219" s="173">
        <f t="shared" si="126"/>
        <v>0</v>
      </c>
      <c r="H5219" s="172"/>
      <c r="I5219" s="173">
        <f t="shared" si="127"/>
        <v>0</v>
      </c>
      <c r="J5219" s="172"/>
      <c r="K5219" s="173">
        <f t="shared" si="128"/>
        <v>0</v>
      </c>
      <c r="L5219" s="173">
        <v>21</v>
      </c>
      <c r="M5219" s="173">
        <f t="shared" si="129"/>
        <v>0</v>
      </c>
      <c r="N5219" s="173">
        <v>5.0000000000000001E-4</v>
      </c>
      <c r="O5219" s="173">
        <f t="shared" si="130"/>
        <v>0.01</v>
      </c>
      <c r="P5219" s="173">
        <v>0</v>
      </c>
      <c r="Q5219" s="173">
        <f t="shared" si="131"/>
        <v>0</v>
      </c>
      <c r="R5219" s="173"/>
      <c r="S5219" s="173" t="s">
        <v>354</v>
      </c>
      <c r="T5219" s="174" t="s">
        <v>296</v>
      </c>
      <c r="U5219" s="162">
        <v>0</v>
      </c>
      <c r="V5219" s="162">
        <f t="shared" si="132"/>
        <v>0</v>
      </c>
      <c r="W5219" s="162"/>
      <c r="X5219" s="162" t="s">
        <v>375</v>
      </c>
      <c r="Y5219" s="163"/>
      <c r="Z5219" s="163"/>
      <c r="AA5219" s="163"/>
      <c r="AB5219" s="163"/>
      <c r="AC5219" s="163"/>
      <c r="AD5219" s="163"/>
      <c r="AE5219" s="163"/>
      <c r="AF5219" s="163"/>
      <c r="AG5219" s="163" t="s">
        <v>376</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22.5" outlineLevel="1" x14ac:dyDescent="0.2">
      <c r="A5220" s="167">
        <v>898</v>
      </c>
      <c r="B5220" s="168" t="s">
        <v>5260</v>
      </c>
      <c r="C5220" s="169" t="s">
        <v>5261</v>
      </c>
      <c r="D5220" s="195" t="s">
        <v>2663</v>
      </c>
      <c r="E5220" s="171">
        <v>14</v>
      </c>
      <c r="F5220" s="172"/>
      <c r="G5220" s="173">
        <f t="shared" si="126"/>
        <v>0</v>
      </c>
      <c r="H5220" s="172"/>
      <c r="I5220" s="173">
        <f t="shared" si="127"/>
        <v>0</v>
      </c>
      <c r="J5220" s="172"/>
      <c r="K5220" s="173">
        <f t="shared" si="128"/>
        <v>0</v>
      </c>
      <c r="L5220" s="173">
        <v>21</v>
      </c>
      <c r="M5220" s="173">
        <f t="shared" si="129"/>
        <v>0</v>
      </c>
      <c r="N5220" s="173">
        <v>2.8E-3</v>
      </c>
      <c r="O5220" s="173">
        <f t="shared" si="130"/>
        <v>0.04</v>
      </c>
      <c r="P5220" s="173">
        <v>0</v>
      </c>
      <c r="Q5220" s="173">
        <f t="shared" si="131"/>
        <v>0</v>
      </c>
      <c r="R5220" s="173"/>
      <c r="S5220" s="173" t="s">
        <v>354</v>
      </c>
      <c r="T5220" s="174" t="s">
        <v>296</v>
      </c>
      <c r="U5220" s="162">
        <v>0</v>
      </c>
      <c r="V5220" s="162">
        <f t="shared" si="132"/>
        <v>0</v>
      </c>
      <c r="W5220" s="162"/>
      <c r="X5220" s="162" t="s">
        <v>375</v>
      </c>
      <c r="Y5220" s="163"/>
      <c r="Z5220" s="163"/>
      <c r="AA5220" s="163"/>
      <c r="AB5220" s="163"/>
      <c r="AC5220" s="163"/>
      <c r="AD5220" s="163"/>
      <c r="AE5220" s="163"/>
      <c r="AF5220" s="163"/>
      <c r="AG5220" s="163" t="s">
        <v>376</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22.5" outlineLevel="1" x14ac:dyDescent="0.2">
      <c r="A5221" s="167">
        <v>899</v>
      </c>
      <c r="B5221" s="168" t="s">
        <v>5262</v>
      </c>
      <c r="C5221" s="169" t="s">
        <v>5263</v>
      </c>
      <c r="D5221" s="195" t="s">
        <v>2663</v>
      </c>
      <c r="E5221" s="171">
        <v>10</v>
      </c>
      <c r="F5221" s="172"/>
      <c r="G5221" s="173">
        <f t="shared" si="126"/>
        <v>0</v>
      </c>
      <c r="H5221" s="172"/>
      <c r="I5221" s="173">
        <f t="shared" si="127"/>
        <v>0</v>
      </c>
      <c r="J5221" s="172"/>
      <c r="K5221" s="173">
        <f t="shared" si="128"/>
        <v>0</v>
      </c>
      <c r="L5221" s="173">
        <v>21</v>
      </c>
      <c r="M5221" s="173">
        <f t="shared" si="129"/>
        <v>0</v>
      </c>
      <c r="N5221" s="173">
        <v>2.5000000000000001E-3</v>
      </c>
      <c r="O5221" s="173">
        <f t="shared" si="130"/>
        <v>0.03</v>
      </c>
      <c r="P5221" s="173">
        <v>0</v>
      </c>
      <c r="Q5221" s="173">
        <f t="shared" si="131"/>
        <v>0</v>
      </c>
      <c r="R5221" s="173"/>
      <c r="S5221" s="173" t="s">
        <v>354</v>
      </c>
      <c r="T5221" s="174" t="s">
        <v>296</v>
      </c>
      <c r="U5221" s="162">
        <v>0</v>
      </c>
      <c r="V5221" s="162">
        <f t="shared" si="132"/>
        <v>0</v>
      </c>
      <c r="W5221" s="162"/>
      <c r="X5221" s="162" t="s">
        <v>375</v>
      </c>
      <c r="Y5221" s="163"/>
      <c r="Z5221" s="163"/>
      <c r="AA5221" s="163"/>
      <c r="AB5221" s="163"/>
      <c r="AC5221" s="163"/>
      <c r="AD5221" s="163"/>
      <c r="AE5221" s="163"/>
      <c r="AF5221" s="163"/>
      <c r="AG5221" s="163" t="s">
        <v>376</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22.5" outlineLevel="1" x14ac:dyDescent="0.2">
      <c r="A5222" s="167">
        <v>900</v>
      </c>
      <c r="B5222" s="168" t="s">
        <v>5264</v>
      </c>
      <c r="C5222" s="169" t="s">
        <v>5265</v>
      </c>
      <c r="D5222" s="195" t="s">
        <v>2663</v>
      </c>
      <c r="E5222" s="171">
        <v>4</v>
      </c>
      <c r="F5222" s="172"/>
      <c r="G5222" s="173">
        <f t="shared" si="126"/>
        <v>0</v>
      </c>
      <c r="H5222" s="172"/>
      <c r="I5222" s="173">
        <f t="shared" si="127"/>
        <v>0</v>
      </c>
      <c r="J5222" s="172"/>
      <c r="K5222" s="173">
        <f t="shared" si="128"/>
        <v>0</v>
      </c>
      <c r="L5222" s="173">
        <v>21</v>
      </c>
      <c r="M5222" s="173">
        <f t="shared" si="129"/>
        <v>0</v>
      </c>
      <c r="N5222" s="173">
        <v>2.3E-3</v>
      </c>
      <c r="O5222" s="173">
        <f t="shared" si="130"/>
        <v>0.01</v>
      </c>
      <c r="P5222" s="173">
        <v>0</v>
      </c>
      <c r="Q5222" s="173">
        <f t="shared" si="131"/>
        <v>0</v>
      </c>
      <c r="R5222" s="173"/>
      <c r="S5222" s="173" t="s">
        <v>354</v>
      </c>
      <c r="T5222" s="174" t="s">
        <v>296</v>
      </c>
      <c r="U5222" s="162">
        <v>0</v>
      </c>
      <c r="V5222" s="162">
        <f t="shared" si="132"/>
        <v>0</v>
      </c>
      <c r="W5222" s="162"/>
      <c r="X5222" s="162" t="s">
        <v>375</v>
      </c>
      <c r="Y5222" s="163"/>
      <c r="Z5222" s="163"/>
      <c r="AA5222" s="163"/>
      <c r="AB5222" s="163"/>
      <c r="AC5222" s="163"/>
      <c r="AD5222" s="163"/>
      <c r="AE5222" s="163"/>
      <c r="AF5222" s="163"/>
      <c r="AG5222" s="163" t="s">
        <v>376</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22.5" outlineLevel="1" x14ac:dyDescent="0.2">
      <c r="A5223" s="167">
        <v>901</v>
      </c>
      <c r="B5223" s="168" t="s">
        <v>5266</v>
      </c>
      <c r="C5223" s="169" t="s">
        <v>5267</v>
      </c>
      <c r="D5223" s="195" t="s">
        <v>2663</v>
      </c>
      <c r="E5223" s="171">
        <v>4</v>
      </c>
      <c r="F5223" s="172"/>
      <c r="G5223" s="173">
        <f t="shared" si="126"/>
        <v>0</v>
      </c>
      <c r="H5223" s="172"/>
      <c r="I5223" s="173">
        <f t="shared" si="127"/>
        <v>0</v>
      </c>
      <c r="J5223" s="172"/>
      <c r="K5223" s="173">
        <f t="shared" si="128"/>
        <v>0</v>
      </c>
      <c r="L5223" s="173">
        <v>21</v>
      </c>
      <c r="M5223" s="173">
        <f t="shared" si="129"/>
        <v>0</v>
      </c>
      <c r="N5223" s="173">
        <v>2.3999999999999998E-3</v>
      </c>
      <c r="O5223" s="173">
        <f t="shared" si="130"/>
        <v>0.01</v>
      </c>
      <c r="P5223" s="173">
        <v>0</v>
      </c>
      <c r="Q5223" s="173">
        <f t="shared" si="131"/>
        <v>0</v>
      </c>
      <c r="R5223" s="173"/>
      <c r="S5223" s="173" t="s">
        <v>354</v>
      </c>
      <c r="T5223" s="174" t="s">
        <v>296</v>
      </c>
      <c r="U5223" s="162">
        <v>0</v>
      </c>
      <c r="V5223" s="162">
        <f t="shared" si="132"/>
        <v>0</v>
      </c>
      <c r="W5223" s="162"/>
      <c r="X5223" s="162" t="s">
        <v>375</v>
      </c>
      <c r="Y5223" s="163"/>
      <c r="Z5223" s="163"/>
      <c r="AA5223" s="163"/>
      <c r="AB5223" s="163"/>
      <c r="AC5223" s="163"/>
      <c r="AD5223" s="163"/>
      <c r="AE5223" s="163"/>
      <c r="AF5223" s="163"/>
      <c r="AG5223" s="163" t="s">
        <v>376</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22.5" outlineLevel="1" x14ac:dyDescent="0.2">
      <c r="A5224" s="167">
        <v>902</v>
      </c>
      <c r="B5224" s="168" t="s">
        <v>5268</v>
      </c>
      <c r="C5224" s="169" t="s">
        <v>5269</v>
      </c>
      <c r="D5224" s="195" t="s">
        <v>2663</v>
      </c>
      <c r="E5224" s="171">
        <v>4</v>
      </c>
      <c r="F5224" s="172"/>
      <c r="G5224" s="173">
        <f t="shared" si="126"/>
        <v>0</v>
      </c>
      <c r="H5224" s="172"/>
      <c r="I5224" s="173">
        <f t="shared" si="127"/>
        <v>0</v>
      </c>
      <c r="J5224" s="172"/>
      <c r="K5224" s="173">
        <f t="shared" si="128"/>
        <v>0</v>
      </c>
      <c r="L5224" s="173">
        <v>21</v>
      </c>
      <c r="M5224" s="173">
        <f t="shared" si="129"/>
        <v>0</v>
      </c>
      <c r="N5224" s="173">
        <v>1.8E-3</v>
      </c>
      <c r="O5224" s="173">
        <f t="shared" si="130"/>
        <v>0.01</v>
      </c>
      <c r="P5224" s="173">
        <v>0</v>
      </c>
      <c r="Q5224" s="173">
        <f t="shared" si="131"/>
        <v>0</v>
      </c>
      <c r="R5224" s="173"/>
      <c r="S5224" s="173" t="s">
        <v>354</v>
      </c>
      <c r="T5224" s="174" t="s">
        <v>296</v>
      </c>
      <c r="U5224" s="162">
        <v>0</v>
      </c>
      <c r="V5224" s="162">
        <f t="shared" si="132"/>
        <v>0</v>
      </c>
      <c r="W5224" s="162"/>
      <c r="X5224" s="162" t="s">
        <v>375</v>
      </c>
      <c r="Y5224" s="163"/>
      <c r="Z5224" s="163"/>
      <c r="AA5224" s="163"/>
      <c r="AB5224" s="163"/>
      <c r="AC5224" s="163"/>
      <c r="AD5224" s="163"/>
      <c r="AE5224" s="163"/>
      <c r="AF5224" s="163"/>
      <c r="AG5224" s="163" t="s">
        <v>376</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22.5" outlineLevel="1" x14ac:dyDescent="0.2">
      <c r="A5225" s="167">
        <v>903</v>
      </c>
      <c r="B5225" s="168" t="s">
        <v>5270</v>
      </c>
      <c r="C5225" s="169" t="s">
        <v>5271</v>
      </c>
      <c r="D5225" s="195" t="s">
        <v>2663</v>
      </c>
      <c r="E5225" s="171">
        <v>4</v>
      </c>
      <c r="F5225" s="172"/>
      <c r="G5225" s="173">
        <f t="shared" si="126"/>
        <v>0</v>
      </c>
      <c r="H5225" s="172"/>
      <c r="I5225" s="173">
        <f t="shared" si="127"/>
        <v>0</v>
      </c>
      <c r="J5225" s="172"/>
      <c r="K5225" s="173">
        <f t="shared" si="128"/>
        <v>0</v>
      </c>
      <c r="L5225" s="173">
        <v>21</v>
      </c>
      <c r="M5225" s="173">
        <f t="shared" si="129"/>
        <v>0</v>
      </c>
      <c r="N5225" s="173">
        <v>3.5000000000000001E-3</v>
      </c>
      <c r="O5225" s="173">
        <f t="shared" si="130"/>
        <v>0.01</v>
      </c>
      <c r="P5225" s="173">
        <v>0</v>
      </c>
      <c r="Q5225" s="173">
        <f t="shared" si="131"/>
        <v>0</v>
      </c>
      <c r="R5225" s="173"/>
      <c r="S5225" s="173" t="s">
        <v>354</v>
      </c>
      <c r="T5225" s="174" t="s">
        <v>296</v>
      </c>
      <c r="U5225" s="162">
        <v>0</v>
      </c>
      <c r="V5225" s="162">
        <f t="shared" si="132"/>
        <v>0</v>
      </c>
      <c r="W5225" s="162"/>
      <c r="X5225" s="162" t="s">
        <v>375</v>
      </c>
      <c r="Y5225" s="163"/>
      <c r="Z5225" s="163"/>
      <c r="AA5225" s="163"/>
      <c r="AB5225" s="163"/>
      <c r="AC5225" s="163"/>
      <c r="AD5225" s="163"/>
      <c r="AE5225" s="163"/>
      <c r="AF5225" s="163"/>
      <c r="AG5225" s="163" t="s">
        <v>376</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outlineLevel="1" x14ac:dyDescent="0.2">
      <c r="A5226" s="167">
        <v>904</v>
      </c>
      <c r="B5226" s="168" t="s">
        <v>5272</v>
      </c>
      <c r="C5226" s="169" t="s">
        <v>5273</v>
      </c>
      <c r="D5226" s="195" t="s">
        <v>2663</v>
      </c>
      <c r="E5226" s="171">
        <v>14</v>
      </c>
      <c r="F5226" s="172"/>
      <c r="G5226" s="173">
        <f t="shared" si="126"/>
        <v>0</v>
      </c>
      <c r="H5226" s="172"/>
      <c r="I5226" s="173">
        <f t="shared" si="127"/>
        <v>0</v>
      </c>
      <c r="J5226" s="172"/>
      <c r="K5226" s="173">
        <f t="shared" si="128"/>
        <v>0</v>
      </c>
      <c r="L5226" s="173">
        <v>21</v>
      </c>
      <c r="M5226" s="173">
        <f t="shared" si="129"/>
        <v>0</v>
      </c>
      <c r="N5226" s="173">
        <v>3.5000000000000001E-3</v>
      </c>
      <c r="O5226" s="173">
        <f t="shared" si="130"/>
        <v>0.05</v>
      </c>
      <c r="P5226" s="173">
        <v>0</v>
      </c>
      <c r="Q5226" s="173">
        <f t="shared" si="131"/>
        <v>0</v>
      </c>
      <c r="R5226" s="173"/>
      <c r="S5226" s="173" t="s">
        <v>354</v>
      </c>
      <c r="T5226" s="174" t="s">
        <v>296</v>
      </c>
      <c r="U5226" s="162">
        <v>0</v>
      </c>
      <c r="V5226" s="162">
        <f t="shared" si="132"/>
        <v>0</v>
      </c>
      <c r="W5226" s="162"/>
      <c r="X5226" s="162" t="s">
        <v>375</v>
      </c>
      <c r="Y5226" s="163"/>
      <c r="Z5226" s="163"/>
      <c r="AA5226" s="163"/>
      <c r="AB5226" s="163"/>
      <c r="AC5226" s="163"/>
      <c r="AD5226" s="163"/>
      <c r="AE5226" s="163"/>
      <c r="AF5226" s="163"/>
      <c r="AG5226" s="163" t="s">
        <v>376</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outlineLevel="1" x14ac:dyDescent="0.2">
      <c r="A5227" s="167">
        <v>905</v>
      </c>
      <c r="B5227" s="168" t="s">
        <v>5274</v>
      </c>
      <c r="C5227" s="169" t="s">
        <v>5275</v>
      </c>
      <c r="D5227" s="195" t="s">
        <v>2663</v>
      </c>
      <c r="E5227" s="171">
        <v>9</v>
      </c>
      <c r="F5227" s="172"/>
      <c r="G5227" s="173">
        <f t="shared" si="126"/>
        <v>0</v>
      </c>
      <c r="H5227" s="172"/>
      <c r="I5227" s="173">
        <f t="shared" si="127"/>
        <v>0</v>
      </c>
      <c r="J5227" s="172"/>
      <c r="K5227" s="173">
        <f t="shared" si="128"/>
        <v>0</v>
      </c>
      <c r="L5227" s="173">
        <v>21</v>
      </c>
      <c r="M5227" s="173">
        <f t="shared" si="129"/>
        <v>0</v>
      </c>
      <c r="N5227" s="173">
        <v>3.5000000000000001E-3</v>
      </c>
      <c r="O5227" s="173">
        <f t="shared" si="130"/>
        <v>0.03</v>
      </c>
      <c r="P5227" s="173">
        <v>0</v>
      </c>
      <c r="Q5227" s="173">
        <f t="shared" si="131"/>
        <v>0</v>
      </c>
      <c r="R5227" s="173"/>
      <c r="S5227" s="173" t="s">
        <v>354</v>
      </c>
      <c r="T5227" s="174" t="s">
        <v>296</v>
      </c>
      <c r="U5227" s="162">
        <v>0</v>
      </c>
      <c r="V5227" s="162">
        <f t="shared" si="132"/>
        <v>0</v>
      </c>
      <c r="W5227" s="162"/>
      <c r="X5227" s="162" t="s">
        <v>375</v>
      </c>
      <c r="Y5227" s="163"/>
      <c r="Z5227" s="163"/>
      <c r="AA5227" s="163"/>
      <c r="AB5227" s="163"/>
      <c r="AC5227" s="163"/>
      <c r="AD5227" s="163"/>
      <c r="AE5227" s="163"/>
      <c r="AF5227" s="163"/>
      <c r="AG5227" s="163" t="s">
        <v>376</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22.5" outlineLevel="1" x14ac:dyDescent="0.2">
      <c r="A5228" s="167">
        <v>906</v>
      </c>
      <c r="B5228" s="168" t="s">
        <v>5276</v>
      </c>
      <c r="C5228" s="169" t="s">
        <v>5277</v>
      </c>
      <c r="D5228" s="195" t="s">
        <v>2663</v>
      </c>
      <c r="E5228" s="171">
        <v>1</v>
      </c>
      <c r="F5228" s="172"/>
      <c r="G5228" s="173">
        <f t="shared" si="126"/>
        <v>0</v>
      </c>
      <c r="H5228" s="172"/>
      <c r="I5228" s="173">
        <f t="shared" si="127"/>
        <v>0</v>
      </c>
      <c r="J5228" s="172"/>
      <c r="K5228" s="173">
        <f t="shared" si="128"/>
        <v>0</v>
      </c>
      <c r="L5228" s="173">
        <v>21</v>
      </c>
      <c r="M5228" s="173">
        <f t="shared" si="129"/>
        <v>0</v>
      </c>
      <c r="N5228" s="173">
        <v>0</v>
      </c>
      <c r="O5228" s="173">
        <f t="shared" si="130"/>
        <v>0</v>
      </c>
      <c r="P5228" s="173">
        <v>0</v>
      </c>
      <c r="Q5228" s="173">
        <f t="shared" si="131"/>
        <v>0</v>
      </c>
      <c r="R5228" s="173"/>
      <c r="S5228" s="173" t="s">
        <v>354</v>
      </c>
      <c r="T5228" s="174" t="s">
        <v>296</v>
      </c>
      <c r="U5228" s="162">
        <v>0</v>
      </c>
      <c r="V5228" s="162">
        <f t="shared" si="132"/>
        <v>0</v>
      </c>
      <c r="W5228" s="162"/>
      <c r="X5228" s="162" t="s">
        <v>375</v>
      </c>
      <c r="Y5228" s="163"/>
      <c r="Z5228" s="163"/>
      <c r="AA5228" s="163"/>
      <c r="AB5228" s="163"/>
      <c r="AC5228" s="163"/>
      <c r="AD5228" s="163"/>
      <c r="AE5228" s="163"/>
      <c r="AF5228" s="163"/>
      <c r="AG5228" s="163" t="s">
        <v>376</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22.5" outlineLevel="1" x14ac:dyDescent="0.2">
      <c r="A5229" s="167">
        <v>907</v>
      </c>
      <c r="B5229" s="168" t="s">
        <v>5278</v>
      </c>
      <c r="C5229" s="169" t="s">
        <v>5279</v>
      </c>
      <c r="D5229" s="195" t="s">
        <v>2663</v>
      </c>
      <c r="E5229" s="171">
        <v>1</v>
      </c>
      <c r="F5229" s="172"/>
      <c r="G5229" s="173">
        <f t="shared" si="126"/>
        <v>0</v>
      </c>
      <c r="H5229" s="172"/>
      <c r="I5229" s="173">
        <f t="shared" si="127"/>
        <v>0</v>
      </c>
      <c r="J5229" s="172"/>
      <c r="K5229" s="173">
        <f t="shared" si="128"/>
        <v>0</v>
      </c>
      <c r="L5229" s="173">
        <v>21</v>
      </c>
      <c r="M5229" s="173">
        <f t="shared" si="129"/>
        <v>0</v>
      </c>
      <c r="N5229" s="173">
        <v>0</v>
      </c>
      <c r="O5229" s="173">
        <f t="shared" si="130"/>
        <v>0</v>
      </c>
      <c r="P5229" s="173">
        <v>0</v>
      </c>
      <c r="Q5229" s="173">
        <f t="shared" si="131"/>
        <v>0</v>
      </c>
      <c r="R5229" s="173"/>
      <c r="S5229" s="173" t="s">
        <v>354</v>
      </c>
      <c r="T5229" s="174" t="s">
        <v>296</v>
      </c>
      <c r="U5229" s="162">
        <v>0</v>
      </c>
      <c r="V5229" s="162">
        <f t="shared" si="132"/>
        <v>0</v>
      </c>
      <c r="W5229" s="162"/>
      <c r="X5229" s="162" t="s">
        <v>375</v>
      </c>
      <c r="Y5229" s="163"/>
      <c r="Z5229" s="163"/>
      <c r="AA5229" s="163"/>
      <c r="AB5229" s="163"/>
      <c r="AC5229" s="163"/>
      <c r="AD5229" s="163"/>
      <c r="AE5229" s="163"/>
      <c r="AF5229" s="163"/>
      <c r="AG5229" s="163" t="s">
        <v>376</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outlineLevel="1" x14ac:dyDescent="0.2">
      <c r="A5230" s="167">
        <v>908</v>
      </c>
      <c r="B5230" s="168" t="s">
        <v>5280</v>
      </c>
      <c r="C5230" s="169" t="s">
        <v>5281</v>
      </c>
      <c r="D5230" s="195" t="s">
        <v>2663</v>
      </c>
      <c r="E5230" s="171">
        <v>4</v>
      </c>
      <c r="F5230" s="172"/>
      <c r="G5230" s="173">
        <f t="shared" si="126"/>
        <v>0</v>
      </c>
      <c r="H5230" s="172"/>
      <c r="I5230" s="173">
        <f t="shared" si="127"/>
        <v>0</v>
      </c>
      <c r="J5230" s="172"/>
      <c r="K5230" s="173">
        <f t="shared" si="128"/>
        <v>0</v>
      </c>
      <c r="L5230" s="173">
        <v>21</v>
      </c>
      <c r="M5230" s="173">
        <f t="shared" si="129"/>
        <v>0</v>
      </c>
      <c r="N5230" s="173">
        <v>3.5000000000000001E-3</v>
      </c>
      <c r="O5230" s="173">
        <f t="shared" si="130"/>
        <v>0.01</v>
      </c>
      <c r="P5230" s="173">
        <v>0</v>
      </c>
      <c r="Q5230" s="173">
        <f t="shared" si="131"/>
        <v>0</v>
      </c>
      <c r="R5230" s="173"/>
      <c r="S5230" s="173" t="s">
        <v>354</v>
      </c>
      <c r="T5230" s="174" t="s">
        <v>296</v>
      </c>
      <c r="U5230" s="162">
        <v>0</v>
      </c>
      <c r="V5230" s="162">
        <f t="shared" si="132"/>
        <v>0</v>
      </c>
      <c r="W5230" s="162"/>
      <c r="X5230" s="162" t="s">
        <v>375</v>
      </c>
      <c r="Y5230" s="163"/>
      <c r="Z5230" s="163"/>
      <c r="AA5230" s="163"/>
      <c r="AB5230" s="163"/>
      <c r="AC5230" s="163"/>
      <c r="AD5230" s="163"/>
      <c r="AE5230" s="163"/>
      <c r="AF5230" s="163"/>
      <c r="AG5230" s="163" t="s">
        <v>376</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outlineLevel="1" x14ac:dyDescent="0.2">
      <c r="A5231" s="167">
        <v>909</v>
      </c>
      <c r="B5231" s="168" t="s">
        <v>5282</v>
      </c>
      <c r="C5231" s="169" t="s">
        <v>5283</v>
      </c>
      <c r="D5231" s="195" t="s">
        <v>2663</v>
      </c>
      <c r="E5231" s="171">
        <v>1</v>
      </c>
      <c r="F5231" s="172"/>
      <c r="G5231" s="173">
        <f t="shared" si="126"/>
        <v>0</v>
      </c>
      <c r="H5231" s="172"/>
      <c r="I5231" s="173">
        <f t="shared" si="127"/>
        <v>0</v>
      </c>
      <c r="J5231" s="172"/>
      <c r="K5231" s="173">
        <f t="shared" si="128"/>
        <v>0</v>
      </c>
      <c r="L5231" s="173">
        <v>21</v>
      </c>
      <c r="M5231" s="173">
        <f t="shared" si="129"/>
        <v>0</v>
      </c>
      <c r="N5231" s="173">
        <v>3.5000000000000001E-3</v>
      </c>
      <c r="O5231" s="173">
        <f t="shared" si="130"/>
        <v>0</v>
      </c>
      <c r="P5231" s="173">
        <v>0</v>
      </c>
      <c r="Q5231" s="173">
        <f t="shared" si="131"/>
        <v>0</v>
      </c>
      <c r="R5231" s="173"/>
      <c r="S5231" s="173" t="s">
        <v>354</v>
      </c>
      <c r="T5231" s="174" t="s">
        <v>296</v>
      </c>
      <c r="U5231" s="162">
        <v>0</v>
      </c>
      <c r="V5231" s="162">
        <f t="shared" si="132"/>
        <v>0</v>
      </c>
      <c r="W5231" s="162"/>
      <c r="X5231" s="162" t="s">
        <v>375</v>
      </c>
      <c r="Y5231" s="163"/>
      <c r="Z5231" s="163"/>
      <c r="AA5231" s="163"/>
      <c r="AB5231" s="163"/>
      <c r="AC5231" s="163"/>
      <c r="AD5231" s="163"/>
      <c r="AE5231" s="163"/>
      <c r="AF5231" s="163"/>
      <c r="AG5231" s="163" t="s">
        <v>376</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910</v>
      </c>
      <c r="B5232" s="168" t="s">
        <v>5284</v>
      </c>
      <c r="C5232" s="169" t="s">
        <v>5285</v>
      </c>
      <c r="D5232" s="195" t="s">
        <v>2663</v>
      </c>
      <c r="E5232" s="171">
        <v>1</v>
      </c>
      <c r="F5232" s="172"/>
      <c r="G5232" s="173">
        <f t="shared" si="126"/>
        <v>0</v>
      </c>
      <c r="H5232" s="172"/>
      <c r="I5232" s="173">
        <f t="shared" si="127"/>
        <v>0</v>
      </c>
      <c r="J5232" s="172"/>
      <c r="K5232" s="173">
        <f t="shared" si="128"/>
        <v>0</v>
      </c>
      <c r="L5232" s="173">
        <v>21</v>
      </c>
      <c r="M5232" s="173">
        <f t="shared" si="129"/>
        <v>0</v>
      </c>
      <c r="N5232" s="173">
        <v>3.5000000000000001E-3</v>
      </c>
      <c r="O5232" s="173">
        <f t="shared" si="130"/>
        <v>0</v>
      </c>
      <c r="P5232" s="173">
        <v>0</v>
      </c>
      <c r="Q5232" s="173">
        <f t="shared" si="131"/>
        <v>0</v>
      </c>
      <c r="R5232" s="173"/>
      <c r="S5232" s="173" t="s">
        <v>354</v>
      </c>
      <c r="T5232" s="174" t="s">
        <v>296</v>
      </c>
      <c r="U5232" s="162">
        <v>0</v>
      </c>
      <c r="V5232" s="162">
        <f t="shared" si="132"/>
        <v>0</v>
      </c>
      <c r="W5232" s="162"/>
      <c r="X5232" s="162" t="s">
        <v>375</v>
      </c>
      <c r="Y5232" s="163"/>
      <c r="Z5232" s="163"/>
      <c r="AA5232" s="163"/>
      <c r="AB5232" s="163"/>
      <c r="AC5232" s="163"/>
      <c r="AD5232" s="163"/>
      <c r="AE5232" s="163"/>
      <c r="AF5232" s="163"/>
      <c r="AG5232" s="163" t="s">
        <v>376</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x14ac:dyDescent="0.2">
      <c r="A5233" s="146" t="s">
        <v>290</v>
      </c>
      <c r="B5233" s="147" t="s">
        <v>252</v>
      </c>
      <c r="C5233" s="148" t="s">
        <v>253</v>
      </c>
      <c r="D5233" s="194"/>
      <c r="E5233" s="150"/>
      <c r="F5233" s="151"/>
      <c r="G5233" s="151">
        <f>SUMIF(AG5234,"&lt;&gt;NOR",G5234)</f>
        <v>0</v>
      </c>
      <c r="H5233" s="151"/>
      <c r="I5233" s="151">
        <f>SUM(I5234)</f>
        <v>0</v>
      </c>
      <c r="J5233" s="151"/>
      <c r="K5233" s="151">
        <f>SUM(K5234)</f>
        <v>0</v>
      </c>
      <c r="L5233" s="151"/>
      <c r="M5233" s="151">
        <f>SUM(M5234)</f>
        <v>0</v>
      </c>
      <c r="N5233" s="151"/>
      <c r="O5233" s="151">
        <f>SUM(O5234)</f>
        <v>3.35</v>
      </c>
      <c r="P5233" s="151"/>
      <c r="Q5233" s="151">
        <f>SUM(Q5234)</f>
        <v>0</v>
      </c>
      <c r="R5233" s="151"/>
      <c r="S5233" s="151"/>
      <c r="T5233" s="152"/>
      <c r="U5233" s="153"/>
      <c r="V5233" s="153">
        <f>SUM(V5234)</f>
        <v>0</v>
      </c>
      <c r="W5233" s="153"/>
      <c r="X5233" s="153"/>
      <c r="AG5233" s="135" t="s">
        <v>291</v>
      </c>
    </row>
    <row r="5234" spans="1:60" ht="22.5" outlineLevel="1" x14ac:dyDescent="0.2">
      <c r="A5234" s="154">
        <v>911</v>
      </c>
      <c r="B5234" s="155" t="s">
        <v>5286</v>
      </c>
      <c r="C5234" s="156" t="s">
        <v>5287</v>
      </c>
      <c r="D5234" s="193" t="s">
        <v>544</v>
      </c>
      <c r="E5234" s="158">
        <v>1</v>
      </c>
      <c r="F5234" s="159"/>
      <c r="G5234" s="160">
        <f>ROUND(E5234*F5234,2)</f>
        <v>0</v>
      </c>
      <c r="H5234" s="159"/>
      <c r="I5234" s="160">
        <f>ROUND(E5234*H5234,2)</f>
        <v>0</v>
      </c>
      <c r="J5234" s="159"/>
      <c r="K5234" s="160">
        <f>ROUND(E5234*J5234,2)</f>
        <v>0</v>
      </c>
      <c r="L5234" s="160">
        <v>21</v>
      </c>
      <c r="M5234" s="160">
        <f>G5234*(1+L5234/100)</f>
        <v>0</v>
      </c>
      <c r="N5234" s="160">
        <v>3.35</v>
      </c>
      <c r="O5234" s="160">
        <f>ROUND(E5234*N5234,2)</f>
        <v>3.35</v>
      </c>
      <c r="P5234" s="160">
        <v>0</v>
      </c>
      <c r="Q5234" s="160">
        <f>ROUND(E5234*P5234,2)</f>
        <v>0</v>
      </c>
      <c r="R5234" s="160"/>
      <c r="S5234" s="160" t="s">
        <v>354</v>
      </c>
      <c r="T5234" s="161" t="s">
        <v>296</v>
      </c>
      <c r="U5234" s="162">
        <v>0</v>
      </c>
      <c r="V5234" s="162">
        <f>ROUND(E5234*U5234,2)</f>
        <v>0</v>
      </c>
      <c r="W5234" s="162"/>
      <c r="X5234" s="162" t="s">
        <v>5288</v>
      </c>
      <c r="Y5234" s="163"/>
      <c r="Z5234" s="163"/>
      <c r="AA5234" s="163"/>
      <c r="AB5234" s="163"/>
      <c r="AC5234" s="163"/>
      <c r="AD5234" s="163"/>
      <c r="AE5234" s="163"/>
      <c r="AF5234" s="163"/>
      <c r="AG5234" s="163" t="s">
        <v>5289</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x14ac:dyDescent="0.2">
      <c r="A5235" s="128"/>
      <c r="B5235" s="131"/>
      <c r="C5235" s="175"/>
      <c r="D5235" s="128"/>
      <c r="E5235" s="128"/>
      <c r="F5235" s="128"/>
      <c r="G5235" s="128"/>
      <c r="H5235" s="128"/>
      <c r="I5235" s="128"/>
      <c r="J5235" s="128"/>
      <c r="K5235" s="128"/>
      <c r="L5235" s="128"/>
      <c r="M5235" s="128"/>
      <c r="N5235" s="128"/>
      <c r="O5235" s="128"/>
      <c r="P5235" s="128"/>
      <c r="Q5235" s="128"/>
      <c r="R5235" s="128"/>
      <c r="S5235" s="128"/>
      <c r="T5235" s="128"/>
      <c r="U5235" s="128"/>
      <c r="V5235" s="128"/>
      <c r="W5235" s="128"/>
      <c r="X5235" s="128"/>
      <c r="AE5235" s="135">
        <v>15</v>
      </c>
      <c r="AF5235" s="135">
        <v>21</v>
      </c>
      <c r="AG5235" s="135" t="s">
        <v>277</v>
      </c>
    </row>
    <row r="5236" spans="1:60" ht="12.75" customHeight="1" x14ac:dyDescent="0.2">
      <c r="A5236" s="176"/>
      <c r="B5236" s="177" t="s">
        <v>25</v>
      </c>
      <c r="C5236" s="178"/>
      <c r="D5236" s="180"/>
      <c r="E5236" s="180"/>
      <c r="F5236" s="180"/>
      <c r="G5236" s="181">
        <f>G8+G67+G121+G510+G906+G929+G1222+G1233+G1361+G1386+G1582+G1763+G2491+G2494+G2621+G2639+G2960+G2970+G2979+G3463+G3669+G3893+G4072+G4280+G4287+G4357+G4516+G4536+G4639+G4762+G5088+G5186+G5233</f>
        <v>0</v>
      </c>
      <c r="H5236" s="128"/>
      <c r="I5236" s="128"/>
      <c r="J5236" s="128"/>
      <c r="K5236" s="128"/>
      <c r="L5236" s="128"/>
      <c r="M5236" s="128"/>
      <c r="N5236" s="128"/>
      <c r="O5236" s="128"/>
      <c r="P5236" s="128"/>
      <c r="Q5236" s="128"/>
      <c r="R5236" s="128"/>
      <c r="S5236" s="128"/>
      <c r="T5236" s="128"/>
      <c r="U5236" s="128"/>
      <c r="V5236" s="128"/>
      <c r="W5236" s="128"/>
      <c r="X5236" s="128"/>
      <c r="AE5236" s="135">
        <f>SUMIF(L7:L5234,AE5235,G7:G5234)</f>
        <v>0</v>
      </c>
      <c r="AF5236" s="135">
        <f>SUMIF(L7:L5234,AF5235,G7:G5234)</f>
        <v>0</v>
      </c>
      <c r="AG5236" s="135" t="s">
        <v>368</v>
      </c>
    </row>
    <row r="5237" spans="1:60" ht="12.75" customHeight="1" x14ac:dyDescent="0.2">
      <c r="B5237" s="136"/>
      <c r="C5237" s="182"/>
      <c r="AG5237" s="135" t="s">
        <v>369</v>
      </c>
    </row>
  </sheetData>
  <mergeCells count="154">
    <mergeCell ref="C4349:G4349"/>
    <mergeCell ref="C4408:G4408"/>
    <mergeCell ref="C4508:G4508"/>
    <mergeCell ref="C4523:G4523"/>
    <mergeCell ref="C4535:G4535"/>
    <mergeCell ref="C4728:G4728"/>
    <mergeCell ref="C5178:G5178"/>
    <mergeCell ref="C1288:G1288"/>
    <mergeCell ref="C1307:G1307"/>
    <mergeCell ref="C1324:G1324"/>
    <mergeCell ref="C1328:G1328"/>
    <mergeCell ref="C1363:G1363"/>
    <mergeCell ref="C1569:G1569"/>
    <mergeCell ref="C1573:G1573"/>
    <mergeCell ref="C1577:G1577"/>
    <mergeCell ref="C1765:G1765"/>
    <mergeCell ref="C3684:G3684"/>
    <mergeCell ref="C3885:G3885"/>
    <mergeCell ref="C4064:G4064"/>
    <mergeCell ref="C4279:G4279"/>
    <mergeCell ref="C4286:G4286"/>
    <mergeCell ref="C4289:G4289"/>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1156:G1156"/>
    <mergeCell ref="C1196:G1196"/>
    <mergeCell ref="C1199:G1199"/>
    <mergeCell ref="C2613:G2613"/>
    <mergeCell ref="C2638:G2638"/>
    <mergeCell ref="C2952:G2952"/>
    <mergeCell ref="C2969:G2969"/>
    <mergeCell ref="C2978:G2978"/>
    <mergeCell ref="C3280:G3280"/>
    <mergeCell ref="C3455:G3455"/>
    <mergeCell ref="C3661:G3661"/>
    <mergeCell ref="C3671:G3671"/>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62</v>
      </c>
      <c r="C4" s="248" t="s">
        <v>63</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1586</v>
      </c>
      <c r="C9" s="156" t="s">
        <v>1587</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462</v>
      </c>
      <c r="S9" s="160" t="s">
        <v>295</v>
      </c>
      <c r="T9" s="161" t="s">
        <v>295</v>
      </c>
      <c r="U9" s="162">
        <v>0.12</v>
      </c>
      <c r="V9" s="162">
        <f>ROUND(E9*U9,2)</f>
        <v>52.61</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5290</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5291</v>
      </c>
      <c r="C11" s="156" t="s">
        <v>5292</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462</v>
      </c>
      <c r="S11" s="160" t="s">
        <v>295</v>
      </c>
      <c r="T11" s="161" t="s">
        <v>295</v>
      </c>
      <c r="U11" s="162">
        <v>0.08</v>
      </c>
      <c r="V11" s="162">
        <f>ROUND(E11*U11,2)</f>
        <v>53.49</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1" t="s">
        <v>5293</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387</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3" t="s">
        <v>5294</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3" t="s">
        <v>513</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378</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3" t="s">
        <v>5295</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3" t="s">
        <v>5296</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3" t="s">
        <v>5297</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3" t="s">
        <v>516</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3" t="s">
        <v>5298</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378</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3" t="s">
        <v>5299</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3" t="s">
        <v>5300</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5301</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5302</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3" t="s">
        <v>5303</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378</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3" t="s">
        <v>5304</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526</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3" t="s">
        <v>5305</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5306</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5307</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5308</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5309</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5310</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518</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3" t="s">
        <v>5311</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3" t="s">
        <v>5312</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378</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5313</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3" t="s">
        <v>5314</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378</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5315</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5316</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3" t="s">
        <v>5317</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378</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5318</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5319</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5320</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5321</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5322</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5323</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5324</v>
      </c>
      <c r="C47" s="156" t="s">
        <v>5325</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508</v>
      </c>
      <c r="S47" s="160" t="s">
        <v>295</v>
      </c>
      <c r="T47" s="161" t="s">
        <v>295</v>
      </c>
      <c r="U47" s="162">
        <v>0.34039999999999998</v>
      </c>
      <c r="V47" s="162">
        <f>ROUND(E47*U47,2)</f>
        <v>465.85</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5326</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5327</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5328</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3" t="s">
        <v>5329</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5330</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5331</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5332</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3" t="s">
        <v>5333</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3" t="s">
        <v>5334</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378</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5335</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3" t="s">
        <v>5336</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3" t="s">
        <v>5337</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378</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5338</v>
      </c>
      <c r="C60" s="156" t="s">
        <v>5339</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508</v>
      </c>
      <c r="S60" s="160" t="s">
        <v>295</v>
      </c>
      <c r="T60" s="161" t="s">
        <v>295</v>
      </c>
      <c r="U60" s="162">
        <v>0.73206000000000004</v>
      </c>
      <c r="V60" s="162">
        <f>ROUND(E60*U60,2)</f>
        <v>1133.97</v>
      </c>
      <c r="W60" s="162"/>
      <c r="X60" s="162" t="s">
        <v>375</v>
      </c>
      <c r="Y60" s="163"/>
      <c r="Z60" s="163"/>
      <c r="AA60" s="163"/>
      <c r="AB60" s="163"/>
      <c r="AC60" s="163"/>
      <c r="AD60" s="163"/>
      <c r="AE60" s="163"/>
      <c r="AF60" s="163"/>
      <c r="AG60" s="163" t="s">
        <v>376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51" t="s">
        <v>5326</v>
      </c>
      <c r="D61" s="215"/>
      <c r="E61" s="215"/>
      <c r="F61" s="215"/>
      <c r="G61" s="215"/>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387</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5340</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3" t="s">
        <v>5341</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378</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5342</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3" t="s">
        <v>5343</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378</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5344</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5345</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5346</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5347</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3" t="s">
        <v>5348</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378</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5349</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3" t="s">
        <v>5350</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378</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5351</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5352</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3" t="s">
        <v>5353</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378</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5354</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5355</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3" t="s">
        <v>5356</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378</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5357</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5358</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3" t="s">
        <v>5359</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378</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5360</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5361</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3" t="s">
        <v>5362</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378</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5363</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5364</v>
      </c>
      <c r="C86" s="156" t="s">
        <v>5365</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462</v>
      </c>
      <c r="S86" s="160" t="s">
        <v>295</v>
      </c>
      <c r="T86" s="161" t="s">
        <v>295</v>
      </c>
      <c r="U86" s="162">
        <v>0.27</v>
      </c>
      <c r="V86" s="162">
        <f>ROUND(E86*U86,2)</f>
        <v>369.5</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5366</v>
      </c>
      <c r="D87" s="215"/>
      <c r="E87" s="215"/>
      <c r="F87" s="215"/>
      <c r="G87" s="215"/>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3" t="s">
        <v>5367</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5368</v>
      </c>
      <c r="C89" s="156" t="s">
        <v>5369</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462</v>
      </c>
      <c r="S89" s="160" t="s">
        <v>295</v>
      </c>
      <c r="T89" s="161" t="s">
        <v>295</v>
      </c>
      <c r="U89" s="162">
        <v>0.33</v>
      </c>
      <c r="V89" s="162">
        <f>ROUND(E89*U89,2)</f>
        <v>511.17</v>
      </c>
      <c r="W89" s="162"/>
      <c r="X89" s="162" t="s">
        <v>375</v>
      </c>
      <c r="Y89" s="163"/>
      <c r="Z89" s="163"/>
      <c r="AA89" s="163"/>
      <c r="AB89" s="163"/>
      <c r="AC89" s="163"/>
      <c r="AD89" s="163"/>
      <c r="AE89" s="163"/>
      <c r="AF89" s="163"/>
      <c r="AG89" s="163" t="s">
        <v>376</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51" t="s">
        <v>5366</v>
      </c>
      <c r="D90" s="215"/>
      <c r="E90" s="215"/>
      <c r="F90" s="215"/>
      <c r="G90" s="215"/>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5370</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5371</v>
      </c>
      <c r="C92" s="156" t="s">
        <v>5372</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462</v>
      </c>
      <c r="S92" s="160" t="s">
        <v>295</v>
      </c>
      <c r="T92" s="161" t="s">
        <v>295</v>
      </c>
      <c r="U92" s="162">
        <v>0.18</v>
      </c>
      <c r="V92" s="162">
        <f>ROUND(E92*U92,2)</f>
        <v>525.16</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5373</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5374</v>
      </c>
      <c r="C94" s="156" t="s">
        <v>5375</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462</v>
      </c>
      <c r="S94" s="160" t="s">
        <v>295</v>
      </c>
      <c r="T94" s="161" t="s">
        <v>295</v>
      </c>
      <c r="U94" s="162">
        <v>0.43</v>
      </c>
      <c r="V94" s="162">
        <f>ROUND(E94*U94,2)</f>
        <v>313.63</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5376</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5377</v>
      </c>
      <c r="C96" s="156" t="s">
        <v>5378</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375</v>
      </c>
      <c r="Y96" s="163"/>
      <c r="Z96" s="163"/>
      <c r="AA96" s="163"/>
      <c r="AB96" s="163"/>
      <c r="AC96" s="163"/>
      <c r="AD96" s="163"/>
      <c r="AE96" s="163"/>
      <c r="AF96" s="163"/>
      <c r="AG96" s="163" t="s">
        <v>376</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5379</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5380</v>
      </c>
      <c r="C98" s="156" t="s">
        <v>5381</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5382</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5383</v>
      </c>
      <c r="C101" s="156" t="s">
        <v>5384</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1791</v>
      </c>
      <c r="S101" s="160" t="s">
        <v>295</v>
      </c>
      <c r="T101" s="161" t="s">
        <v>295</v>
      </c>
      <c r="U101" s="162">
        <v>0.12</v>
      </c>
      <c r="V101" s="162">
        <f>ROUND(E101*U101,2)</f>
        <v>360.45</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51" t="s">
        <v>5385</v>
      </c>
      <c r="D102" s="215"/>
      <c r="E102" s="215"/>
      <c r="F102" s="215"/>
      <c r="G102" s="215"/>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5386</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5387</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3" t="s">
        <v>5388</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378</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5389</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3" t="s">
        <v>5390</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378</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5391</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3" t="s">
        <v>5392</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5393</v>
      </c>
      <c r="C110" s="156" t="s">
        <v>5394</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1791</v>
      </c>
      <c r="S110" s="160" t="s">
        <v>295</v>
      </c>
      <c r="T110" s="161" t="s">
        <v>295</v>
      </c>
      <c r="U110" s="162">
        <v>0.01</v>
      </c>
      <c r="V110" s="162">
        <f>ROUND(E110*U110,2)</f>
        <v>60.08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1" t="s">
        <v>5385</v>
      </c>
      <c r="D111" s="215"/>
      <c r="E111" s="215"/>
      <c r="F111" s="215"/>
      <c r="G111" s="215"/>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3" t="s">
        <v>5395</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378</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5396</v>
      </c>
      <c r="C113" s="169" t="s">
        <v>5397</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1791</v>
      </c>
      <c r="S113" s="173" t="s">
        <v>295</v>
      </c>
      <c r="T113" s="174" t="s">
        <v>295</v>
      </c>
      <c r="U113" s="162">
        <v>0.105</v>
      </c>
      <c r="V113" s="162">
        <f t="shared" ref="V113:V114" si="6">ROUND(E113*U113,2)</f>
        <v>315.39999999999998</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5398</v>
      </c>
      <c r="C114" s="156" t="s">
        <v>5399</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1791</v>
      </c>
      <c r="S114" s="160" t="s">
        <v>295</v>
      </c>
      <c r="T114" s="161" t="s">
        <v>295</v>
      </c>
      <c r="U114" s="162">
        <v>0.04</v>
      </c>
      <c r="V114" s="162">
        <f t="shared" si="6"/>
        <v>120.15</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5386</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5387</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3" t="s">
        <v>5388</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378</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3" t="s">
        <v>5389</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378</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5390</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5391</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3" t="s">
        <v>5392</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378</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5400</v>
      </c>
      <c r="C122" s="156" t="s">
        <v>5401</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1791</v>
      </c>
      <c r="S122" s="160" t="s">
        <v>295</v>
      </c>
      <c r="T122" s="161" t="s">
        <v>295</v>
      </c>
      <c r="U122" s="162">
        <v>0</v>
      </c>
      <c r="V122" s="162">
        <f>ROUND(E122*U122,2)</f>
        <v>0</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3" t="s">
        <v>5395</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5402</v>
      </c>
      <c r="C124" s="169" t="s">
        <v>5403</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1791</v>
      </c>
      <c r="S124" s="173" t="s">
        <v>295</v>
      </c>
      <c r="T124" s="174" t="s">
        <v>295</v>
      </c>
      <c r="U124" s="162">
        <v>2.4E-2</v>
      </c>
      <c r="V124" s="162">
        <f t="shared" ref="V124:V125" si="13">ROUND(E124*U124,2)</f>
        <v>72.09</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5404</v>
      </c>
      <c r="C125" s="156" t="s">
        <v>5405</v>
      </c>
      <c r="D125" s="157" t="s">
        <v>444</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1791</v>
      </c>
      <c r="S125" s="160" t="s">
        <v>295</v>
      </c>
      <c r="T125" s="161" t="s">
        <v>295</v>
      </c>
      <c r="U125" s="162">
        <v>0.2</v>
      </c>
      <c r="V125" s="162">
        <f t="shared" si="13"/>
        <v>2</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5406</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5407</v>
      </c>
      <c r="C127" s="156" t="s">
        <v>5408</v>
      </c>
      <c r="D127" s="157" t="s">
        <v>444</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1791</v>
      </c>
      <c r="S127" s="160" t="s">
        <v>295</v>
      </c>
      <c r="T127" s="161" t="s">
        <v>295</v>
      </c>
      <c r="U127" s="162">
        <v>0.01</v>
      </c>
      <c r="V127" s="162">
        <f>ROUND(E127*U127,2)</f>
        <v>0.2</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5409</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5410</v>
      </c>
      <c r="C129" s="156" t="s">
        <v>5411</v>
      </c>
      <c r="D129" s="157" t="s">
        <v>444</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1791</v>
      </c>
      <c r="S129" s="160" t="s">
        <v>295</v>
      </c>
      <c r="T129" s="161" t="s">
        <v>295</v>
      </c>
      <c r="U129" s="162">
        <v>0.13100000000000001</v>
      </c>
      <c r="V129" s="162">
        <f>ROUND(E129*U129,2)</f>
        <v>1.31</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51" t="s">
        <v>5412</v>
      </c>
      <c r="D130" s="215"/>
      <c r="E130" s="215"/>
      <c r="F130" s="215"/>
      <c r="G130" s="215"/>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5413</v>
      </c>
      <c r="C132" s="156" t="s">
        <v>5414</v>
      </c>
      <c r="D132" s="157" t="s">
        <v>444</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462</v>
      </c>
      <c r="S132" s="160" t="s">
        <v>295</v>
      </c>
      <c r="T132" s="161" t="s">
        <v>295</v>
      </c>
      <c r="U132" s="162">
        <v>0.3</v>
      </c>
      <c r="V132" s="162">
        <f>ROUND(E132*U132,2)</f>
        <v>14.58</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5415</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5416</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5417</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5418</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5419</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5420</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5421</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5422</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5423</v>
      </c>
      <c r="C141" s="156" t="s">
        <v>5424</v>
      </c>
      <c r="D141" s="157" t="s">
        <v>444</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462</v>
      </c>
      <c r="S141" s="160" t="s">
        <v>295</v>
      </c>
      <c r="T141" s="161" t="s">
        <v>295</v>
      </c>
      <c r="U141" s="162">
        <v>0.3</v>
      </c>
      <c r="V141" s="162">
        <f>ROUND(E141*U141,2)</f>
        <v>33.18</v>
      </c>
      <c r="W141" s="162"/>
      <c r="X141" s="162" t="s">
        <v>375</v>
      </c>
      <c r="Y141" s="163"/>
      <c r="Z141" s="163"/>
      <c r="AA141" s="163"/>
      <c r="AB141" s="163"/>
      <c r="AC141" s="163"/>
      <c r="AD141" s="163"/>
      <c r="AE141" s="163"/>
      <c r="AF141" s="163"/>
      <c r="AG141" s="163" t="s">
        <v>376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5415</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5425</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5426</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5427</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3" t="s">
        <v>5428</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378</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5419</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3" t="s">
        <v>5429</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378</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5430</v>
      </c>
      <c r="C149" s="156" t="s">
        <v>5431</v>
      </c>
      <c r="D149" s="157" t="s">
        <v>444</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462</v>
      </c>
      <c r="S149" s="160" t="s">
        <v>295</v>
      </c>
      <c r="T149" s="161" t="s">
        <v>295</v>
      </c>
      <c r="U149" s="162">
        <v>0.3</v>
      </c>
      <c r="V149" s="162">
        <f>ROUND(E149*U149,2)</f>
        <v>11.55</v>
      </c>
      <c r="W149" s="162"/>
      <c r="X149" s="162" t="s">
        <v>375</v>
      </c>
      <c r="Y149" s="163"/>
      <c r="Z149" s="163"/>
      <c r="AA149" s="163"/>
      <c r="AB149" s="163"/>
      <c r="AC149" s="163"/>
      <c r="AD149" s="163"/>
      <c r="AE149" s="163"/>
      <c r="AF149" s="163"/>
      <c r="AG149" s="163" t="s">
        <v>376</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5415</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5432</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5433</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5434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5435</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5436</v>
      </c>
      <c r="C155" s="156" t="s">
        <v>5437</v>
      </c>
      <c r="D155" s="157" t="s">
        <v>444</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462</v>
      </c>
      <c r="S155" s="160" t="s">
        <v>295</v>
      </c>
      <c r="T155" s="161" t="s">
        <v>295</v>
      </c>
      <c r="U155" s="162">
        <v>0.3</v>
      </c>
      <c r="V155" s="162">
        <f>ROUND(E155*U155,2)</f>
        <v>13.95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5415</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5438</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3" t="s">
        <v>5439</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378</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5419</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3" t="s">
        <v>5440</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378</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5441</v>
      </c>
      <c r="C161" s="156" t="s">
        <v>5442</v>
      </c>
      <c r="D161" s="157" t="s">
        <v>444</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462</v>
      </c>
      <c r="S161" s="160" t="s">
        <v>295</v>
      </c>
      <c r="T161" s="161" t="s">
        <v>295</v>
      </c>
      <c r="U161" s="162">
        <v>0.3</v>
      </c>
      <c r="V161" s="162">
        <f>ROUND(E161*U161,2)</f>
        <v>10.31</v>
      </c>
      <c r="W161" s="162"/>
      <c r="X161" s="162" t="s">
        <v>375</v>
      </c>
      <c r="Y161" s="163"/>
      <c r="Z161" s="163"/>
      <c r="AA161" s="163"/>
      <c r="AB161" s="163"/>
      <c r="AC161" s="163"/>
      <c r="AD161" s="163"/>
      <c r="AE161" s="163"/>
      <c r="AF161" s="163"/>
      <c r="AG161" s="163" t="s">
        <v>376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3" t="s">
        <v>5443</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378</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5444</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3" t="s">
        <v>5445</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378</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5446</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5447</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5448</v>
      </c>
      <c r="C167" s="156" t="s">
        <v>5449</v>
      </c>
      <c r="D167" s="157" t="s">
        <v>444</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462</v>
      </c>
      <c r="S167" s="160" t="s">
        <v>295</v>
      </c>
      <c r="T167" s="161" t="s">
        <v>295</v>
      </c>
      <c r="U167" s="162">
        <v>0.3</v>
      </c>
      <c r="V167" s="162">
        <f>ROUND(E167*U167,2)</f>
        <v>19.96</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3" t="s">
        <v>5415</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378</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5450</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5451</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5452</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5419</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5453</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5454</v>
      </c>
      <c r="C174" s="156" t="s">
        <v>5455</v>
      </c>
      <c r="D174" s="157" t="s">
        <v>444</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462</v>
      </c>
      <c r="S174" s="160" t="s">
        <v>295</v>
      </c>
      <c r="T174" s="161" t="s">
        <v>295</v>
      </c>
      <c r="U174" s="162">
        <v>0.3</v>
      </c>
      <c r="V174" s="162">
        <f>ROUND(E174*U174,2)</f>
        <v>92.15</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5415</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5425</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5456</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5438</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5457</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5426</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5433</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5427</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5428</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5439</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5458</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5419</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5459</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5429</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5460</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5434</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5461</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5462</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5463</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5464</v>
      </c>
      <c r="C195" s="156" t="s">
        <v>5465</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2009</v>
      </c>
      <c r="S195" s="160" t="s">
        <v>295</v>
      </c>
      <c r="T195" s="161" t="s">
        <v>295</v>
      </c>
      <c r="U195" s="162">
        <v>0.02</v>
      </c>
      <c r="V195" s="162">
        <f>ROUND(E195*U195,2)</f>
        <v>27.47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5466</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5467</v>
      </c>
      <c r="C197" s="156" t="s">
        <v>5468</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2009</v>
      </c>
      <c r="S197" s="160" t="s">
        <v>295</v>
      </c>
      <c r="T197" s="161" t="s">
        <v>295</v>
      </c>
      <c r="U197" s="162">
        <v>0.03</v>
      </c>
      <c r="V197" s="162">
        <f>ROUND(E197*U197,2)</f>
        <v>46.47</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5370</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2664</v>
      </c>
      <c r="C199" s="169" t="s">
        <v>2665</v>
      </c>
      <c r="D199" s="170" t="s">
        <v>480</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2009</v>
      </c>
      <c r="S199" s="173" t="s">
        <v>295</v>
      </c>
      <c r="T199" s="174" t="s">
        <v>295</v>
      </c>
      <c r="U199" s="162">
        <v>0.93300000000000005</v>
      </c>
      <c r="V199" s="162">
        <f t="shared" ref="V199:V205" si="20">ROUND(E199*U199,2)</f>
        <v>17.97</v>
      </c>
      <c r="W199" s="162"/>
      <c r="X199" s="162" t="s">
        <v>2666</v>
      </c>
      <c r="Y199" s="163"/>
      <c r="Z199" s="163"/>
      <c r="AA199" s="163"/>
      <c r="AB199" s="163"/>
      <c r="AC199" s="163"/>
      <c r="AD199" s="163"/>
      <c r="AE199" s="163"/>
      <c r="AF199" s="163"/>
      <c r="AG199" s="163" t="s">
        <v>2667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2668</v>
      </c>
      <c r="C200" s="169" t="s">
        <v>2669</v>
      </c>
      <c r="D200" s="170" t="s">
        <v>480</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2009</v>
      </c>
      <c r="S200" s="173" t="s">
        <v>295</v>
      </c>
      <c r="T200" s="174" t="s">
        <v>295</v>
      </c>
      <c r="U200" s="162">
        <v>0.65</v>
      </c>
      <c r="V200" s="162">
        <f t="shared" si="20"/>
        <v>12.52</v>
      </c>
      <c r="W200" s="162"/>
      <c r="X200" s="162" t="s">
        <v>2666</v>
      </c>
      <c r="Y200" s="163"/>
      <c r="Z200" s="163"/>
      <c r="AA200" s="163"/>
      <c r="AB200" s="163"/>
      <c r="AC200" s="163"/>
      <c r="AD200" s="163"/>
      <c r="AE200" s="163"/>
      <c r="AF200" s="163"/>
      <c r="AG200" s="163" t="s">
        <v>2667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2670</v>
      </c>
      <c r="C201" s="169" t="s">
        <v>2671</v>
      </c>
      <c r="D201" s="170" t="s">
        <v>480</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2009</v>
      </c>
      <c r="S201" s="173" t="s">
        <v>295</v>
      </c>
      <c r="T201" s="174" t="s">
        <v>295</v>
      </c>
      <c r="U201" s="162">
        <v>0.49</v>
      </c>
      <c r="V201" s="162">
        <f t="shared" si="20"/>
        <v>9.44</v>
      </c>
      <c r="W201" s="162"/>
      <c r="X201" s="162" t="s">
        <v>2666</v>
      </c>
      <c r="Y201" s="163"/>
      <c r="Z201" s="163"/>
      <c r="AA201" s="163"/>
      <c r="AB201" s="163"/>
      <c r="AC201" s="163"/>
      <c r="AD201" s="163"/>
      <c r="AE201" s="163"/>
      <c r="AF201" s="163"/>
      <c r="AG201" s="163" t="s">
        <v>2667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2672</v>
      </c>
      <c r="C202" s="169" t="s">
        <v>2673</v>
      </c>
      <c r="D202" s="170" t="s">
        <v>480</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2009</v>
      </c>
      <c r="S202" s="173" t="s">
        <v>295</v>
      </c>
      <c r="T202" s="174" t="s">
        <v>295</v>
      </c>
      <c r="U202" s="162">
        <v>0</v>
      </c>
      <c r="V202" s="162">
        <f t="shared" si="20"/>
        <v>0</v>
      </c>
      <c r="W202" s="162"/>
      <c r="X202" s="162" t="s">
        <v>2666</v>
      </c>
      <c r="Y202" s="163"/>
      <c r="Z202" s="163"/>
      <c r="AA202" s="163"/>
      <c r="AB202" s="163"/>
      <c r="AC202" s="163"/>
      <c r="AD202" s="163"/>
      <c r="AE202" s="163"/>
      <c r="AF202" s="163"/>
      <c r="AG202" s="163" t="s">
        <v>2667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2674</v>
      </c>
      <c r="C203" s="169" t="s">
        <v>2675</v>
      </c>
      <c r="D203" s="170" t="s">
        <v>480</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2009</v>
      </c>
      <c r="S203" s="173" t="s">
        <v>295</v>
      </c>
      <c r="T203" s="174" t="s">
        <v>295</v>
      </c>
      <c r="U203" s="162">
        <v>0.94199999999999995</v>
      </c>
      <c r="V203" s="162">
        <f t="shared" si="20"/>
        <v>18.14</v>
      </c>
      <c r="W203" s="162"/>
      <c r="X203" s="162" t="s">
        <v>2666</v>
      </c>
      <c r="Y203" s="163"/>
      <c r="Z203" s="163"/>
      <c r="AA203" s="163"/>
      <c r="AB203" s="163"/>
      <c r="AC203" s="163"/>
      <c r="AD203" s="163"/>
      <c r="AE203" s="163"/>
      <c r="AF203" s="163"/>
      <c r="AG203" s="163" t="s">
        <v>2667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2676</v>
      </c>
      <c r="C204" s="169" t="s">
        <v>2677</v>
      </c>
      <c r="D204" s="170" t="s">
        <v>480</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2009</v>
      </c>
      <c r="S204" s="173" t="s">
        <v>295</v>
      </c>
      <c r="T204" s="174" t="s">
        <v>295</v>
      </c>
      <c r="U204" s="162">
        <v>0.11</v>
      </c>
      <c r="V204" s="162">
        <f t="shared" si="20"/>
        <v>4.24</v>
      </c>
      <c r="W204" s="162"/>
      <c r="X204" s="162" t="s">
        <v>2666</v>
      </c>
      <c r="Y204" s="163"/>
      <c r="Z204" s="163"/>
      <c r="AA204" s="163"/>
      <c r="AB204" s="163"/>
      <c r="AC204" s="163"/>
      <c r="AD204" s="163"/>
      <c r="AE204" s="163"/>
      <c r="AF204" s="163"/>
      <c r="AG204" s="163" t="s">
        <v>2667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2678</v>
      </c>
      <c r="C205" s="169" t="s">
        <v>2679</v>
      </c>
      <c r="D205" s="170" t="s">
        <v>480</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2009</v>
      </c>
      <c r="S205" s="173" t="s">
        <v>295</v>
      </c>
      <c r="T205" s="174" t="s">
        <v>295</v>
      </c>
      <c r="U205" s="162">
        <v>0</v>
      </c>
      <c r="V205" s="162">
        <f t="shared" si="20"/>
        <v>0</v>
      </c>
      <c r="W205" s="162"/>
      <c r="X205" s="162" t="s">
        <v>2666</v>
      </c>
      <c r="Y205" s="163"/>
      <c r="Z205" s="163"/>
      <c r="AA205" s="163"/>
      <c r="AB205" s="163"/>
      <c r="AC205" s="163"/>
      <c r="AD205" s="163"/>
      <c r="AE205" s="163"/>
      <c r="AF205" s="163"/>
      <c r="AG205" s="163" t="s">
        <v>2667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5469</v>
      </c>
      <c r="C207" s="156" t="s">
        <v>5470</v>
      </c>
      <c r="D207" s="157" t="s">
        <v>480</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508</v>
      </c>
      <c r="S207" s="160" t="s">
        <v>295</v>
      </c>
      <c r="T207" s="161" t="s">
        <v>295</v>
      </c>
      <c r="U207" s="162">
        <v>1.8720000000000001</v>
      </c>
      <c r="V207" s="162">
        <f>ROUND(E207*U207,2)</f>
        <v>154.12</v>
      </c>
      <c r="W207" s="162"/>
      <c r="X207" s="162" t="s">
        <v>2682</v>
      </c>
      <c r="Y207" s="163"/>
      <c r="Z207" s="163"/>
      <c r="AA207" s="163"/>
      <c r="AB207" s="163"/>
      <c r="AC207" s="163"/>
      <c r="AD207" s="163"/>
      <c r="AE207" s="163"/>
      <c r="AF207" s="163"/>
      <c r="AG207" s="163" t="s">
        <v>2683</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51" t="s">
        <v>2684</v>
      </c>
      <c r="D208" s="215"/>
      <c r="E208" s="215"/>
      <c r="F208" s="215"/>
      <c r="G208" s="215"/>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5471</v>
      </c>
      <c r="C210" s="156" t="s">
        <v>5472</v>
      </c>
      <c r="D210" s="157" t="s">
        <v>444</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3486</v>
      </c>
      <c r="S210" s="160" t="s">
        <v>295</v>
      </c>
      <c r="T210" s="161" t="s">
        <v>295</v>
      </c>
      <c r="U210" s="162">
        <v>0.81</v>
      </c>
      <c r="V210" s="162">
        <f>ROUND(E210*U210,2)</f>
        <v>0.85</v>
      </c>
      <c r="W210" s="162"/>
      <c r="X210" s="162" t="s">
        <v>375</v>
      </c>
      <c r="Y210" s="163"/>
      <c r="Z210" s="163"/>
      <c r="AA210" s="163"/>
      <c r="AB210" s="163"/>
      <c r="AC210" s="163"/>
      <c r="AD210" s="163"/>
      <c r="AE210" s="163"/>
      <c r="AF210" s="163"/>
      <c r="AG210" s="163" t="s">
        <v>376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1" t="s">
        <v>5473</v>
      </c>
      <c r="D211" s="215"/>
      <c r="E211" s="215"/>
      <c r="F211" s="215"/>
      <c r="G211" s="215"/>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5474</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5475</v>
      </c>
      <c r="C213" s="156" t="s">
        <v>5476</v>
      </c>
      <c r="D213" s="157" t="s">
        <v>444</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3486</v>
      </c>
      <c r="S213" s="160" t="s">
        <v>295</v>
      </c>
      <c r="T213" s="161" t="s">
        <v>295</v>
      </c>
      <c r="U213" s="162">
        <v>0.84</v>
      </c>
      <c r="V213" s="162">
        <f>ROUND(E213*U213,2)</f>
        <v>14.76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51" t="s">
        <v>5473</v>
      </c>
      <c r="D214" s="215"/>
      <c r="E214" s="215"/>
      <c r="F214" s="215"/>
      <c r="G214" s="215"/>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5477</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5478</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5479</v>
      </c>
      <c r="C217" s="156" t="s">
        <v>5480</v>
      </c>
      <c r="D217" s="157" t="s">
        <v>444</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3486</v>
      </c>
      <c r="S217" s="160" t="s">
        <v>295</v>
      </c>
      <c r="T217" s="161" t="s">
        <v>295</v>
      </c>
      <c r="U217" s="162">
        <v>0.88</v>
      </c>
      <c r="V217" s="162">
        <f>ROUND(E217*U217,2)</f>
        <v>3.6</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51" t="s">
        <v>5473</v>
      </c>
      <c r="D218" s="215"/>
      <c r="E218" s="215"/>
      <c r="F218" s="215"/>
      <c r="G218" s="215"/>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5481</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5482</v>
      </c>
      <c r="C220" s="156" t="s">
        <v>5483</v>
      </c>
      <c r="D220" s="157" t="s">
        <v>444</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3486</v>
      </c>
      <c r="S220" s="160" t="s">
        <v>295</v>
      </c>
      <c r="T220" s="161" t="s">
        <v>295</v>
      </c>
      <c r="U220" s="162">
        <v>0.69035000000000002</v>
      </c>
      <c r="V220" s="162">
        <f>ROUND(E220*U220,2)</f>
        <v>6.1</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51" t="s">
        <v>5473</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5484</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5485</v>
      </c>
      <c r="C223" s="156" t="s">
        <v>5486</v>
      </c>
      <c r="D223" s="157" t="s">
        <v>444</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3486</v>
      </c>
      <c r="S223" s="160" t="s">
        <v>295</v>
      </c>
      <c r="T223" s="161" t="s">
        <v>295</v>
      </c>
      <c r="U223" s="162">
        <v>0.29399999999999998</v>
      </c>
      <c r="V223" s="162">
        <f>ROUND(E223*U223,2)</f>
        <v>33.630000000000003</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5487</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5488</v>
      </c>
      <c r="C225" s="169" t="s">
        <v>5489</v>
      </c>
      <c r="D225" s="170" t="s">
        <v>544</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3486</v>
      </c>
      <c r="S225" s="173" t="s">
        <v>295</v>
      </c>
      <c r="T225" s="174" t="s">
        <v>295</v>
      </c>
      <c r="U225" s="162">
        <v>0.23</v>
      </c>
      <c r="V225" s="162">
        <f t="shared" ref="V225:V226" si="27">ROUND(E225*U225,2)</f>
        <v>1.84</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5490</v>
      </c>
      <c r="C226" s="156" t="s">
        <v>5491</v>
      </c>
      <c r="D226" s="157" t="s">
        <v>444</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3486</v>
      </c>
      <c r="S226" s="160" t="s">
        <v>295</v>
      </c>
      <c r="T226" s="161" t="s">
        <v>295</v>
      </c>
      <c r="U226" s="162">
        <v>0.09</v>
      </c>
      <c r="V226" s="162">
        <f t="shared" si="27"/>
        <v>0.09</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5492</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5493</v>
      </c>
      <c r="C228" s="156" t="s">
        <v>5494</v>
      </c>
      <c r="D228" s="157" t="s">
        <v>444</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3486</v>
      </c>
      <c r="S228" s="160" t="s">
        <v>295</v>
      </c>
      <c r="T228" s="161" t="s">
        <v>295</v>
      </c>
      <c r="U228" s="162">
        <v>0.1</v>
      </c>
      <c r="V228" s="162">
        <f>ROUND(E228*U228,2)</f>
        <v>2.17</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5495</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5496</v>
      </c>
      <c r="C230" s="156" t="s">
        <v>5497</v>
      </c>
      <c r="D230" s="157" t="s">
        <v>444</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3486</v>
      </c>
      <c r="S230" s="160" t="s">
        <v>295</v>
      </c>
      <c r="T230" s="161" t="s">
        <v>295</v>
      </c>
      <c r="U230" s="162">
        <v>0.1</v>
      </c>
      <c r="V230" s="162">
        <f>ROUND(E230*U230,2)</f>
        <v>0.88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5498</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5499</v>
      </c>
      <c r="C232" s="156" t="s">
        <v>5500</v>
      </c>
      <c r="D232" s="157" t="s">
        <v>444</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3486</v>
      </c>
      <c r="S232" s="160" t="s">
        <v>295</v>
      </c>
      <c r="T232" s="161" t="s">
        <v>295</v>
      </c>
      <c r="U232" s="162">
        <v>0.09</v>
      </c>
      <c r="V232" s="162">
        <f>ROUND(E232*U232,2)</f>
        <v>11.66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5501</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5502</v>
      </c>
      <c r="C234" s="156" t="s">
        <v>5503</v>
      </c>
      <c r="D234" s="157" t="s">
        <v>444</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5504</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5505</v>
      </c>
      <c r="C236" s="156" t="s">
        <v>5506</v>
      </c>
      <c r="D236" s="157" t="s">
        <v>444</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5507</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5508</v>
      </c>
      <c r="C238" s="156" t="s">
        <v>5509</v>
      </c>
      <c r="D238" s="157" t="s">
        <v>444</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5510</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5511</v>
      </c>
      <c r="C240" s="169" t="s">
        <v>5512</v>
      </c>
      <c r="D240" s="170" t="s">
        <v>544</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295</v>
      </c>
      <c r="U240" s="162">
        <v>1.54</v>
      </c>
      <c r="V240" s="162">
        <f t="shared" ref="V240:V241" si="34">ROUND(E240*U240,2)</f>
        <v>12.32</v>
      </c>
      <c r="W240" s="162"/>
      <c r="X240" s="162" t="s">
        <v>375</v>
      </c>
      <c r="Y240" s="163"/>
      <c r="Z240" s="163"/>
      <c r="AA240" s="163"/>
      <c r="AB240" s="163"/>
      <c r="AC240" s="163"/>
      <c r="AD240" s="163"/>
      <c r="AE240" s="163"/>
      <c r="AF240" s="163"/>
      <c r="AG240" s="163" t="s">
        <v>376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3674</v>
      </c>
      <c r="C241" s="156" t="s">
        <v>3675</v>
      </c>
      <c r="D241" s="157" t="s">
        <v>826</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3" t="s">
        <v>5513</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378</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5514</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3" t="s">
        <v>5515</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378</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3" t="s">
        <v>5516</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378</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3" t="s">
        <v>5517</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3" t="s">
        <v>5518</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378</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5519</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3707</v>
      </c>
      <c r="C249" s="156" t="s">
        <v>3708</v>
      </c>
      <c r="D249" s="157" t="s">
        <v>480</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3486</v>
      </c>
      <c r="S249" s="160" t="s">
        <v>295</v>
      </c>
      <c r="T249" s="161" t="s">
        <v>295</v>
      </c>
      <c r="U249" s="162">
        <v>4.9470000000000001</v>
      </c>
      <c r="V249" s="162">
        <f>ROUND(E249*U249,2)</f>
        <v>2.39</v>
      </c>
      <c r="W249" s="162"/>
      <c r="X249" s="162" t="s">
        <v>2682</v>
      </c>
      <c r="Y249" s="163"/>
      <c r="Z249" s="163"/>
      <c r="AA249" s="163"/>
      <c r="AB249" s="163"/>
      <c r="AC249" s="163"/>
      <c r="AD249" s="163"/>
      <c r="AE249" s="163"/>
      <c r="AF249" s="163"/>
      <c r="AG249" s="163" t="s">
        <v>2683</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51" t="s">
        <v>2779</v>
      </c>
      <c r="D250" s="215"/>
      <c r="E250" s="215"/>
      <c r="F250" s="215"/>
      <c r="G250" s="215"/>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3709</v>
      </c>
      <c r="C251" s="169" t="s">
        <v>3710</v>
      </c>
      <c r="D251" s="170" t="s">
        <v>480</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2009</v>
      </c>
      <c r="S251" s="173" t="s">
        <v>295</v>
      </c>
      <c r="T251" s="174" t="s">
        <v>295</v>
      </c>
      <c r="U251" s="162">
        <v>0</v>
      </c>
      <c r="V251" s="162">
        <f t="shared" ref="V251:V257" si="41">ROUND(E251*U251,2)</f>
        <v>0</v>
      </c>
      <c r="W251" s="162"/>
      <c r="X251" s="162" t="s">
        <v>2666</v>
      </c>
      <c r="Y251" s="163"/>
      <c r="Z251" s="163"/>
      <c r="AA251" s="163"/>
      <c r="AB251" s="163"/>
      <c r="AC251" s="163"/>
      <c r="AD251" s="163"/>
      <c r="AE251" s="163"/>
      <c r="AF251" s="163"/>
      <c r="AG251" s="163" t="s">
        <v>2667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2664</v>
      </c>
      <c r="C252" s="169" t="s">
        <v>2665</v>
      </c>
      <c r="D252" s="170" t="s">
        <v>480</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2009</v>
      </c>
      <c r="S252" s="173" t="s">
        <v>295</v>
      </c>
      <c r="T252" s="174" t="s">
        <v>295</v>
      </c>
      <c r="U252" s="162">
        <v>0.93300000000000005</v>
      </c>
      <c r="V252" s="162">
        <f t="shared" si="41"/>
        <v>0.79</v>
      </c>
      <c r="W252" s="162"/>
      <c r="X252" s="162" t="s">
        <v>2666</v>
      </c>
      <c r="Y252" s="163"/>
      <c r="Z252" s="163"/>
      <c r="AA252" s="163"/>
      <c r="AB252" s="163"/>
      <c r="AC252" s="163"/>
      <c r="AD252" s="163"/>
      <c r="AE252" s="163"/>
      <c r="AF252" s="163"/>
      <c r="AG252" s="163" t="s">
        <v>2667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2668</v>
      </c>
      <c r="C253" s="169" t="s">
        <v>2669</v>
      </c>
      <c r="D253" s="170" t="s">
        <v>480</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2009</v>
      </c>
      <c r="S253" s="173" t="s">
        <v>295</v>
      </c>
      <c r="T253" s="174" t="s">
        <v>295</v>
      </c>
      <c r="U253" s="162">
        <v>0.65</v>
      </c>
      <c r="V253" s="162">
        <f t="shared" si="41"/>
        <v>0.55000000000000004</v>
      </c>
      <c r="W253" s="162"/>
      <c r="X253" s="162" t="s">
        <v>2666</v>
      </c>
      <c r="Y253" s="163"/>
      <c r="Z253" s="163"/>
      <c r="AA253" s="163"/>
      <c r="AB253" s="163"/>
      <c r="AC253" s="163"/>
      <c r="AD253" s="163"/>
      <c r="AE253" s="163"/>
      <c r="AF253" s="163"/>
      <c r="AG253" s="163" t="s">
        <v>2667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2670</v>
      </c>
      <c r="C254" s="169" t="s">
        <v>2671</v>
      </c>
      <c r="D254" s="170" t="s">
        <v>480</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2009</v>
      </c>
      <c r="S254" s="173" t="s">
        <v>295</v>
      </c>
      <c r="T254" s="174" t="s">
        <v>295</v>
      </c>
      <c r="U254" s="162">
        <v>0.49</v>
      </c>
      <c r="V254" s="162">
        <f t="shared" si="41"/>
        <v>0.42</v>
      </c>
      <c r="W254" s="162"/>
      <c r="X254" s="162" t="s">
        <v>2666</v>
      </c>
      <c r="Y254" s="163"/>
      <c r="Z254" s="163"/>
      <c r="AA254" s="163"/>
      <c r="AB254" s="163"/>
      <c r="AC254" s="163"/>
      <c r="AD254" s="163"/>
      <c r="AE254" s="163"/>
      <c r="AF254" s="163"/>
      <c r="AG254" s="163" t="s">
        <v>2667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2672</v>
      </c>
      <c r="C255" s="169" t="s">
        <v>2673</v>
      </c>
      <c r="D255" s="170" t="s">
        <v>480</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2009</v>
      </c>
      <c r="S255" s="173" t="s">
        <v>295</v>
      </c>
      <c r="T255" s="174" t="s">
        <v>295</v>
      </c>
      <c r="U255" s="162">
        <v>0</v>
      </c>
      <c r="V255" s="162">
        <f t="shared" si="41"/>
        <v>0</v>
      </c>
      <c r="W255" s="162"/>
      <c r="X255" s="162" t="s">
        <v>2666</v>
      </c>
      <c r="Y255" s="163"/>
      <c r="Z255" s="163"/>
      <c r="AA255" s="163"/>
      <c r="AB255" s="163"/>
      <c r="AC255" s="163"/>
      <c r="AD255" s="163"/>
      <c r="AE255" s="163"/>
      <c r="AF255" s="163"/>
      <c r="AG255" s="163" t="s">
        <v>2667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2674</v>
      </c>
      <c r="C256" s="169" t="s">
        <v>2675</v>
      </c>
      <c r="D256" s="170" t="s">
        <v>480</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2009</v>
      </c>
      <c r="S256" s="173" t="s">
        <v>295</v>
      </c>
      <c r="T256" s="174" t="s">
        <v>295</v>
      </c>
      <c r="U256" s="162">
        <v>0.94199999999999995</v>
      </c>
      <c r="V256" s="162">
        <f t="shared" si="41"/>
        <v>0.8</v>
      </c>
      <c r="W256" s="162"/>
      <c r="X256" s="162" t="s">
        <v>2666</v>
      </c>
      <c r="Y256" s="163"/>
      <c r="Z256" s="163"/>
      <c r="AA256" s="163"/>
      <c r="AB256" s="163"/>
      <c r="AC256" s="163"/>
      <c r="AD256" s="163"/>
      <c r="AE256" s="163"/>
      <c r="AF256" s="163"/>
      <c r="AG256" s="163" t="s">
        <v>2667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2676</v>
      </c>
      <c r="C257" s="156" t="s">
        <v>2677</v>
      </c>
      <c r="D257" s="157" t="s">
        <v>480</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2009</v>
      </c>
      <c r="S257" s="160" t="s">
        <v>295</v>
      </c>
      <c r="T257" s="161" t="s">
        <v>295</v>
      </c>
      <c r="U257" s="162">
        <v>0.11</v>
      </c>
      <c r="V257" s="162">
        <f t="shared" si="41"/>
        <v>0.09</v>
      </c>
      <c r="W257" s="162"/>
      <c r="X257" s="162" t="s">
        <v>2666</v>
      </c>
      <c r="Y257" s="163"/>
      <c r="Z257" s="163"/>
      <c r="AA257" s="163"/>
      <c r="AB257" s="163"/>
      <c r="AC257" s="163"/>
      <c r="AD257" s="163"/>
      <c r="AE257" s="163"/>
      <c r="AF257" s="163"/>
      <c r="AG257" s="163" t="s">
        <v>2667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64</v>
      </c>
      <c r="C4" s="248" t="s">
        <v>65</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5520</v>
      </c>
      <c r="C9" s="169" t="s">
        <v>5521</v>
      </c>
      <c r="D9" s="170" t="s">
        <v>444</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5523</v>
      </c>
      <c r="C10" s="169" t="s">
        <v>5524</v>
      </c>
      <c r="D10" s="170" t="s">
        <v>444</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5525</v>
      </c>
      <c r="C11" s="156" t="s">
        <v>5526</v>
      </c>
      <c r="D11" s="157" t="s">
        <v>384</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5527</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3" t="s">
        <v>5528</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5529</v>
      </c>
      <c r="C14" s="169" t="s">
        <v>1639</v>
      </c>
      <c r="D14" s="170" t="s">
        <v>384</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5530</v>
      </c>
      <c r="C15" s="156" t="s">
        <v>5531</v>
      </c>
      <c r="D15" s="157" t="s">
        <v>480</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3" t="s">
        <v>5532</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3" t="s">
        <v>5533</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5534</v>
      </c>
      <c r="C18" s="169" t="s">
        <v>5535</v>
      </c>
      <c r="D18" s="170" t="s">
        <v>480</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5536</v>
      </c>
      <c r="C20" s="169" t="s">
        <v>5537</v>
      </c>
      <c r="D20" s="170" t="s">
        <v>544</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375</v>
      </c>
      <c r="Y20" s="163"/>
      <c r="Z20" s="163"/>
      <c r="AA20" s="163"/>
      <c r="AB20" s="163"/>
      <c r="AC20" s="163"/>
      <c r="AD20" s="163"/>
      <c r="AE20" s="163"/>
      <c r="AF20" s="163"/>
      <c r="AG20" s="163" t="s">
        <v>5522</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5538</v>
      </c>
      <c r="C21" s="169" t="s">
        <v>5539</v>
      </c>
      <c r="D21" s="170" t="s">
        <v>544</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5540</v>
      </c>
      <c r="C22" s="156" t="s">
        <v>5541</v>
      </c>
      <c r="D22" s="157" t="s">
        <v>480</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49" t="s">
        <v>5542</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5543</v>
      </c>
      <c r="C24" s="156" t="s">
        <v>5544</v>
      </c>
      <c r="D24" s="157" t="s">
        <v>544</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5288</v>
      </c>
      <c r="Y24" s="163"/>
      <c r="Z24" s="163"/>
      <c r="AA24" s="163"/>
      <c r="AB24" s="163"/>
      <c r="AC24" s="163"/>
      <c r="AD24" s="163"/>
      <c r="AE24" s="163"/>
      <c r="AF24" s="163"/>
      <c r="AG24" s="163" t="s">
        <v>5545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3" t="s">
        <v>5546</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5547</v>
      </c>
      <c r="C27" s="156" t="s">
        <v>5548</v>
      </c>
      <c r="D27" s="157" t="s">
        <v>544</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5288</v>
      </c>
      <c r="Y27" s="163"/>
      <c r="Z27" s="163"/>
      <c r="AA27" s="163"/>
      <c r="AB27" s="163"/>
      <c r="AC27" s="163"/>
      <c r="AD27" s="163"/>
      <c r="AE27" s="163"/>
      <c r="AF27" s="163"/>
      <c r="AG27" s="163" t="s">
        <v>5545</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5549</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5550</v>
      </c>
      <c r="C30" s="156" t="s">
        <v>5551</v>
      </c>
      <c r="D30" s="157" t="s">
        <v>544</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9" t="s">
        <v>5552</v>
      </c>
      <c r="D31" s="215"/>
      <c r="E31" s="215"/>
      <c r="F31" s="215"/>
      <c r="G31" s="215"/>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5553</v>
      </c>
      <c r="C32" s="169" t="s">
        <v>5554</v>
      </c>
      <c r="D32" s="170" t="s">
        <v>544</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5556</v>
      </c>
      <c r="C33" s="169" t="s">
        <v>5557</v>
      </c>
      <c r="D33" s="170" t="s">
        <v>544</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5558</v>
      </c>
      <c r="C35" s="169" t="s">
        <v>5559</v>
      </c>
      <c r="D35" s="170" t="s">
        <v>480</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5560</v>
      </c>
      <c r="C36" s="169" t="s">
        <v>5561</v>
      </c>
      <c r="D36" s="170" t="s">
        <v>444</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5288</v>
      </c>
      <c r="Y36" s="163"/>
      <c r="Z36" s="163"/>
      <c r="AA36" s="163"/>
      <c r="AB36" s="163"/>
      <c r="AC36" s="163"/>
      <c r="AD36" s="163"/>
      <c r="AE36" s="163"/>
      <c r="AF36" s="163"/>
      <c r="AG36" s="163" t="s">
        <v>5545</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5562</v>
      </c>
      <c r="C37" s="156" t="s">
        <v>5563</v>
      </c>
      <c r="D37" s="157" t="s">
        <v>384</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5288</v>
      </c>
      <c r="Y37" s="163"/>
      <c r="Z37" s="163"/>
      <c r="AA37" s="163"/>
      <c r="AB37" s="163"/>
      <c r="AC37" s="163"/>
      <c r="AD37" s="163"/>
      <c r="AE37" s="163"/>
      <c r="AF37" s="163"/>
      <c r="AG37" s="163" t="s">
        <v>5545</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5564</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5565</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5566</v>
      </c>
      <c r="C40" s="156" t="s">
        <v>5567</v>
      </c>
      <c r="D40" s="157" t="s">
        <v>384</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5288</v>
      </c>
      <c r="Y40" s="163"/>
      <c r="Z40" s="163"/>
      <c r="AA40" s="163"/>
      <c r="AB40" s="163"/>
      <c r="AC40" s="163"/>
      <c r="AD40" s="163"/>
      <c r="AE40" s="163"/>
      <c r="AF40" s="163"/>
      <c r="AG40" s="163" t="s">
        <v>5545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5568</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5569</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5570</v>
      </c>
      <c r="C43" s="169" t="s">
        <v>5571</v>
      </c>
      <c r="D43" s="170" t="s">
        <v>5572</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5573</v>
      </c>
      <c r="C44" s="169" t="s">
        <v>5574</v>
      </c>
      <c r="D44" s="170" t="s">
        <v>5572</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5575</v>
      </c>
      <c r="C45" s="169" t="s">
        <v>5576</v>
      </c>
      <c r="D45" s="170" t="s">
        <v>444</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5288</v>
      </c>
      <c r="Y45" s="163"/>
      <c r="Z45" s="163"/>
      <c r="AA45" s="163"/>
      <c r="AB45" s="163"/>
      <c r="AC45" s="163"/>
      <c r="AD45" s="163"/>
      <c r="AE45" s="163"/>
      <c r="AF45" s="163"/>
      <c r="AG45" s="163" t="s">
        <v>5545</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5577</v>
      </c>
      <c r="C46" s="169" t="s">
        <v>5578</v>
      </c>
      <c r="D46" s="170" t="s">
        <v>444</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5288</v>
      </c>
      <c r="Y46" s="163"/>
      <c r="Z46" s="163"/>
      <c r="AA46" s="163"/>
      <c r="AB46" s="163"/>
      <c r="AC46" s="163"/>
      <c r="AD46" s="163"/>
      <c r="AE46" s="163"/>
      <c r="AF46" s="163"/>
      <c r="AG46" s="163" t="s">
        <v>5545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5579</v>
      </c>
      <c r="C48" s="156" t="s">
        <v>5580</v>
      </c>
      <c r="D48" s="157" t="s">
        <v>444</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5581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5582</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5583</v>
      </c>
      <c r="C51" s="156" t="s">
        <v>5584</v>
      </c>
      <c r="D51" s="157" t="s">
        <v>444</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5585</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5586</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5587</v>
      </c>
      <c r="C54" s="169" t="s">
        <v>5588</v>
      </c>
      <c r="D54" s="170" t="s">
        <v>444</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5589</v>
      </c>
      <c r="C55" s="169" t="s">
        <v>5590</v>
      </c>
      <c r="D55" s="170" t="s">
        <v>444</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5591</v>
      </c>
      <c r="C56" s="169" t="s">
        <v>5592</v>
      </c>
      <c r="D56" s="170" t="s">
        <v>444</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5593</v>
      </c>
      <c r="C57" s="169" t="s">
        <v>5594</v>
      </c>
      <c r="D57" s="170" t="s">
        <v>444</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375</v>
      </c>
      <c r="Y57" s="163"/>
      <c r="Z57" s="163"/>
      <c r="AA57" s="163"/>
      <c r="AB57" s="163"/>
      <c r="AC57" s="163"/>
      <c r="AD57" s="163"/>
      <c r="AE57" s="163"/>
      <c r="AF57" s="163"/>
      <c r="AG57" s="163" t="s">
        <v>5522</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5595</v>
      </c>
      <c r="C58" s="169" t="s">
        <v>5596</v>
      </c>
      <c r="D58" s="170" t="s">
        <v>444</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375</v>
      </c>
      <c r="Y58" s="163"/>
      <c r="Z58" s="163"/>
      <c r="AA58" s="163"/>
      <c r="AB58" s="163"/>
      <c r="AC58" s="163"/>
      <c r="AD58" s="163"/>
      <c r="AE58" s="163"/>
      <c r="AF58" s="163"/>
      <c r="AG58" s="163" t="s">
        <v>5522</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5597</v>
      </c>
      <c r="C59" s="169" t="s">
        <v>5598</v>
      </c>
      <c r="D59" s="170" t="s">
        <v>444</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375</v>
      </c>
      <c r="Y59" s="163"/>
      <c r="Z59" s="163"/>
      <c r="AA59" s="163"/>
      <c r="AB59" s="163"/>
      <c r="AC59" s="163"/>
      <c r="AD59" s="163"/>
      <c r="AE59" s="163"/>
      <c r="AF59" s="163"/>
      <c r="AG59" s="163" t="s">
        <v>5522</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5599</v>
      </c>
      <c r="C60" s="156" t="s">
        <v>5600</v>
      </c>
      <c r="D60" s="157" t="s">
        <v>544</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5601</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5569</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5602</v>
      </c>
      <c r="C63" s="169" t="s">
        <v>5603</v>
      </c>
      <c r="D63" s="170" t="s">
        <v>544</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5604</v>
      </c>
      <c r="C64" s="169" t="s">
        <v>5605</v>
      </c>
      <c r="D64" s="170" t="s">
        <v>480</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5606</v>
      </c>
      <c r="C65" s="156" t="s">
        <v>5607</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5288</v>
      </c>
      <c r="Y65" s="163"/>
      <c r="Z65" s="163"/>
      <c r="AA65" s="163"/>
      <c r="AB65" s="163"/>
      <c r="AC65" s="163"/>
      <c r="AD65" s="163"/>
      <c r="AE65" s="163"/>
      <c r="AF65" s="163"/>
      <c r="AG65" s="163" t="s">
        <v>5545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5608</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5609</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5610</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5611</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5612</v>
      </c>
      <c r="C71" s="169" t="s">
        <v>5613</v>
      </c>
      <c r="D71" s="170" t="s">
        <v>5614</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375</v>
      </c>
      <c r="Y71" s="163"/>
      <c r="Z71" s="163"/>
      <c r="AA71" s="163"/>
      <c r="AB71" s="163"/>
      <c r="AC71" s="163"/>
      <c r="AD71" s="163"/>
      <c r="AE71" s="163"/>
      <c r="AF71" s="163"/>
      <c r="AG71" s="163" t="s">
        <v>5615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5616</v>
      </c>
      <c r="C72" s="169" t="s">
        <v>5617</v>
      </c>
      <c r="D72" s="170" t="s">
        <v>3101</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5618</v>
      </c>
      <c r="C73" s="169" t="s">
        <v>5619</v>
      </c>
      <c r="D73" s="170" t="s">
        <v>3101</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375</v>
      </c>
      <c r="Y73" s="163"/>
      <c r="Z73" s="163"/>
      <c r="AA73" s="163"/>
      <c r="AB73" s="163"/>
      <c r="AC73" s="163"/>
      <c r="AD73" s="163"/>
      <c r="AE73" s="163"/>
      <c r="AF73" s="163"/>
      <c r="AG73" s="163" t="s">
        <v>5615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5620</v>
      </c>
      <c r="C74" s="169" t="s">
        <v>5621</v>
      </c>
      <c r="D74" s="170" t="s">
        <v>3101</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375</v>
      </c>
      <c r="Y74" s="163"/>
      <c r="Z74" s="163"/>
      <c r="AA74" s="163"/>
      <c r="AB74" s="163"/>
      <c r="AC74" s="163"/>
      <c r="AD74" s="163"/>
      <c r="AE74" s="163"/>
      <c r="AF74" s="163"/>
      <c r="AG74" s="163" t="s">
        <v>5615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5622</v>
      </c>
      <c r="C75" s="169" t="s">
        <v>5623</v>
      </c>
      <c r="D75" s="170" t="s">
        <v>544</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375</v>
      </c>
      <c r="Y75" s="163"/>
      <c r="Z75" s="163"/>
      <c r="AA75" s="163"/>
      <c r="AB75" s="163"/>
      <c r="AC75" s="163"/>
      <c r="AD75" s="163"/>
      <c r="AE75" s="163"/>
      <c r="AF75" s="163"/>
      <c r="AG75" s="163" t="s">
        <v>5615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5624</v>
      </c>
      <c r="C76" s="169" t="s">
        <v>5625</v>
      </c>
      <c r="D76" s="170" t="s">
        <v>3101</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375</v>
      </c>
      <c r="Y76" s="163"/>
      <c r="Z76" s="163"/>
      <c r="AA76" s="163"/>
      <c r="AB76" s="163"/>
      <c r="AC76" s="163"/>
      <c r="AD76" s="163"/>
      <c r="AE76" s="163"/>
      <c r="AF76" s="163"/>
      <c r="AG76" s="163" t="s">
        <v>5615</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5626</v>
      </c>
      <c r="C77" s="169" t="s">
        <v>5627</v>
      </c>
      <c r="D77" s="170" t="s">
        <v>3101</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375</v>
      </c>
      <c r="Y77" s="163"/>
      <c r="Z77" s="163"/>
      <c r="AA77" s="163"/>
      <c r="AB77" s="163"/>
      <c r="AC77" s="163"/>
      <c r="AD77" s="163"/>
      <c r="AE77" s="163"/>
      <c r="AF77" s="163"/>
      <c r="AG77" s="163" t="s">
        <v>5615</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5628</v>
      </c>
      <c r="C78" s="169" t="s">
        <v>5629</v>
      </c>
      <c r="D78" s="170" t="s">
        <v>480</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375</v>
      </c>
      <c r="Y78" s="163"/>
      <c r="Z78" s="163"/>
      <c r="AA78" s="163"/>
      <c r="AB78" s="163"/>
      <c r="AC78" s="163"/>
      <c r="AD78" s="163"/>
      <c r="AE78" s="163"/>
      <c r="AF78" s="163"/>
      <c r="AG78" s="163" t="s">
        <v>5615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5630</v>
      </c>
      <c r="C79" s="169" t="s">
        <v>5631</v>
      </c>
      <c r="D79" s="170" t="s">
        <v>544</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375</v>
      </c>
      <c r="Y79" s="163"/>
      <c r="Z79" s="163"/>
      <c r="AA79" s="163"/>
      <c r="AB79" s="163"/>
      <c r="AC79" s="163"/>
      <c r="AD79" s="163"/>
      <c r="AE79" s="163"/>
      <c r="AF79" s="163"/>
      <c r="AG79" s="163" t="s">
        <v>5615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5632</v>
      </c>
      <c r="C80" s="169" t="s">
        <v>5633</v>
      </c>
      <c r="D80" s="170" t="s">
        <v>3101</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375</v>
      </c>
      <c r="Y80" s="163"/>
      <c r="Z80" s="163"/>
      <c r="AA80" s="163"/>
      <c r="AB80" s="163"/>
      <c r="AC80" s="163"/>
      <c r="AD80" s="163"/>
      <c r="AE80" s="163"/>
      <c r="AF80" s="163"/>
      <c r="AG80" s="163" t="s">
        <v>5615</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5634</v>
      </c>
      <c r="C81" s="169" t="s">
        <v>5635</v>
      </c>
      <c r="D81" s="170" t="s">
        <v>3101</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375</v>
      </c>
      <c r="Y81" s="163"/>
      <c r="Z81" s="163"/>
      <c r="AA81" s="163"/>
      <c r="AB81" s="163"/>
      <c r="AC81" s="163"/>
      <c r="AD81" s="163"/>
      <c r="AE81" s="163"/>
      <c r="AF81" s="163"/>
      <c r="AG81" s="163" t="s">
        <v>5615</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5636</v>
      </c>
      <c r="C83" s="169" t="s">
        <v>5637</v>
      </c>
      <c r="D83" s="170" t="s">
        <v>444</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375</v>
      </c>
      <c r="Y83" s="163"/>
      <c r="Z83" s="163"/>
      <c r="AA83" s="163"/>
      <c r="AB83" s="163"/>
      <c r="AC83" s="163"/>
      <c r="AD83" s="163"/>
      <c r="AE83" s="163"/>
      <c r="AF83" s="163"/>
      <c r="AG83" s="163" t="s">
        <v>5615</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5638</v>
      </c>
      <c r="C84" s="169" t="s">
        <v>5639</v>
      </c>
      <c r="D84" s="170" t="s">
        <v>444</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375</v>
      </c>
      <c r="Y84" s="163"/>
      <c r="Z84" s="163"/>
      <c r="AA84" s="163"/>
      <c r="AB84" s="163"/>
      <c r="AC84" s="163"/>
      <c r="AD84" s="163"/>
      <c r="AE84" s="163"/>
      <c r="AF84" s="163"/>
      <c r="AG84" s="163" t="s">
        <v>5615</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5640</v>
      </c>
      <c r="C85" s="169" t="s">
        <v>5641</v>
      </c>
      <c r="D85" s="170" t="s">
        <v>544</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375</v>
      </c>
      <c r="Y85" s="163"/>
      <c r="Z85" s="163"/>
      <c r="AA85" s="163"/>
      <c r="AB85" s="163"/>
      <c r="AC85" s="163"/>
      <c r="AD85" s="163"/>
      <c r="AE85" s="163"/>
      <c r="AF85" s="163"/>
      <c r="AG85" s="163" t="s">
        <v>5615</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5642</v>
      </c>
      <c r="C86" s="169" t="s">
        <v>5643</v>
      </c>
      <c r="D86" s="170" t="s">
        <v>544</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375</v>
      </c>
      <c r="Y86" s="163"/>
      <c r="Z86" s="163"/>
      <c r="AA86" s="163"/>
      <c r="AB86" s="163"/>
      <c r="AC86" s="163"/>
      <c r="AD86" s="163"/>
      <c r="AE86" s="163"/>
      <c r="AF86" s="163"/>
      <c r="AG86" s="163" t="s">
        <v>5615</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5644</v>
      </c>
      <c r="C87" s="156" t="s">
        <v>5645</v>
      </c>
      <c r="D87" s="157" t="s">
        <v>444</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375</v>
      </c>
      <c r="Y87" s="163"/>
      <c r="Z87" s="163"/>
      <c r="AA87" s="163"/>
      <c r="AB87" s="163"/>
      <c r="AC87" s="163"/>
      <c r="AD87" s="163"/>
      <c r="AE87" s="163"/>
      <c r="AF87" s="163"/>
      <c r="AG87" s="163" t="s">
        <v>5615</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49" t="s">
        <v>5646</v>
      </c>
      <c r="D88" s="215"/>
      <c r="E88" s="215"/>
      <c r="F88" s="215"/>
      <c r="G88" s="215"/>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5647</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5648</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5649</v>
      </c>
      <c r="C92" s="156" t="s">
        <v>5650</v>
      </c>
      <c r="D92" s="157" t="s">
        <v>444</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375</v>
      </c>
      <c r="Y92" s="163"/>
      <c r="Z92" s="163"/>
      <c r="AA92" s="163"/>
      <c r="AB92" s="163"/>
      <c r="AC92" s="163"/>
      <c r="AD92" s="163"/>
      <c r="AE92" s="163"/>
      <c r="AF92" s="163"/>
      <c r="AG92" s="163" t="s">
        <v>5615</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49" t="s">
        <v>5646</v>
      </c>
      <c r="D93" s="215"/>
      <c r="E93" s="215"/>
      <c r="F93" s="215"/>
      <c r="G93" s="215"/>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3" t="s">
        <v>5651</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378</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5652</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5653</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5654</v>
      </c>
      <c r="C97" s="156" t="s">
        <v>5655</v>
      </c>
      <c r="D97" s="157" t="s">
        <v>444</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375</v>
      </c>
      <c r="Y97" s="163"/>
      <c r="Z97" s="163"/>
      <c r="AA97" s="163"/>
      <c r="AB97" s="163"/>
      <c r="AC97" s="163"/>
      <c r="AD97" s="163"/>
      <c r="AE97" s="163"/>
      <c r="AF97" s="163"/>
      <c r="AG97" s="163" t="s">
        <v>5615</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49" t="s">
        <v>5646</v>
      </c>
      <c r="D98" s="215"/>
      <c r="E98" s="215"/>
      <c r="F98" s="215"/>
      <c r="G98" s="215"/>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5656</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5657</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5658</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5659</v>
      </c>
      <c r="C102" s="156" t="s">
        <v>5660</v>
      </c>
      <c r="D102" s="157" t="s">
        <v>444</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375</v>
      </c>
      <c r="Y102" s="163"/>
      <c r="Z102" s="163"/>
      <c r="AA102" s="163"/>
      <c r="AB102" s="163"/>
      <c r="AC102" s="163"/>
      <c r="AD102" s="163"/>
      <c r="AE102" s="163"/>
      <c r="AF102" s="163"/>
      <c r="AG102" s="163" t="s">
        <v>5615</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49" t="s">
        <v>5646</v>
      </c>
      <c r="D103" s="215"/>
      <c r="E103" s="215"/>
      <c r="F103" s="215"/>
      <c r="G103" s="215"/>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5661</v>
      </c>
      <c r="C104" s="156" t="s">
        <v>5662</v>
      </c>
      <c r="D104" s="157" t="s">
        <v>444</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375</v>
      </c>
      <c r="Y104" s="163"/>
      <c r="Z104" s="163"/>
      <c r="AA104" s="163"/>
      <c r="AB104" s="163"/>
      <c r="AC104" s="163"/>
      <c r="AD104" s="163"/>
      <c r="AE104" s="163"/>
      <c r="AF104" s="163"/>
      <c r="AG104" s="163" t="s">
        <v>5615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49" t="s">
        <v>5646</v>
      </c>
      <c r="D105" s="215"/>
      <c r="E105" s="215"/>
      <c r="F105" s="215"/>
      <c r="G105" s="215"/>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5663</v>
      </c>
      <c r="C106" s="156" t="s">
        <v>5664</v>
      </c>
      <c r="D106" s="157" t="s">
        <v>444</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375</v>
      </c>
      <c r="Y106" s="163"/>
      <c r="Z106" s="163"/>
      <c r="AA106" s="163"/>
      <c r="AB106" s="163"/>
      <c r="AC106" s="163"/>
      <c r="AD106" s="163"/>
      <c r="AE106" s="163"/>
      <c r="AF106" s="163"/>
      <c r="AG106" s="163" t="s">
        <v>5615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49" t="s">
        <v>5665</v>
      </c>
      <c r="D107" s="215"/>
      <c r="E107" s="215"/>
      <c r="F107" s="215"/>
      <c r="G107" s="215"/>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0" t="s">
        <v>5666</v>
      </c>
      <c r="D108" s="217"/>
      <c r="E108" s="217"/>
      <c r="F108" s="217"/>
      <c r="G108" s="217"/>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5667</v>
      </c>
      <c r="C109" s="156" t="s">
        <v>5668</v>
      </c>
      <c r="D109" s="157" t="s">
        <v>444</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375</v>
      </c>
      <c r="Y109" s="163"/>
      <c r="Z109" s="163"/>
      <c r="AA109" s="163"/>
      <c r="AB109" s="163"/>
      <c r="AC109" s="163"/>
      <c r="AD109" s="163"/>
      <c r="AE109" s="163"/>
      <c r="AF109" s="163"/>
      <c r="AG109" s="163" t="s">
        <v>5615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49" t="s">
        <v>5665</v>
      </c>
      <c r="D110" s="215"/>
      <c r="E110" s="215"/>
      <c r="F110" s="215"/>
      <c r="G110" s="215"/>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0" t="s">
        <v>5666</v>
      </c>
      <c r="D111" s="217"/>
      <c r="E111" s="217"/>
      <c r="F111" s="217"/>
      <c r="G111" s="217"/>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5669</v>
      </c>
      <c r="C112" s="156" t="s">
        <v>5670</v>
      </c>
      <c r="D112" s="157" t="s">
        <v>444</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375</v>
      </c>
      <c r="Y112" s="163"/>
      <c r="Z112" s="163"/>
      <c r="AA112" s="163"/>
      <c r="AB112" s="163"/>
      <c r="AC112" s="163"/>
      <c r="AD112" s="163"/>
      <c r="AE112" s="163"/>
      <c r="AF112" s="163"/>
      <c r="AG112" s="163" t="s">
        <v>5615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49" t="s">
        <v>5665</v>
      </c>
      <c r="D113" s="215"/>
      <c r="E113" s="215"/>
      <c r="F113" s="215"/>
      <c r="G113" s="215"/>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50" t="s">
        <v>5666</v>
      </c>
      <c r="D114" s="217"/>
      <c r="E114" s="217"/>
      <c r="F114" s="217"/>
      <c r="G114" s="217"/>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5671</v>
      </c>
      <c r="C115" s="156" t="s">
        <v>5672</v>
      </c>
      <c r="D115" s="157" t="s">
        <v>444</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375</v>
      </c>
      <c r="Y115" s="163"/>
      <c r="Z115" s="163"/>
      <c r="AA115" s="163"/>
      <c r="AB115" s="163"/>
      <c r="AC115" s="163"/>
      <c r="AD115" s="163"/>
      <c r="AE115" s="163"/>
      <c r="AF115" s="163"/>
      <c r="AG115" s="163" t="s">
        <v>5615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49" t="s">
        <v>5665</v>
      </c>
      <c r="D116" s="215"/>
      <c r="E116" s="215"/>
      <c r="F116" s="215"/>
      <c r="G116" s="215"/>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50" t="s">
        <v>5666</v>
      </c>
      <c r="D117" s="217"/>
      <c r="E117" s="217"/>
      <c r="F117" s="217"/>
      <c r="G117" s="217"/>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5673</v>
      </c>
      <c r="C118" s="156" t="s">
        <v>5674</v>
      </c>
      <c r="D118" s="157" t="s">
        <v>444</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375</v>
      </c>
      <c r="Y118" s="163"/>
      <c r="Z118" s="163"/>
      <c r="AA118" s="163"/>
      <c r="AB118" s="163"/>
      <c r="AC118" s="163"/>
      <c r="AD118" s="163"/>
      <c r="AE118" s="163"/>
      <c r="AF118" s="163"/>
      <c r="AG118" s="163" t="s">
        <v>5615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49" t="s">
        <v>5665</v>
      </c>
      <c r="D119" s="215"/>
      <c r="E119" s="215"/>
      <c r="F119" s="215"/>
      <c r="G119" s="215"/>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50" t="s">
        <v>5666</v>
      </c>
      <c r="D120" s="217"/>
      <c r="E120" s="217"/>
      <c r="F120" s="217"/>
      <c r="G120" s="217"/>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5675</v>
      </c>
      <c r="C121" s="156" t="s">
        <v>5676</v>
      </c>
      <c r="D121" s="157" t="s">
        <v>444</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375</v>
      </c>
      <c r="Y121" s="163"/>
      <c r="Z121" s="163"/>
      <c r="AA121" s="163"/>
      <c r="AB121" s="163"/>
      <c r="AC121" s="163"/>
      <c r="AD121" s="163"/>
      <c r="AE121" s="163"/>
      <c r="AF121" s="163"/>
      <c r="AG121" s="163" t="s">
        <v>5615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9" t="s">
        <v>5665</v>
      </c>
      <c r="D122" s="215"/>
      <c r="E122" s="215"/>
      <c r="F122" s="215"/>
      <c r="G122" s="215"/>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0" t="s">
        <v>5666</v>
      </c>
      <c r="D123" s="217"/>
      <c r="E123" s="217"/>
      <c r="F123" s="217"/>
      <c r="G123" s="217"/>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5677</v>
      </c>
      <c r="C124" s="156" t="s">
        <v>5678</v>
      </c>
      <c r="D124" s="157" t="s">
        <v>444</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375</v>
      </c>
      <c r="Y124" s="163"/>
      <c r="Z124" s="163"/>
      <c r="AA124" s="163"/>
      <c r="AB124" s="163"/>
      <c r="AC124" s="163"/>
      <c r="AD124" s="163"/>
      <c r="AE124" s="163"/>
      <c r="AF124" s="163"/>
      <c r="AG124" s="163" t="s">
        <v>5615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49" t="s">
        <v>5665</v>
      </c>
      <c r="D125" s="215"/>
      <c r="E125" s="215"/>
      <c r="F125" s="215"/>
      <c r="G125" s="215"/>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50" t="s">
        <v>5666</v>
      </c>
      <c r="D126" s="217"/>
      <c r="E126" s="217"/>
      <c r="F126" s="217"/>
      <c r="G126" s="217"/>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5679</v>
      </c>
      <c r="C127" s="156" t="s">
        <v>5680</v>
      </c>
      <c r="D127" s="157" t="s">
        <v>444</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375</v>
      </c>
      <c r="Y127" s="163"/>
      <c r="Z127" s="163"/>
      <c r="AA127" s="163"/>
      <c r="AB127" s="163"/>
      <c r="AC127" s="163"/>
      <c r="AD127" s="163"/>
      <c r="AE127" s="163"/>
      <c r="AF127" s="163"/>
      <c r="AG127" s="163" t="s">
        <v>5615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9" t="s">
        <v>5665</v>
      </c>
      <c r="D128" s="215"/>
      <c r="E128" s="215"/>
      <c r="F128" s="215"/>
      <c r="G128" s="215"/>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50" t="s">
        <v>5666</v>
      </c>
      <c r="D129" s="217"/>
      <c r="E129" s="217"/>
      <c r="F129" s="217"/>
      <c r="G129" s="217"/>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5681</v>
      </c>
      <c r="C130" s="156" t="s">
        <v>5682</v>
      </c>
      <c r="D130" s="157" t="s">
        <v>444</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375</v>
      </c>
      <c r="Y130" s="163"/>
      <c r="Z130" s="163"/>
      <c r="AA130" s="163"/>
      <c r="AB130" s="163"/>
      <c r="AC130" s="163"/>
      <c r="AD130" s="163"/>
      <c r="AE130" s="163"/>
      <c r="AF130" s="163"/>
      <c r="AG130" s="163" t="s">
        <v>5615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49" t="s">
        <v>5665</v>
      </c>
      <c r="D131" s="215"/>
      <c r="E131" s="215"/>
      <c r="F131" s="215"/>
      <c r="G131" s="215"/>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50" t="s">
        <v>5666</v>
      </c>
      <c r="D132" s="217"/>
      <c r="E132" s="217"/>
      <c r="F132" s="217"/>
      <c r="G132" s="217"/>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5683</v>
      </c>
      <c r="C133" s="156" t="s">
        <v>5684</v>
      </c>
      <c r="D133" s="157" t="s">
        <v>444</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375</v>
      </c>
      <c r="Y133" s="163"/>
      <c r="Z133" s="163"/>
      <c r="AA133" s="163"/>
      <c r="AB133" s="163"/>
      <c r="AC133" s="163"/>
      <c r="AD133" s="163"/>
      <c r="AE133" s="163"/>
      <c r="AF133" s="163"/>
      <c r="AG133" s="163" t="s">
        <v>5615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49" t="s">
        <v>5665</v>
      </c>
      <c r="D134" s="215"/>
      <c r="E134" s="215"/>
      <c r="F134" s="215"/>
      <c r="G134" s="215"/>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0" t="s">
        <v>5666</v>
      </c>
      <c r="D135" s="217"/>
      <c r="E135" s="217"/>
      <c r="F135" s="217"/>
      <c r="G135" s="217"/>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5685</v>
      </c>
      <c r="C136" s="169" t="s">
        <v>5686</v>
      </c>
      <c r="D136" s="170" t="s">
        <v>544</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375</v>
      </c>
      <c r="Y136" s="163"/>
      <c r="Z136" s="163"/>
      <c r="AA136" s="163"/>
      <c r="AB136" s="163"/>
      <c r="AC136" s="163"/>
      <c r="AD136" s="163"/>
      <c r="AE136" s="163"/>
      <c r="AF136" s="163"/>
      <c r="AG136" s="163" t="s">
        <v>5615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5687</v>
      </c>
      <c r="C137" s="169" t="s">
        <v>5688</v>
      </c>
      <c r="D137" s="170" t="s">
        <v>544</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375</v>
      </c>
      <c r="Y137" s="163"/>
      <c r="Z137" s="163"/>
      <c r="AA137" s="163"/>
      <c r="AB137" s="163"/>
      <c r="AC137" s="163"/>
      <c r="AD137" s="163"/>
      <c r="AE137" s="163"/>
      <c r="AF137" s="163"/>
      <c r="AG137" s="163" t="s">
        <v>5615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5689</v>
      </c>
      <c r="C138" s="169" t="s">
        <v>5690</v>
      </c>
      <c r="D138" s="170" t="s">
        <v>544</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375</v>
      </c>
      <c r="Y138" s="163"/>
      <c r="Z138" s="163"/>
      <c r="AA138" s="163"/>
      <c r="AB138" s="163"/>
      <c r="AC138" s="163"/>
      <c r="AD138" s="163"/>
      <c r="AE138" s="163"/>
      <c r="AF138" s="163"/>
      <c r="AG138" s="163" t="s">
        <v>5615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5691</v>
      </c>
      <c r="C139" s="169" t="s">
        <v>5692</v>
      </c>
      <c r="D139" s="170" t="s">
        <v>544</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375</v>
      </c>
      <c r="Y139" s="163"/>
      <c r="Z139" s="163"/>
      <c r="AA139" s="163"/>
      <c r="AB139" s="163"/>
      <c r="AC139" s="163"/>
      <c r="AD139" s="163"/>
      <c r="AE139" s="163"/>
      <c r="AF139" s="163"/>
      <c r="AG139" s="163" t="s">
        <v>5615</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5693</v>
      </c>
      <c r="C140" s="169" t="s">
        <v>5694</v>
      </c>
      <c r="D140" s="170" t="s">
        <v>544</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375</v>
      </c>
      <c r="Y140" s="163"/>
      <c r="Z140" s="163"/>
      <c r="AA140" s="163"/>
      <c r="AB140" s="163"/>
      <c r="AC140" s="163"/>
      <c r="AD140" s="163"/>
      <c r="AE140" s="163"/>
      <c r="AF140" s="163"/>
      <c r="AG140" s="163" t="s">
        <v>5615</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5695</v>
      </c>
      <c r="C141" s="169" t="s">
        <v>5696</v>
      </c>
      <c r="D141" s="170" t="s">
        <v>544</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375</v>
      </c>
      <c r="Y141" s="163"/>
      <c r="Z141" s="163"/>
      <c r="AA141" s="163"/>
      <c r="AB141" s="163"/>
      <c r="AC141" s="163"/>
      <c r="AD141" s="163"/>
      <c r="AE141" s="163"/>
      <c r="AF141" s="163"/>
      <c r="AG141" s="163" t="s">
        <v>5615</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5697</v>
      </c>
      <c r="C142" s="169" t="s">
        <v>5698</v>
      </c>
      <c r="D142" s="170" t="s">
        <v>544</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375</v>
      </c>
      <c r="Y142" s="163"/>
      <c r="Z142" s="163"/>
      <c r="AA142" s="163"/>
      <c r="AB142" s="163"/>
      <c r="AC142" s="163"/>
      <c r="AD142" s="163"/>
      <c r="AE142" s="163"/>
      <c r="AF142" s="163"/>
      <c r="AG142" s="163" t="s">
        <v>5615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5699</v>
      </c>
      <c r="C143" s="169" t="s">
        <v>5700</v>
      </c>
      <c r="D143" s="170" t="s">
        <v>544</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375</v>
      </c>
      <c r="Y143" s="163"/>
      <c r="Z143" s="163"/>
      <c r="AA143" s="163"/>
      <c r="AB143" s="163"/>
      <c r="AC143" s="163"/>
      <c r="AD143" s="163"/>
      <c r="AE143" s="163"/>
      <c r="AF143" s="163"/>
      <c r="AG143" s="163" t="s">
        <v>5615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33.75" outlineLevel="1" x14ac:dyDescent="0.2">
      <c r="A144" s="154">
        <v>73</v>
      </c>
      <c r="B144" s="155" t="s">
        <v>5701</v>
      </c>
      <c r="C144" s="156" t="s">
        <v>5702</v>
      </c>
      <c r="D144" s="157" t="s">
        <v>544</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375</v>
      </c>
      <c r="Y144" s="163"/>
      <c r="Z144" s="163"/>
      <c r="AA144" s="163"/>
      <c r="AB144" s="163"/>
      <c r="AC144" s="163"/>
      <c r="AD144" s="163"/>
      <c r="AE144" s="163"/>
      <c r="AF144" s="163"/>
      <c r="AG144" s="163" t="s">
        <v>5615</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49" t="s">
        <v>5703</v>
      </c>
      <c r="D145" s="215"/>
      <c r="E145" s="215"/>
      <c r="F145" s="215"/>
      <c r="G145" s="215"/>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0" t="s">
        <v>5703</v>
      </c>
      <c r="D146" s="217"/>
      <c r="E146" s="217"/>
      <c r="F146" s="217"/>
      <c r="G146" s="21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5704</v>
      </c>
      <c r="C147" s="169" t="s">
        <v>5705</v>
      </c>
      <c r="D147" s="170" t="s">
        <v>544</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375</v>
      </c>
      <c r="Y147" s="163"/>
      <c r="Z147" s="163"/>
      <c r="AA147" s="163"/>
      <c r="AB147" s="163"/>
      <c r="AC147" s="163"/>
      <c r="AD147" s="163"/>
      <c r="AE147" s="163"/>
      <c r="AF147" s="163"/>
      <c r="AG147" s="163" t="s">
        <v>5615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5706</v>
      </c>
      <c r="C148" s="169" t="s">
        <v>5707</v>
      </c>
      <c r="D148" s="170" t="s">
        <v>544</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375</v>
      </c>
      <c r="Y148" s="163"/>
      <c r="Z148" s="163"/>
      <c r="AA148" s="163"/>
      <c r="AB148" s="163"/>
      <c r="AC148" s="163"/>
      <c r="AD148" s="163"/>
      <c r="AE148" s="163"/>
      <c r="AF148" s="163"/>
      <c r="AG148" s="163" t="s">
        <v>5615</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5708</v>
      </c>
      <c r="C149" s="156" t="s">
        <v>5709</v>
      </c>
      <c r="D149" s="157" t="s">
        <v>444</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375</v>
      </c>
      <c r="Y149" s="163"/>
      <c r="Z149" s="163"/>
      <c r="AA149" s="163"/>
      <c r="AB149" s="163"/>
      <c r="AC149" s="163"/>
      <c r="AD149" s="163"/>
      <c r="AE149" s="163"/>
      <c r="AF149" s="163"/>
      <c r="AG149" s="163" t="s">
        <v>5615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5710</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5711</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5712</v>
      </c>
      <c r="C152" s="156" t="s">
        <v>5713</v>
      </c>
      <c r="D152" s="157" t="s">
        <v>444</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375</v>
      </c>
      <c r="Y152" s="163"/>
      <c r="Z152" s="163"/>
      <c r="AA152" s="163"/>
      <c r="AB152" s="163"/>
      <c r="AC152" s="163"/>
      <c r="AD152" s="163"/>
      <c r="AE152" s="163"/>
      <c r="AF152" s="163"/>
      <c r="AG152" s="163" t="s">
        <v>5615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5714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5715</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5716</v>
      </c>
      <c r="C155" s="156" t="s">
        <v>5717</v>
      </c>
      <c r="D155" s="157" t="s">
        <v>544</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375</v>
      </c>
      <c r="Y155" s="163"/>
      <c r="Z155" s="163"/>
      <c r="AA155" s="163"/>
      <c r="AB155" s="163"/>
      <c r="AC155" s="163"/>
      <c r="AD155" s="163"/>
      <c r="AE155" s="163"/>
      <c r="AF155" s="163"/>
      <c r="AG155" s="163" t="s">
        <v>5615</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5718</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5719</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5720</v>
      </c>
      <c r="C158" s="169" t="s">
        <v>5721</v>
      </c>
      <c r="D158" s="170" t="s">
        <v>480</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375</v>
      </c>
      <c r="Y158" s="163"/>
      <c r="Z158" s="163"/>
      <c r="AA158" s="163"/>
      <c r="AB158" s="163"/>
      <c r="AC158" s="163"/>
      <c r="AD158" s="163"/>
      <c r="AE158" s="163"/>
      <c r="AF158" s="163"/>
      <c r="AG158" s="163" t="s">
        <v>5615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5722</v>
      </c>
      <c r="C159" s="169" t="s">
        <v>5723</v>
      </c>
      <c r="D159" s="170" t="s">
        <v>444</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5288</v>
      </c>
      <c r="Y159" s="163"/>
      <c r="Z159" s="163"/>
      <c r="AA159" s="163"/>
      <c r="AB159" s="163"/>
      <c r="AC159" s="163"/>
      <c r="AD159" s="163"/>
      <c r="AE159" s="163"/>
      <c r="AF159" s="163"/>
      <c r="AG159" s="163" t="s">
        <v>5724</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5725</v>
      </c>
      <c r="C160" s="169" t="s">
        <v>5726</v>
      </c>
      <c r="D160" s="170" t="s">
        <v>444</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5288</v>
      </c>
      <c r="Y160" s="163"/>
      <c r="Z160" s="163"/>
      <c r="AA160" s="163"/>
      <c r="AB160" s="163"/>
      <c r="AC160" s="163"/>
      <c r="AD160" s="163"/>
      <c r="AE160" s="163"/>
      <c r="AF160" s="163"/>
      <c r="AG160" s="163" t="s">
        <v>5724</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5727</v>
      </c>
      <c r="C161" s="169" t="s">
        <v>5728</v>
      </c>
      <c r="D161" s="170" t="s">
        <v>444</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5288</v>
      </c>
      <c r="Y161" s="163"/>
      <c r="Z161" s="163"/>
      <c r="AA161" s="163"/>
      <c r="AB161" s="163"/>
      <c r="AC161" s="163"/>
      <c r="AD161" s="163"/>
      <c r="AE161" s="163"/>
      <c r="AF161" s="163"/>
      <c r="AG161" s="163" t="s">
        <v>5724</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5729</v>
      </c>
      <c r="C162" s="169" t="s">
        <v>5730</v>
      </c>
      <c r="D162" s="170" t="s">
        <v>444</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5288</v>
      </c>
      <c r="Y162" s="163"/>
      <c r="Z162" s="163"/>
      <c r="AA162" s="163"/>
      <c r="AB162" s="163"/>
      <c r="AC162" s="163"/>
      <c r="AD162" s="163"/>
      <c r="AE162" s="163"/>
      <c r="AF162" s="163"/>
      <c r="AG162" s="163" t="s">
        <v>5724</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5731</v>
      </c>
      <c r="C163" s="169" t="s">
        <v>5732</v>
      </c>
      <c r="D163" s="170" t="s">
        <v>444</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375</v>
      </c>
      <c r="Y163" s="163"/>
      <c r="Z163" s="163"/>
      <c r="AA163" s="163"/>
      <c r="AB163" s="163"/>
      <c r="AC163" s="163"/>
      <c r="AD163" s="163"/>
      <c r="AE163" s="163"/>
      <c r="AF163" s="163"/>
      <c r="AG163" s="163" t="s">
        <v>5615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5733</v>
      </c>
      <c r="C164" s="169" t="s">
        <v>5734</v>
      </c>
      <c r="D164" s="170" t="s">
        <v>444</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375</v>
      </c>
      <c r="Y164" s="163"/>
      <c r="Z164" s="163"/>
      <c r="AA164" s="163"/>
      <c r="AB164" s="163"/>
      <c r="AC164" s="163"/>
      <c r="AD164" s="163"/>
      <c r="AE164" s="163"/>
      <c r="AF164" s="163"/>
      <c r="AG164" s="163" t="s">
        <v>5615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5735</v>
      </c>
      <c r="C165" s="169" t="s">
        <v>5736</v>
      </c>
      <c r="D165" s="170" t="s">
        <v>444</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375</v>
      </c>
      <c r="Y165" s="163"/>
      <c r="Z165" s="163"/>
      <c r="AA165" s="163"/>
      <c r="AB165" s="163"/>
      <c r="AC165" s="163"/>
      <c r="AD165" s="163"/>
      <c r="AE165" s="163"/>
      <c r="AF165" s="163"/>
      <c r="AG165" s="163" t="s">
        <v>5615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5737</v>
      </c>
      <c r="C166" s="169" t="s">
        <v>5738</v>
      </c>
      <c r="D166" s="170" t="s">
        <v>444</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375</v>
      </c>
      <c r="Y166" s="163"/>
      <c r="Z166" s="163"/>
      <c r="AA166" s="163"/>
      <c r="AB166" s="163"/>
      <c r="AC166" s="163"/>
      <c r="AD166" s="163"/>
      <c r="AE166" s="163"/>
      <c r="AF166" s="163"/>
      <c r="AG166" s="163" t="s">
        <v>5615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5739</v>
      </c>
      <c r="C167" s="169" t="s">
        <v>5740</v>
      </c>
      <c r="D167" s="170" t="s">
        <v>444</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375</v>
      </c>
      <c r="Y167" s="163"/>
      <c r="Z167" s="163"/>
      <c r="AA167" s="163"/>
      <c r="AB167" s="163"/>
      <c r="AC167" s="163"/>
      <c r="AD167" s="163"/>
      <c r="AE167" s="163"/>
      <c r="AF167" s="163"/>
      <c r="AG167" s="163" t="s">
        <v>5615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5741</v>
      </c>
      <c r="C168" s="169" t="s">
        <v>5742</v>
      </c>
      <c r="D168" s="170" t="s">
        <v>544</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5743</v>
      </c>
      <c r="C169" s="169" t="s">
        <v>5744</v>
      </c>
      <c r="D169" s="170" t="s">
        <v>544</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5745</v>
      </c>
      <c r="C170" s="169" t="s">
        <v>5746</v>
      </c>
      <c r="D170" s="170" t="s">
        <v>544</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5747</v>
      </c>
      <c r="C171" s="169" t="s">
        <v>5748</v>
      </c>
      <c r="D171" s="170" t="s">
        <v>544</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5749</v>
      </c>
      <c r="C172" s="169" t="s">
        <v>5750</v>
      </c>
      <c r="D172" s="170" t="s">
        <v>544</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5751</v>
      </c>
      <c r="C173" s="169" t="s">
        <v>5752</v>
      </c>
      <c r="D173" s="170" t="s">
        <v>544</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5753</v>
      </c>
      <c r="C174" s="169" t="s">
        <v>5754</v>
      </c>
      <c r="D174" s="170" t="s">
        <v>544</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5755</v>
      </c>
      <c r="C175" s="169" t="s">
        <v>5756</v>
      </c>
      <c r="D175" s="170" t="s">
        <v>544</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5757</v>
      </c>
      <c r="C176" s="169" t="s">
        <v>5758</v>
      </c>
      <c r="D176" s="170" t="s">
        <v>544</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5759</v>
      </c>
      <c r="C178" s="156" t="s">
        <v>5760</v>
      </c>
      <c r="D178" s="157" t="s">
        <v>444</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375</v>
      </c>
      <c r="Y178" s="163"/>
      <c r="Z178" s="163"/>
      <c r="AA178" s="163"/>
      <c r="AB178" s="163"/>
      <c r="AC178" s="163"/>
      <c r="AD178" s="163"/>
      <c r="AE178" s="163"/>
      <c r="AF178" s="163"/>
      <c r="AG178" s="163" t="s">
        <v>5615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9" t="s">
        <v>5761</v>
      </c>
      <c r="D179" s="215"/>
      <c r="E179" s="215"/>
      <c r="F179" s="215"/>
      <c r="G179" s="215"/>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5762</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5763</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5764</v>
      </c>
      <c r="C182" s="156" t="s">
        <v>5765</v>
      </c>
      <c r="D182" s="157" t="s">
        <v>444</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375</v>
      </c>
      <c r="Y182" s="163"/>
      <c r="Z182" s="163"/>
      <c r="AA182" s="163"/>
      <c r="AB182" s="163"/>
      <c r="AC182" s="163"/>
      <c r="AD182" s="163"/>
      <c r="AE182" s="163"/>
      <c r="AF182" s="163"/>
      <c r="AG182" s="163" t="s">
        <v>5615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9" t="s">
        <v>5761</v>
      </c>
      <c r="D183" s="215"/>
      <c r="E183" s="215"/>
      <c r="F183" s="215"/>
      <c r="G183" s="215"/>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5766</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5767</v>
      </c>
      <c r="C186" s="156" t="s">
        <v>5768</v>
      </c>
      <c r="D186" s="157" t="s">
        <v>444</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375</v>
      </c>
      <c r="Y186" s="163"/>
      <c r="Z186" s="163"/>
      <c r="AA186" s="163"/>
      <c r="AB186" s="163"/>
      <c r="AC186" s="163"/>
      <c r="AD186" s="163"/>
      <c r="AE186" s="163"/>
      <c r="AF186" s="163"/>
      <c r="AG186" s="163" t="s">
        <v>5615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9" t="s">
        <v>5769</v>
      </c>
      <c r="D187" s="215"/>
      <c r="E187" s="215"/>
      <c r="F187" s="215"/>
      <c r="G187" s="215"/>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50" t="s">
        <v>5770</v>
      </c>
      <c r="D188" s="217"/>
      <c r="E188" s="217"/>
      <c r="F188" s="217"/>
      <c r="G188" s="217"/>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5771</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5772</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5773</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5774</v>
      </c>
      <c r="C192" s="156" t="s">
        <v>5775</v>
      </c>
      <c r="D192" s="157" t="s">
        <v>444</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375</v>
      </c>
      <c r="Y192" s="163"/>
      <c r="Z192" s="163"/>
      <c r="AA192" s="163"/>
      <c r="AB192" s="163"/>
      <c r="AC192" s="163"/>
      <c r="AD192" s="163"/>
      <c r="AE192" s="163"/>
      <c r="AF192" s="163"/>
      <c r="AG192" s="163" t="s">
        <v>5615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49" t="s">
        <v>5769</v>
      </c>
      <c r="D193" s="215"/>
      <c r="E193" s="215"/>
      <c r="F193" s="215"/>
      <c r="G193" s="215"/>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50" t="s">
        <v>5770</v>
      </c>
      <c r="D194" s="217"/>
      <c r="E194" s="217"/>
      <c r="F194" s="217"/>
      <c r="G194" s="217"/>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5776</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5777</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5778</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5779</v>
      </c>
      <c r="C198" s="156" t="s">
        <v>5780</v>
      </c>
      <c r="D198" s="157" t="s">
        <v>444</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375</v>
      </c>
      <c r="Y198" s="163"/>
      <c r="Z198" s="163"/>
      <c r="AA198" s="163"/>
      <c r="AB198" s="163"/>
      <c r="AC198" s="163"/>
      <c r="AD198" s="163"/>
      <c r="AE198" s="163"/>
      <c r="AF198" s="163"/>
      <c r="AG198" s="163" t="s">
        <v>5615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9" t="s">
        <v>5769</v>
      </c>
      <c r="D199" s="215"/>
      <c r="E199" s="215"/>
      <c r="F199" s="215"/>
      <c r="G199" s="215"/>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50" t="s">
        <v>5770</v>
      </c>
      <c r="D200" s="217"/>
      <c r="E200" s="217"/>
      <c r="F200" s="217"/>
      <c r="G200" s="217"/>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5781</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5782</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5783</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5784</v>
      </c>
      <c r="C204" s="156" t="s">
        <v>5785</v>
      </c>
      <c r="D204" s="157" t="s">
        <v>444</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375</v>
      </c>
      <c r="Y204" s="163"/>
      <c r="Z204" s="163"/>
      <c r="AA204" s="163"/>
      <c r="AB204" s="163"/>
      <c r="AC204" s="163"/>
      <c r="AD204" s="163"/>
      <c r="AE204" s="163"/>
      <c r="AF204" s="163"/>
      <c r="AG204" s="163" t="s">
        <v>5615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49" t="s">
        <v>5769</v>
      </c>
      <c r="D205" s="215"/>
      <c r="E205" s="215"/>
      <c r="F205" s="215"/>
      <c r="G205" s="215"/>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50" t="s">
        <v>5770</v>
      </c>
      <c r="D206" s="217"/>
      <c r="E206" s="217"/>
      <c r="F206" s="217"/>
      <c r="G206" s="217"/>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5786</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5787</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5788</v>
      </c>
      <c r="C209" s="156" t="s">
        <v>5789</v>
      </c>
      <c r="D209" s="157" t="s">
        <v>444</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375</v>
      </c>
      <c r="Y209" s="163"/>
      <c r="Z209" s="163"/>
      <c r="AA209" s="163"/>
      <c r="AB209" s="163"/>
      <c r="AC209" s="163"/>
      <c r="AD209" s="163"/>
      <c r="AE209" s="163"/>
      <c r="AF209" s="163"/>
      <c r="AG209" s="163" t="s">
        <v>5615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49" t="s">
        <v>5769</v>
      </c>
      <c r="D210" s="215"/>
      <c r="E210" s="215"/>
      <c r="F210" s="215"/>
      <c r="G210" s="215"/>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0" t="s">
        <v>5770</v>
      </c>
      <c r="D211" s="217"/>
      <c r="E211" s="217"/>
      <c r="F211" s="217"/>
      <c r="G211" s="217"/>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5790</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5791</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5792</v>
      </c>
      <c r="C214" s="156" t="s">
        <v>5793</v>
      </c>
      <c r="D214" s="157" t="s">
        <v>444</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375</v>
      </c>
      <c r="Y214" s="163"/>
      <c r="Z214" s="163"/>
      <c r="AA214" s="163"/>
      <c r="AB214" s="163"/>
      <c r="AC214" s="163"/>
      <c r="AD214" s="163"/>
      <c r="AE214" s="163"/>
      <c r="AF214" s="163"/>
      <c r="AG214" s="163" t="s">
        <v>5615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49" t="s">
        <v>5769</v>
      </c>
      <c r="D215" s="215"/>
      <c r="E215" s="215"/>
      <c r="F215" s="215"/>
      <c r="G215" s="215"/>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50" t="s">
        <v>5770</v>
      </c>
      <c r="D216" s="217"/>
      <c r="E216" s="217"/>
      <c r="F216" s="217"/>
      <c r="G216" s="217"/>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5794</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5795</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5796</v>
      </c>
      <c r="C219" s="156" t="s">
        <v>5797</v>
      </c>
      <c r="D219" s="157" t="s">
        <v>444</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375</v>
      </c>
      <c r="Y219" s="163"/>
      <c r="Z219" s="163"/>
      <c r="AA219" s="163"/>
      <c r="AB219" s="163"/>
      <c r="AC219" s="163"/>
      <c r="AD219" s="163"/>
      <c r="AE219" s="163"/>
      <c r="AF219" s="163"/>
      <c r="AG219" s="163" t="s">
        <v>5615</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49" t="s">
        <v>5798</v>
      </c>
      <c r="D220" s="215"/>
      <c r="E220" s="215"/>
      <c r="F220" s="215"/>
      <c r="G220" s="215"/>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5799</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5773</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5800</v>
      </c>
      <c r="C223" s="156" t="s">
        <v>5801</v>
      </c>
      <c r="D223" s="157" t="s">
        <v>444</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375</v>
      </c>
      <c r="Y223" s="163"/>
      <c r="Z223" s="163"/>
      <c r="AA223" s="163"/>
      <c r="AB223" s="163"/>
      <c r="AC223" s="163"/>
      <c r="AD223" s="163"/>
      <c r="AE223" s="163"/>
      <c r="AF223" s="163"/>
      <c r="AG223" s="163" t="s">
        <v>5615</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49" t="s">
        <v>5798</v>
      </c>
      <c r="D224" s="215"/>
      <c r="E224" s="215"/>
      <c r="F224" s="215"/>
      <c r="G224" s="215"/>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5802</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5778</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5803</v>
      </c>
      <c r="C227" s="156" t="s">
        <v>5804</v>
      </c>
      <c r="D227" s="157" t="s">
        <v>444</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375</v>
      </c>
      <c r="Y227" s="163"/>
      <c r="Z227" s="163"/>
      <c r="AA227" s="163"/>
      <c r="AB227" s="163"/>
      <c r="AC227" s="163"/>
      <c r="AD227" s="163"/>
      <c r="AE227" s="163"/>
      <c r="AF227" s="163"/>
      <c r="AG227" s="163" t="s">
        <v>5615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5805</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5806</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5807</v>
      </c>
      <c r="C230" s="156" t="s">
        <v>5808</v>
      </c>
      <c r="D230" s="157" t="s">
        <v>444</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375</v>
      </c>
      <c r="Y230" s="163"/>
      <c r="Z230" s="163"/>
      <c r="AA230" s="163"/>
      <c r="AB230" s="163"/>
      <c r="AC230" s="163"/>
      <c r="AD230" s="163"/>
      <c r="AE230" s="163"/>
      <c r="AF230" s="163"/>
      <c r="AG230" s="163" t="s">
        <v>5615</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5809</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5810</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5811</v>
      </c>
      <c r="C233" s="169" t="s">
        <v>5812</v>
      </c>
      <c r="D233" s="170" t="s">
        <v>544</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375</v>
      </c>
      <c r="Y233" s="163"/>
      <c r="Z233" s="163"/>
      <c r="AA233" s="163"/>
      <c r="AB233" s="163"/>
      <c r="AC233" s="163"/>
      <c r="AD233" s="163"/>
      <c r="AE233" s="163"/>
      <c r="AF233" s="163"/>
      <c r="AG233" s="163" t="s">
        <v>5615</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5813</v>
      </c>
      <c r="C234" s="169" t="s">
        <v>5814</v>
      </c>
      <c r="D234" s="170" t="s">
        <v>544</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375</v>
      </c>
      <c r="Y234" s="163"/>
      <c r="Z234" s="163"/>
      <c r="AA234" s="163"/>
      <c r="AB234" s="163"/>
      <c r="AC234" s="163"/>
      <c r="AD234" s="163"/>
      <c r="AE234" s="163"/>
      <c r="AF234" s="163"/>
      <c r="AG234" s="163" t="s">
        <v>5615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5815</v>
      </c>
      <c r="C235" s="169" t="s">
        <v>5816</v>
      </c>
      <c r="D235" s="170" t="s">
        <v>544</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375</v>
      </c>
      <c r="Y235" s="163"/>
      <c r="Z235" s="163"/>
      <c r="AA235" s="163"/>
      <c r="AB235" s="163"/>
      <c r="AC235" s="163"/>
      <c r="AD235" s="163"/>
      <c r="AE235" s="163"/>
      <c r="AF235" s="163"/>
      <c r="AG235" s="163" t="s">
        <v>5615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5817</v>
      </c>
      <c r="C236" s="169" t="s">
        <v>5818</v>
      </c>
      <c r="D236" s="170" t="s">
        <v>544</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375</v>
      </c>
      <c r="Y236" s="163"/>
      <c r="Z236" s="163"/>
      <c r="AA236" s="163"/>
      <c r="AB236" s="163"/>
      <c r="AC236" s="163"/>
      <c r="AD236" s="163"/>
      <c r="AE236" s="163"/>
      <c r="AF236" s="163"/>
      <c r="AG236" s="163" t="s">
        <v>5615</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5819</v>
      </c>
      <c r="C237" s="169" t="s">
        <v>5820</v>
      </c>
      <c r="D237" s="170" t="s">
        <v>544</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375</v>
      </c>
      <c r="Y237" s="163"/>
      <c r="Z237" s="163"/>
      <c r="AA237" s="163"/>
      <c r="AB237" s="163"/>
      <c r="AC237" s="163"/>
      <c r="AD237" s="163"/>
      <c r="AE237" s="163"/>
      <c r="AF237" s="163"/>
      <c r="AG237" s="163" t="s">
        <v>5615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5821</v>
      </c>
      <c r="C238" s="169" t="s">
        <v>5822</v>
      </c>
      <c r="D238" s="170" t="s">
        <v>544</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375</v>
      </c>
      <c r="Y238" s="163"/>
      <c r="Z238" s="163"/>
      <c r="AA238" s="163"/>
      <c r="AB238" s="163"/>
      <c r="AC238" s="163"/>
      <c r="AD238" s="163"/>
      <c r="AE238" s="163"/>
      <c r="AF238" s="163"/>
      <c r="AG238" s="163" t="s">
        <v>5615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5823</v>
      </c>
      <c r="C239" s="169" t="s">
        <v>5824</v>
      </c>
      <c r="D239" s="170" t="s">
        <v>544</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375</v>
      </c>
      <c r="Y239" s="163"/>
      <c r="Z239" s="163"/>
      <c r="AA239" s="163"/>
      <c r="AB239" s="163"/>
      <c r="AC239" s="163"/>
      <c r="AD239" s="163"/>
      <c r="AE239" s="163"/>
      <c r="AF239" s="163"/>
      <c r="AG239" s="163" t="s">
        <v>5615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5825</v>
      </c>
      <c r="C240" s="169" t="s">
        <v>5826</v>
      </c>
      <c r="D240" s="170" t="s">
        <v>544</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375</v>
      </c>
      <c r="Y240" s="163"/>
      <c r="Z240" s="163"/>
      <c r="AA240" s="163"/>
      <c r="AB240" s="163"/>
      <c r="AC240" s="163"/>
      <c r="AD240" s="163"/>
      <c r="AE240" s="163"/>
      <c r="AF240" s="163"/>
      <c r="AG240" s="163" t="s">
        <v>5615</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5827</v>
      </c>
      <c r="C241" s="169" t="s">
        <v>5828</v>
      </c>
      <c r="D241" s="170" t="s">
        <v>544</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375</v>
      </c>
      <c r="Y241" s="163"/>
      <c r="Z241" s="163"/>
      <c r="AA241" s="163"/>
      <c r="AB241" s="163"/>
      <c r="AC241" s="163"/>
      <c r="AD241" s="163"/>
      <c r="AE241" s="163"/>
      <c r="AF241" s="163"/>
      <c r="AG241" s="163" t="s">
        <v>5615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5829</v>
      </c>
      <c r="C242" s="169" t="s">
        <v>5830</v>
      </c>
      <c r="D242" s="170" t="s">
        <v>544</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375</v>
      </c>
      <c r="Y242" s="163"/>
      <c r="Z242" s="163"/>
      <c r="AA242" s="163"/>
      <c r="AB242" s="163"/>
      <c r="AC242" s="163"/>
      <c r="AD242" s="163"/>
      <c r="AE242" s="163"/>
      <c r="AF242" s="163"/>
      <c r="AG242" s="163" t="s">
        <v>5615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5831</v>
      </c>
      <c r="C243" s="169" t="s">
        <v>5832</v>
      </c>
      <c r="D243" s="170" t="s">
        <v>544</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375</v>
      </c>
      <c r="Y243" s="163"/>
      <c r="Z243" s="163"/>
      <c r="AA243" s="163"/>
      <c r="AB243" s="163"/>
      <c r="AC243" s="163"/>
      <c r="AD243" s="163"/>
      <c r="AE243" s="163"/>
      <c r="AF243" s="163"/>
      <c r="AG243" s="163" t="s">
        <v>5615</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5833</v>
      </c>
      <c r="C244" s="169" t="s">
        <v>5834</v>
      </c>
      <c r="D244" s="170" t="s">
        <v>544</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375</v>
      </c>
      <c r="Y244" s="163"/>
      <c r="Z244" s="163"/>
      <c r="AA244" s="163"/>
      <c r="AB244" s="163"/>
      <c r="AC244" s="163"/>
      <c r="AD244" s="163"/>
      <c r="AE244" s="163"/>
      <c r="AF244" s="163"/>
      <c r="AG244" s="163" t="s">
        <v>5615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5835</v>
      </c>
      <c r="C245" s="169" t="s">
        <v>5836</v>
      </c>
      <c r="D245" s="170" t="s">
        <v>544</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375</v>
      </c>
      <c r="Y245" s="163"/>
      <c r="Z245" s="163"/>
      <c r="AA245" s="163"/>
      <c r="AB245" s="163"/>
      <c r="AC245" s="163"/>
      <c r="AD245" s="163"/>
      <c r="AE245" s="163"/>
      <c r="AF245" s="163"/>
      <c r="AG245" s="163" t="s">
        <v>5615</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5837</v>
      </c>
      <c r="C246" s="169" t="s">
        <v>5838</v>
      </c>
      <c r="D246" s="170" t="s">
        <v>544</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375</v>
      </c>
      <c r="Y246" s="163"/>
      <c r="Z246" s="163"/>
      <c r="AA246" s="163"/>
      <c r="AB246" s="163"/>
      <c r="AC246" s="163"/>
      <c r="AD246" s="163"/>
      <c r="AE246" s="163"/>
      <c r="AF246" s="163"/>
      <c r="AG246" s="163" t="s">
        <v>5615</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5839</v>
      </c>
      <c r="C247" s="156" t="s">
        <v>5840</v>
      </c>
      <c r="D247" s="157" t="s">
        <v>544</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375</v>
      </c>
      <c r="Y247" s="163"/>
      <c r="Z247" s="163"/>
      <c r="AA247" s="163"/>
      <c r="AB247" s="163"/>
      <c r="AC247" s="163"/>
      <c r="AD247" s="163"/>
      <c r="AE247" s="163"/>
      <c r="AF247" s="163"/>
      <c r="AG247" s="163" t="s">
        <v>5615</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5841</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5842</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3" t="s">
        <v>5843</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378</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3" t="s">
        <v>5844</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378</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5845</v>
      </c>
      <c r="C252" s="169" t="s">
        <v>5846</v>
      </c>
      <c r="D252" s="170" t="s">
        <v>544</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375</v>
      </c>
      <c r="Y252" s="163"/>
      <c r="Z252" s="163"/>
      <c r="AA252" s="163"/>
      <c r="AB252" s="163"/>
      <c r="AC252" s="163"/>
      <c r="AD252" s="163"/>
      <c r="AE252" s="163"/>
      <c r="AF252" s="163"/>
      <c r="AG252" s="163" t="s">
        <v>5615</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5847</v>
      </c>
      <c r="C253" s="169" t="s">
        <v>5848</v>
      </c>
      <c r="D253" s="170" t="s">
        <v>544</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375</v>
      </c>
      <c r="Y253" s="163"/>
      <c r="Z253" s="163"/>
      <c r="AA253" s="163"/>
      <c r="AB253" s="163"/>
      <c r="AC253" s="163"/>
      <c r="AD253" s="163"/>
      <c r="AE253" s="163"/>
      <c r="AF253" s="163"/>
      <c r="AG253" s="163" t="s">
        <v>5615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5849</v>
      </c>
      <c r="C254" s="169" t="s">
        <v>5850</v>
      </c>
      <c r="D254" s="170" t="s">
        <v>544</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5851</v>
      </c>
      <c r="C255" s="156" t="s">
        <v>5852</v>
      </c>
      <c r="D255" s="157" t="s">
        <v>444</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49" t="s">
        <v>5853</v>
      </c>
      <c r="D256" s="215"/>
      <c r="E256" s="215"/>
      <c r="F256" s="215"/>
      <c r="G256" s="215"/>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5854</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5855</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5856</v>
      </c>
      <c r="C259" s="156" t="s">
        <v>5857</v>
      </c>
      <c r="D259" s="157" t="s">
        <v>444</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375</v>
      </c>
      <c r="Y259" s="163"/>
      <c r="Z259" s="163"/>
      <c r="AA259" s="163"/>
      <c r="AB259" s="163"/>
      <c r="AC259" s="163"/>
      <c r="AD259" s="163"/>
      <c r="AE259" s="163"/>
      <c r="AF259" s="163"/>
      <c r="AG259" s="163" t="s">
        <v>5615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49" t="s">
        <v>5853</v>
      </c>
      <c r="D260" s="215"/>
      <c r="E260" s="215"/>
      <c r="F260" s="215"/>
      <c r="G260" s="215"/>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5858</v>
      </c>
      <c r="C261" s="156" t="s">
        <v>5859</v>
      </c>
      <c r="D261" s="157" t="s">
        <v>444</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375</v>
      </c>
      <c r="Y261" s="163"/>
      <c r="Z261" s="163"/>
      <c r="AA261" s="163"/>
      <c r="AB261" s="163"/>
      <c r="AC261" s="163"/>
      <c r="AD261" s="163"/>
      <c r="AE261" s="163"/>
      <c r="AF261" s="163"/>
      <c r="AG261" s="163" t="s">
        <v>5615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49" t="s">
        <v>5853</v>
      </c>
      <c r="D262" s="215"/>
      <c r="E262" s="215"/>
      <c r="F262" s="215"/>
      <c r="G262" s="215"/>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5860</v>
      </c>
      <c r="C263" s="156" t="s">
        <v>5861</v>
      </c>
      <c r="D263" s="157" t="s">
        <v>444</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375</v>
      </c>
      <c r="Y263" s="163"/>
      <c r="Z263" s="163"/>
      <c r="AA263" s="163"/>
      <c r="AB263" s="163"/>
      <c r="AC263" s="163"/>
      <c r="AD263" s="163"/>
      <c r="AE263" s="163"/>
      <c r="AF263" s="163"/>
      <c r="AG263" s="163" t="s">
        <v>5615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49" t="s">
        <v>5853</v>
      </c>
      <c r="D264" s="215"/>
      <c r="E264" s="215"/>
      <c r="F264" s="215"/>
      <c r="G264" s="215"/>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5862</v>
      </c>
      <c r="C265" s="156" t="s">
        <v>5863</v>
      </c>
      <c r="D265" s="157" t="s">
        <v>444</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375</v>
      </c>
      <c r="Y265" s="163"/>
      <c r="Z265" s="163"/>
      <c r="AA265" s="163"/>
      <c r="AB265" s="163"/>
      <c r="AC265" s="163"/>
      <c r="AD265" s="163"/>
      <c r="AE265" s="163"/>
      <c r="AF265" s="163"/>
      <c r="AG265" s="163" t="s">
        <v>5615</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49" t="s">
        <v>5853</v>
      </c>
      <c r="D266" s="215"/>
      <c r="E266" s="215"/>
      <c r="F266" s="215"/>
      <c r="G266" s="215"/>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3" t="s">
        <v>5864</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378</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3" t="s">
        <v>5865</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378</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5866</v>
      </c>
      <c r="C269" s="156" t="s">
        <v>5867</v>
      </c>
      <c r="D269" s="157" t="s">
        <v>444</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375</v>
      </c>
      <c r="Y269" s="163"/>
      <c r="Z269" s="163"/>
      <c r="AA269" s="163"/>
      <c r="AB269" s="163"/>
      <c r="AC269" s="163"/>
      <c r="AD269" s="163"/>
      <c r="AE269" s="163"/>
      <c r="AF269" s="163"/>
      <c r="AG269" s="163" t="s">
        <v>5615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49" t="s">
        <v>5868</v>
      </c>
      <c r="D270" s="215"/>
      <c r="E270" s="215"/>
      <c r="F270" s="215"/>
      <c r="G270" s="215"/>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3" t="s">
        <v>5869</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378</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3" t="s">
        <v>5870</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5871</v>
      </c>
      <c r="C273" s="169" t="s">
        <v>5872</v>
      </c>
      <c r="D273" s="170" t="s">
        <v>480</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375</v>
      </c>
      <c r="Y273" s="163"/>
      <c r="Z273" s="163"/>
      <c r="AA273" s="163"/>
      <c r="AB273" s="163"/>
      <c r="AC273" s="163"/>
      <c r="AD273" s="163"/>
      <c r="AE273" s="163"/>
      <c r="AF273" s="163"/>
      <c r="AG273" s="163" t="s">
        <v>5615</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5873</v>
      </c>
      <c r="C274" s="169" t="s">
        <v>5874</v>
      </c>
      <c r="D274" s="170" t="s">
        <v>5875</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865</v>
      </c>
      <c r="Y274" s="163"/>
      <c r="Z274" s="163"/>
      <c r="AA274" s="163"/>
      <c r="AB274" s="163"/>
      <c r="AC274" s="163"/>
      <c r="AD274" s="163"/>
      <c r="AE274" s="163"/>
      <c r="AF274" s="163"/>
      <c r="AG274" s="163" t="s">
        <v>5555</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5876</v>
      </c>
      <c r="C275" s="169" t="s">
        <v>5877</v>
      </c>
      <c r="D275" s="170" t="s">
        <v>5875</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5878</v>
      </c>
      <c r="C276" s="156" t="s">
        <v>5879</v>
      </c>
      <c r="D276" s="157" t="s">
        <v>444</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49" t="s">
        <v>5880</v>
      </c>
      <c r="D277" s="215"/>
      <c r="E277" s="215"/>
      <c r="F277" s="215"/>
      <c r="G277" s="215"/>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50" t="s">
        <v>5881</v>
      </c>
      <c r="D278" s="217"/>
      <c r="E278" s="217"/>
      <c r="F278" s="217"/>
      <c r="G278" s="217"/>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5882</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5783</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5883</v>
      </c>
      <c r="C281" s="156" t="s">
        <v>5884</v>
      </c>
      <c r="D281" s="157" t="s">
        <v>444</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49" t="s">
        <v>5880</v>
      </c>
      <c r="D282" s="215"/>
      <c r="E282" s="215"/>
      <c r="F282" s="215"/>
      <c r="G282" s="215"/>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50" t="s">
        <v>5881</v>
      </c>
      <c r="D283" s="217"/>
      <c r="E283" s="217"/>
      <c r="F283" s="217"/>
      <c r="G283" s="217"/>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5885</v>
      </c>
      <c r="C284" s="156" t="s">
        <v>5886</v>
      </c>
      <c r="D284" s="157" t="s">
        <v>444</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865</v>
      </c>
      <c r="Y284" s="163"/>
      <c r="Z284" s="163"/>
      <c r="AA284" s="163"/>
      <c r="AB284" s="163"/>
      <c r="AC284" s="163"/>
      <c r="AD284" s="163"/>
      <c r="AE284" s="163"/>
      <c r="AF284" s="163"/>
      <c r="AG284" s="163" t="s">
        <v>5555</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49" t="s">
        <v>5880</v>
      </c>
      <c r="D285" s="215"/>
      <c r="E285" s="215"/>
      <c r="F285" s="215"/>
      <c r="G285" s="215"/>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50" t="s">
        <v>5881</v>
      </c>
      <c r="D286" s="217"/>
      <c r="E286" s="217"/>
      <c r="F286" s="217"/>
      <c r="G286" s="217"/>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5887</v>
      </c>
      <c r="C287" s="156" t="s">
        <v>5888</v>
      </c>
      <c r="D287" s="157" t="s">
        <v>444</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49" t="s">
        <v>5880</v>
      </c>
      <c r="D288" s="215"/>
      <c r="E288" s="215"/>
      <c r="F288" s="215"/>
      <c r="G288" s="215"/>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50" t="s">
        <v>5881</v>
      </c>
      <c r="D289" s="217"/>
      <c r="E289" s="217"/>
      <c r="F289" s="217"/>
      <c r="G289" s="217"/>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5889</v>
      </c>
      <c r="C291" s="169" t="s">
        <v>5890</v>
      </c>
      <c r="D291" s="170" t="s">
        <v>544</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375</v>
      </c>
      <c r="Y291" s="163"/>
      <c r="Z291" s="163"/>
      <c r="AA291" s="163"/>
      <c r="AB291" s="163"/>
      <c r="AC291" s="163"/>
      <c r="AD291" s="163"/>
      <c r="AE291" s="163"/>
      <c r="AF291" s="163"/>
      <c r="AG291" s="163" t="s">
        <v>5615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5819</v>
      </c>
      <c r="C292" s="169" t="s">
        <v>5820</v>
      </c>
      <c r="D292" s="170" t="s">
        <v>544</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375</v>
      </c>
      <c r="Y292" s="163"/>
      <c r="Z292" s="163"/>
      <c r="AA292" s="163"/>
      <c r="AB292" s="163"/>
      <c r="AC292" s="163"/>
      <c r="AD292" s="163"/>
      <c r="AE292" s="163"/>
      <c r="AF292" s="163"/>
      <c r="AG292" s="163" t="s">
        <v>5615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5823</v>
      </c>
      <c r="C293" s="169" t="s">
        <v>5824</v>
      </c>
      <c r="D293" s="170" t="s">
        <v>544</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375</v>
      </c>
      <c r="Y293" s="163"/>
      <c r="Z293" s="163"/>
      <c r="AA293" s="163"/>
      <c r="AB293" s="163"/>
      <c r="AC293" s="163"/>
      <c r="AD293" s="163"/>
      <c r="AE293" s="163"/>
      <c r="AF293" s="163"/>
      <c r="AG293" s="163" t="s">
        <v>5615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5891</v>
      </c>
      <c r="C294" s="169" t="s">
        <v>5892</v>
      </c>
      <c r="D294" s="170" t="s">
        <v>544</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375</v>
      </c>
      <c r="Y294" s="163"/>
      <c r="Z294" s="163"/>
      <c r="AA294" s="163"/>
      <c r="AB294" s="163"/>
      <c r="AC294" s="163"/>
      <c r="AD294" s="163"/>
      <c r="AE294" s="163"/>
      <c r="AF294" s="163"/>
      <c r="AG294" s="163" t="s">
        <v>5615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5893</v>
      </c>
      <c r="C295" s="169" t="s">
        <v>5894</v>
      </c>
      <c r="D295" s="170" t="s">
        <v>544</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375</v>
      </c>
      <c r="Y295" s="163"/>
      <c r="Z295" s="163"/>
      <c r="AA295" s="163"/>
      <c r="AB295" s="163"/>
      <c r="AC295" s="163"/>
      <c r="AD295" s="163"/>
      <c r="AE295" s="163"/>
      <c r="AF295" s="163"/>
      <c r="AG295" s="163" t="s">
        <v>5615</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5895</v>
      </c>
      <c r="C296" s="169" t="s">
        <v>5896</v>
      </c>
      <c r="D296" s="170" t="s">
        <v>544</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375</v>
      </c>
      <c r="Y296" s="163"/>
      <c r="Z296" s="163"/>
      <c r="AA296" s="163"/>
      <c r="AB296" s="163"/>
      <c r="AC296" s="163"/>
      <c r="AD296" s="163"/>
      <c r="AE296" s="163"/>
      <c r="AF296" s="163"/>
      <c r="AG296" s="163" t="s">
        <v>5615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5897</v>
      </c>
      <c r="C297" s="156" t="s">
        <v>5898</v>
      </c>
      <c r="D297" s="157" t="s">
        <v>3101</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375</v>
      </c>
      <c r="Y297" s="163"/>
      <c r="Z297" s="163"/>
      <c r="AA297" s="163"/>
      <c r="AB297" s="163"/>
      <c r="AC297" s="163"/>
      <c r="AD297" s="163"/>
      <c r="AE297" s="163"/>
      <c r="AF297" s="163"/>
      <c r="AG297" s="163" t="s">
        <v>5615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49" t="s">
        <v>5899</v>
      </c>
      <c r="D298" s="215"/>
      <c r="E298" s="215"/>
      <c r="F298" s="215"/>
      <c r="G298" s="215"/>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5900</v>
      </c>
      <c r="C299" s="156" t="s">
        <v>5901</v>
      </c>
      <c r="D299" s="157" t="s">
        <v>3101</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375</v>
      </c>
      <c r="Y299" s="163"/>
      <c r="Z299" s="163"/>
      <c r="AA299" s="163"/>
      <c r="AB299" s="163"/>
      <c r="AC299" s="163"/>
      <c r="AD299" s="163"/>
      <c r="AE299" s="163"/>
      <c r="AF299" s="163"/>
      <c r="AG299" s="163" t="s">
        <v>5615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49" t="s">
        <v>5899</v>
      </c>
      <c r="D300" s="215"/>
      <c r="E300" s="215"/>
      <c r="F300" s="215"/>
      <c r="G300" s="215"/>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5902</v>
      </c>
      <c r="C301" s="156" t="s">
        <v>5903</v>
      </c>
      <c r="D301" s="157" t="s">
        <v>3101</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375</v>
      </c>
      <c r="Y301" s="163"/>
      <c r="Z301" s="163"/>
      <c r="AA301" s="163"/>
      <c r="AB301" s="163"/>
      <c r="AC301" s="163"/>
      <c r="AD301" s="163"/>
      <c r="AE301" s="163"/>
      <c r="AF301" s="163"/>
      <c r="AG301" s="163" t="s">
        <v>5615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49" t="s">
        <v>5899</v>
      </c>
      <c r="D302" s="215"/>
      <c r="E302" s="215"/>
      <c r="F302" s="215"/>
      <c r="G302" s="215"/>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5904</v>
      </c>
      <c r="C303" s="169" t="s">
        <v>5905</v>
      </c>
      <c r="D303" s="170" t="s">
        <v>480</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375</v>
      </c>
      <c r="Y303" s="163"/>
      <c r="Z303" s="163"/>
      <c r="AA303" s="163"/>
      <c r="AB303" s="163"/>
      <c r="AC303" s="163"/>
      <c r="AD303" s="163"/>
      <c r="AE303" s="163"/>
      <c r="AF303" s="163"/>
      <c r="AG303" s="163" t="s">
        <v>5615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5906</v>
      </c>
      <c r="C304" s="169" t="s">
        <v>5907</v>
      </c>
      <c r="D304" s="170" t="s">
        <v>544</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5908</v>
      </c>
      <c r="C305" s="169" t="s">
        <v>5909</v>
      </c>
      <c r="D305" s="170" t="s">
        <v>544</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5910</v>
      </c>
      <c r="C306" s="169" t="s">
        <v>5911</v>
      </c>
      <c r="D306" s="170" t="s">
        <v>544</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865</v>
      </c>
      <c r="Y306" s="163"/>
      <c r="Z306" s="163"/>
      <c r="AA306" s="163"/>
      <c r="AB306" s="163"/>
      <c r="AC306" s="163"/>
      <c r="AD306" s="163"/>
      <c r="AE306" s="163"/>
      <c r="AF306" s="163"/>
      <c r="AG306" s="163" t="s">
        <v>5555</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5912</v>
      </c>
      <c r="C308" s="196" t="s">
        <v>5913</v>
      </c>
      <c r="D308" s="170" t="s">
        <v>3101</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375</v>
      </c>
      <c r="Y308" s="163"/>
      <c r="Z308" s="163"/>
      <c r="AA308" s="163"/>
      <c r="AB308" s="163"/>
      <c r="AC308" s="163"/>
      <c r="AD308" s="163"/>
      <c r="AE308" s="163"/>
      <c r="AF308" s="163"/>
      <c r="AG308" s="163" t="s">
        <v>5615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5914</v>
      </c>
      <c r="C309" s="169" t="s">
        <v>5915</v>
      </c>
      <c r="D309" s="170" t="s">
        <v>3101</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375</v>
      </c>
      <c r="Y309" s="163"/>
      <c r="Z309" s="163"/>
      <c r="AA309" s="163"/>
      <c r="AB309" s="163"/>
      <c r="AC309" s="163"/>
      <c r="AD309" s="163"/>
      <c r="AE309" s="163"/>
      <c r="AF309" s="163"/>
      <c r="AG309" s="163" t="s">
        <v>5615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5916</v>
      </c>
      <c r="C310" s="156" t="s">
        <v>5917</v>
      </c>
      <c r="D310" s="157" t="s">
        <v>3101</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375</v>
      </c>
      <c r="Y310" s="163"/>
      <c r="Z310" s="163"/>
      <c r="AA310" s="163"/>
      <c r="AB310" s="163"/>
      <c r="AC310" s="163"/>
      <c r="AD310" s="163"/>
      <c r="AE310" s="163"/>
      <c r="AF310" s="163"/>
      <c r="AG310" s="163" t="s">
        <v>5615</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5918</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5919</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5920</v>
      </c>
      <c r="C314" s="169" t="s">
        <v>5921</v>
      </c>
      <c r="D314" s="170" t="s">
        <v>3101</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375</v>
      </c>
      <c r="Y314" s="163"/>
      <c r="Z314" s="163"/>
      <c r="AA314" s="163"/>
      <c r="AB314" s="163"/>
      <c r="AC314" s="163"/>
      <c r="AD314" s="163"/>
      <c r="AE314" s="163"/>
      <c r="AF314" s="163"/>
      <c r="AG314" s="163" t="s">
        <v>5615</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5922</v>
      </c>
      <c r="C315" s="169" t="s">
        <v>5923</v>
      </c>
      <c r="D315" s="170" t="s">
        <v>544</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375</v>
      </c>
      <c r="Y315" s="163"/>
      <c r="Z315" s="163"/>
      <c r="AA315" s="163"/>
      <c r="AB315" s="163"/>
      <c r="AC315" s="163"/>
      <c r="AD315" s="163"/>
      <c r="AE315" s="163"/>
      <c r="AF315" s="163"/>
      <c r="AG315" s="163" t="s">
        <v>5615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5924</v>
      </c>
      <c r="C316" s="169" t="s">
        <v>5925</v>
      </c>
      <c r="D316" s="170" t="s">
        <v>3101</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375</v>
      </c>
      <c r="Y316" s="163"/>
      <c r="Z316" s="163"/>
      <c r="AA316" s="163"/>
      <c r="AB316" s="163"/>
      <c r="AC316" s="163"/>
      <c r="AD316" s="163"/>
      <c r="AE316" s="163"/>
      <c r="AF316" s="163"/>
      <c r="AG316" s="163" t="s">
        <v>5615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5926</v>
      </c>
      <c r="C317" s="169" t="s">
        <v>5927</v>
      </c>
      <c r="D317" s="170" t="s">
        <v>3101</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375</v>
      </c>
      <c r="Y317" s="163"/>
      <c r="Z317" s="163"/>
      <c r="AA317" s="163"/>
      <c r="AB317" s="163"/>
      <c r="AC317" s="163"/>
      <c r="AD317" s="163"/>
      <c r="AE317" s="163"/>
      <c r="AF317" s="163"/>
      <c r="AG317" s="163" t="s">
        <v>5615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5928</v>
      </c>
      <c r="C318" s="156" t="s">
        <v>5929</v>
      </c>
      <c r="D318" s="157" t="s">
        <v>544</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375</v>
      </c>
      <c r="Y318" s="163"/>
      <c r="Z318" s="163"/>
      <c r="AA318" s="163"/>
      <c r="AB318" s="163"/>
      <c r="AC318" s="163"/>
      <c r="AD318" s="163"/>
      <c r="AE318" s="163"/>
      <c r="AF318" s="163"/>
      <c r="AG318" s="163" t="s">
        <v>5615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5930</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5931</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5932</v>
      </c>
      <c r="C321" s="169" t="s">
        <v>5933</v>
      </c>
      <c r="D321" s="170" t="s">
        <v>544</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375</v>
      </c>
      <c r="Y321" s="163"/>
      <c r="Z321" s="163"/>
      <c r="AA321" s="163"/>
      <c r="AB321" s="163"/>
      <c r="AC321" s="163"/>
      <c r="AD321" s="163"/>
      <c r="AE321" s="163"/>
      <c r="AF321" s="163"/>
      <c r="AG321" s="163" t="s">
        <v>5615</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5934</v>
      </c>
      <c r="C322" s="169" t="s">
        <v>5935</v>
      </c>
      <c r="D322" s="170" t="s">
        <v>544</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375</v>
      </c>
      <c r="Y322" s="163"/>
      <c r="Z322" s="163"/>
      <c r="AA322" s="163"/>
      <c r="AB322" s="163"/>
      <c r="AC322" s="163"/>
      <c r="AD322" s="163"/>
      <c r="AE322" s="163"/>
      <c r="AF322" s="163"/>
      <c r="AG322" s="163" t="s">
        <v>5615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5936</v>
      </c>
      <c r="C323" s="169" t="s">
        <v>5937</v>
      </c>
      <c r="D323" s="170" t="s">
        <v>3101</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375</v>
      </c>
      <c r="Y323" s="163"/>
      <c r="Z323" s="163"/>
      <c r="AA323" s="163"/>
      <c r="AB323" s="163"/>
      <c r="AC323" s="163"/>
      <c r="AD323" s="163"/>
      <c r="AE323" s="163"/>
      <c r="AF323" s="163"/>
      <c r="AG323" s="163" t="s">
        <v>5615</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5938</v>
      </c>
      <c r="C324" s="169" t="s">
        <v>5939</v>
      </c>
      <c r="D324" s="170" t="s">
        <v>544</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375</v>
      </c>
      <c r="Y324" s="163"/>
      <c r="Z324" s="163"/>
      <c r="AA324" s="163"/>
      <c r="AB324" s="163"/>
      <c r="AC324" s="163"/>
      <c r="AD324" s="163"/>
      <c r="AE324" s="163"/>
      <c r="AF324" s="163"/>
      <c r="AG324" s="163" t="s">
        <v>5615</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5940</v>
      </c>
      <c r="C325" s="169" t="s">
        <v>5941</v>
      </c>
      <c r="D325" s="170" t="s">
        <v>544</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375</v>
      </c>
      <c r="Y325" s="163"/>
      <c r="Z325" s="163"/>
      <c r="AA325" s="163"/>
      <c r="AB325" s="163"/>
      <c r="AC325" s="163"/>
      <c r="AD325" s="163"/>
      <c r="AE325" s="163"/>
      <c r="AF325" s="163"/>
      <c r="AG325" s="163" t="s">
        <v>5615</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5942</v>
      </c>
      <c r="C326" s="169" t="s">
        <v>5943</v>
      </c>
      <c r="D326" s="170" t="s">
        <v>544</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375</v>
      </c>
      <c r="Y326" s="163"/>
      <c r="Z326" s="163"/>
      <c r="AA326" s="163"/>
      <c r="AB326" s="163"/>
      <c r="AC326" s="163"/>
      <c r="AD326" s="163"/>
      <c r="AE326" s="163"/>
      <c r="AF326" s="163"/>
      <c r="AG326" s="163" t="s">
        <v>5615</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5944</v>
      </c>
      <c r="C327" s="169" t="s">
        <v>5945</v>
      </c>
      <c r="D327" s="170" t="s">
        <v>480</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375</v>
      </c>
      <c r="Y327" s="163"/>
      <c r="Z327" s="163"/>
      <c r="AA327" s="163"/>
      <c r="AB327" s="163"/>
      <c r="AC327" s="163"/>
      <c r="AD327" s="163"/>
      <c r="AE327" s="163"/>
      <c r="AF327" s="163"/>
      <c r="AG327" s="163" t="s">
        <v>5615</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5946</v>
      </c>
      <c r="C328" s="196" t="s">
        <v>5947</v>
      </c>
      <c r="D328" s="170" t="s">
        <v>544</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375</v>
      </c>
      <c r="Y328" s="163"/>
      <c r="Z328" s="163"/>
      <c r="AA328" s="163"/>
      <c r="AB328" s="163"/>
      <c r="AC328" s="163"/>
      <c r="AD328" s="163"/>
      <c r="AE328" s="163"/>
      <c r="AF328" s="163"/>
      <c r="AG328" s="163" t="s">
        <v>5615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5948</v>
      </c>
      <c r="C329" s="196" t="s">
        <v>5949</v>
      </c>
      <c r="D329" s="170" t="s">
        <v>544</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375</v>
      </c>
      <c r="Y329" s="163"/>
      <c r="Z329" s="163"/>
      <c r="AA329" s="163"/>
      <c r="AB329" s="163"/>
      <c r="AC329" s="163"/>
      <c r="AD329" s="163"/>
      <c r="AE329" s="163"/>
      <c r="AF329" s="163"/>
      <c r="AG329" s="163" t="s">
        <v>5615</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5950</v>
      </c>
      <c r="C330" s="196" t="s">
        <v>5951</v>
      </c>
      <c r="D330" s="170" t="s">
        <v>544</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865</v>
      </c>
      <c r="Y330" s="163"/>
      <c r="Z330" s="163"/>
      <c r="AA330" s="163"/>
      <c r="AB330" s="163"/>
      <c r="AC330" s="163"/>
      <c r="AD330" s="163"/>
      <c r="AE330" s="163"/>
      <c r="AF330" s="163"/>
      <c r="AG330" s="163" t="s">
        <v>5555</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5952</v>
      </c>
      <c r="C331" s="196" t="s">
        <v>5953</v>
      </c>
      <c r="D331" s="170" t="s">
        <v>544</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375</v>
      </c>
      <c r="Y331" s="163"/>
      <c r="Z331" s="163"/>
      <c r="AA331" s="163"/>
      <c r="AB331" s="163"/>
      <c r="AC331" s="163"/>
      <c r="AD331" s="163"/>
      <c r="AE331" s="163"/>
      <c r="AF331" s="163"/>
      <c r="AG331" s="163" t="s">
        <v>5615</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5954</v>
      </c>
      <c r="C332" s="196" t="s">
        <v>5955</v>
      </c>
      <c r="D332" s="170" t="s">
        <v>544</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375</v>
      </c>
      <c r="Y332" s="163"/>
      <c r="Z332" s="163"/>
      <c r="AA332" s="163"/>
      <c r="AB332" s="163"/>
      <c r="AC332" s="163"/>
      <c r="AD332" s="163"/>
      <c r="AE332" s="163"/>
      <c r="AF332" s="163"/>
      <c r="AG332" s="163" t="s">
        <v>5615</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5956</v>
      </c>
      <c r="C333" s="196" t="s">
        <v>5957</v>
      </c>
      <c r="D333" s="170" t="s">
        <v>544</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865</v>
      </c>
      <c r="Y333" s="163"/>
      <c r="Z333" s="163"/>
      <c r="AA333" s="163"/>
      <c r="AB333" s="163"/>
      <c r="AC333" s="163"/>
      <c r="AD333" s="163"/>
      <c r="AE333" s="163"/>
      <c r="AF333" s="163"/>
      <c r="AG333" s="163" t="s">
        <v>5555</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5958</v>
      </c>
      <c r="C334" s="196" t="s">
        <v>5959</v>
      </c>
      <c r="D334" s="170" t="s">
        <v>544</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865</v>
      </c>
      <c r="Y334" s="163"/>
      <c r="Z334" s="163"/>
      <c r="AA334" s="163"/>
      <c r="AB334" s="163"/>
      <c r="AC334" s="163"/>
      <c r="AD334" s="163"/>
      <c r="AE334" s="163"/>
      <c r="AF334" s="163"/>
      <c r="AG334" s="163" t="s">
        <v>5555</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5960</v>
      </c>
      <c r="C335" s="196" t="s">
        <v>5961</v>
      </c>
      <c r="D335" s="170" t="s">
        <v>544</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375</v>
      </c>
      <c r="Y335" s="163"/>
      <c r="Z335" s="163"/>
      <c r="AA335" s="163"/>
      <c r="AB335" s="163"/>
      <c r="AC335" s="163"/>
      <c r="AD335" s="163"/>
      <c r="AE335" s="163"/>
      <c r="AF335" s="163"/>
      <c r="AG335" s="163" t="s">
        <v>5615</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5962</v>
      </c>
      <c r="C336" s="196" t="s">
        <v>5963</v>
      </c>
      <c r="D336" s="170" t="s">
        <v>544</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375</v>
      </c>
      <c r="Y336" s="163"/>
      <c r="Z336" s="163"/>
      <c r="AA336" s="163"/>
      <c r="AB336" s="163"/>
      <c r="AC336" s="163"/>
      <c r="AD336" s="163"/>
      <c r="AE336" s="163"/>
      <c r="AF336" s="163"/>
      <c r="AG336" s="163" t="s">
        <v>5615</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5964</v>
      </c>
      <c r="C337" s="196" t="s">
        <v>5965</v>
      </c>
      <c r="D337" s="170" t="s">
        <v>544</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375</v>
      </c>
      <c r="Y337" s="163"/>
      <c r="Z337" s="163"/>
      <c r="AA337" s="163"/>
      <c r="AB337" s="163"/>
      <c r="AC337" s="163"/>
      <c r="AD337" s="163"/>
      <c r="AE337" s="163"/>
      <c r="AF337" s="163"/>
      <c r="AG337" s="163" t="s">
        <v>5615</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5966</v>
      </c>
      <c r="C338" s="196" t="s">
        <v>5967</v>
      </c>
      <c r="D338" s="170" t="s">
        <v>544</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865</v>
      </c>
      <c r="Y338" s="163"/>
      <c r="Z338" s="163"/>
      <c r="AA338" s="163"/>
      <c r="AB338" s="163"/>
      <c r="AC338" s="163"/>
      <c r="AD338" s="163"/>
      <c r="AE338" s="163"/>
      <c r="AF338" s="163"/>
      <c r="AG338" s="163" t="s">
        <v>5555</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5968</v>
      </c>
      <c r="C339" s="196" t="s">
        <v>5969</v>
      </c>
      <c r="D339" s="170" t="s">
        <v>544</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865</v>
      </c>
      <c r="Y339" s="163"/>
      <c r="Z339" s="163"/>
      <c r="AA339" s="163"/>
      <c r="AB339" s="163"/>
      <c r="AC339" s="163"/>
      <c r="AD339" s="163"/>
      <c r="AE339" s="163"/>
      <c r="AF339" s="163"/>
      <c r="AG339" s="163" t="s">
        <v>5555</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5970</v>
      </c>
      <c r="C340" s="196" t="s">
        <v>5971</v>
      </c>
      <c r="D340" s="170" t="s">
        <v>544</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865</v>
      </c>
      <c r="Y340" s="163"/>
      <c r="Z340" s="163"/>
      <c r="AA340" s="163"/>
      <c r="AB340" s="163"/>
      <c r="AC340" s="163"/>
      <c r="AD340" s="163"/>
      <c r="AE340" s="163"/>
      <c r="AF340" s="163"/>
      <c r="AG340" s="163" t="s">
        <v>5555</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5972</v>
      </c>
      <c r="C341" s="196" t="s">
        <v>5973</v>
      </c>
      <c r="D341" s="170" t="s">
        <v>544</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375</v>
      </c>
      <c r="Y341" s="163"/>
      <c r="Z341" s="163"/>
      <c r="AA341" s="163"/>
      <c r="AB341" s="163"/>
      <c r="AC341" s="163"/>
      <c r="AD341" s="163"/>
      <c r="AE341" s="163"/>
      <c r="AF341" s="163"/>
      <c r="AG341" s="163" t="s">
        <v>5615</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5974</v>
      </c>
      <c r="C342" s="196" t="s">
        <v>5975</v>
      </c>
      <c r="D342" s="170" t="s">
        <v>544</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375</v>
      </c>
      <c r="Y342" s="163"/>
      <c r="Z342" s="163"/>
      <c r="AA342" s="163"/>
      <c r="AB342" s="163"/>
      <c r="AC342" s="163"/>
      <c r="AD342" s="163"/>
      <c r="AE342" s="163"/>
      <c r="AF342" s="163"/>
      <c r="AG342" s="163" t="s">
        <v>5615</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5976</v>
      </c>
      <c r="C343" s="196" t="s">
        <v>5977</v>
      </c>
      <c r="D343" s="170" t="s">
        <v>544</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865</v>
      </c>
      <c r="Y343" s="163"/>
      <c r="Z343" s="163"/>
      <c r="AA343" s="163"/>
      <c r="AB343" s="163"/>
      <c r="AC343" s="163"/>
      <c r="AD343" s="163"/>
      <c r="AE343" s="163"/>
      <c r="AF343" s="163"/>
      <c r="AG343" s="163" t="s">
        <v>5555</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5978</v>
      </c>
      <c r="C345" s="156" t="s">
        <v>5979</v>
      </c>
      <c r="D345" s="157" t="s">
        <v>3101</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375</v>
      </c>
      <c r="Y345" s="163"/>
      <c r="Z345" s="163"/>
      <c r="AA345" s="163"/>
      <c r="AB345" s="163"/>
      <c r="AC345" s="163"/>
      <c r="AD345" s="163"/>
      <c r="AE345" s="163"/>
      <c r="AF345" s="163"/>
      <c r="AG345" s="163" t="s">
        <v>5615</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49" t="s">
        <v>5980</v>
      </c>
      <c r="D346" s="215"/>
      <c r="E346" s="215"/>
      <c r="F346" s="215"/>
      <c r="G346" s="215"/>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50" t="s">
        <v>5980</v>
      </c>
      <c r="D347" s="217"/>
      <c r="E347" s="217"/>
      <c r="F347" s="217"/>
      <c r="G347" s="217"/>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50" t="s">
        <v>5981</v>
      </c>
      <c r="D348" s="217"/>
      <c r="E348" s="217"/>
      <c r="F348" s="217"/>
      <c r="G348" s="217"/>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5982</v>
      </c>
      <c r="C349" s="156" t="s">
        <v>5983</v>
      </c>
      <c r="D349" s="157" t="s">
        <v>3101</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375</v>
      </c>
      <c r="Y349" s="163"/>
      <c r="Z349" s="163"/>
      <c r="AA349" s="163"/>
      <c r="AB349" s="163"/>
      <c r="AC349" s="163"/>
      <c r="AD349" s="163"/>
      <c r="AE349" s="163"/>
      <c r="AF349" s="163"/>
      <c r="AG349" s="163" t="s">
        <v>5615</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49" t="s">
        <v>5984</v>
      </c>
      <c r="D350" s="215"/>
      <c r="E350" s="215"/>
      <c r="F350" s="215"/>
      <c r="G350" s="215"/>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50" t="s">
        <v>5984</v>
      </c>
      <c r="D351" s="217"/>
      <c r="E351" s="217"/>
      <c r="F351" s="217"/>
      <c r="G351" s="217"/>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0" t="s">
        <v>5981</v>
      </c>
      <c r="D352" s="217"/>
      <c r="E352" s="217"/>
      <c r="F352" s="217"/>
      <c r="G352" s="217"/>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5985</v>
      </c>
      <c r="C353" s="156" t="s">
        <v>5986</v>
      </c>
      <c r="D353" s="157" t="s">
        <v>3101</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375</v>
      </c>
      <c r="Y353" s="163"/>
      <c r="Z353" s="163"/>
      <c r="AA353" s="163"/>
      <c r="AB353" s="163"/>
      <c r="AC353" s="163"/>
      <c r="AD353" s="163"/>
      <c r="AE353" s="163"/>
      <c r="AF353" s="163"/>
      <c r="AG353" s="163" t="s">
        <v>5615</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49" t="s">
        <v>5987</v>
      </c>
      <c r="D354" s="215"/>
      <c r="E354" s="215"/>
      <c r="F354" s="215"/>
      <c r="G354" s="215"/>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50" t="s">
        <v>5987</v>
      </c>
      <c r="D355" s="217"/>
      <c r="E355" s="217"/>
      <c r="F355" s="217"/>
      <c r="G355" s="217"/>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50" t="s">
        <v>5981</v>
      </c>
      <c r="D356" s="217"/>
      <c r="E356" s="217"/>
      <c r="F356" s="217"/>
      <c r="G356" s="217"/>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5988</v>
      </c>
      <c r="C357" s="156" t="s">
        <v>5989</v>
      </c>
      <c r="D357" s="157" t="s">
        <v>3101</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375</v>
      </c>
      <c r="Y357" s="163"/>
      <c r="Z357" s="163"/>
      <c r="AA357" s="163"/>
      <c r="AB357" s="163"/>
      <c r="AC357" s="163"/>
      <c r="AD357" s="163"/>
      <c r="AE357" s="163"/>
      <c r="AF357" s="163"/>
      <c r="AG357" s="163" t="s">
        <v>5615</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49" t="s">
        <v>5990</v>
      </c>
      <c r="D358" s="215"/>
      <c r="E358" s="215"/>
      <c r="F358" s="215"/>
      <c r="G358" s="215"/>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50" t="s">
        <v>5990</v>
      </c>
      <c r="D359" s="217"/>
      <c r="E359" s="217"/>
      <c r="F359" s="217"/>
      <c r="G359" s="217"/>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50" t="s">
        <v>5981</v>
      </c>
      <c r="D360" s="217"/>
      <c r="E360" s="217"/>
      <c r="F360" s="217"/>
      <c r="G360" s="217"/>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5991</v>
      </c>
      <c r="C361" s="169" t="s">
        <v>5992</v>
      </c>
      <c r="D361" s="170" t="s">
        <v>480</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375</v>
      </c>
      <c r="Y361" s="163"/>
      <c r="Z361" s="163"/>
      <c r="AA361" s="163"/>
      <c r="AB361" s="163"/>
      <c r="AC361" s="163"/>
      <c r="AD361" s="163"/>
      <c r="AE361" s="163"/>
      <c r="AF361" s="163"/>
      <c r="AG361" s="163" t="s">
        <v>5615</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7">
        <v>190</v>
      </c>
      <c r="B362" s="168" t="s">
        <v>5993</v>
      </c>
      <c r="C362" s="169" t="s">
        <v>5994</v>
      </c>
      <c r="D362" s="170" t="s">
        <v>544</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865</v>
      </c>
      <c r="Y362" s="163"/>
      <c r="Z362" s="163"/>
      <c r="AA362" s="163"/>
      <c r="AB362" s="163"/>
      <c r="AC362" s="163"/>
      <c r="AD362" s="163"/>
      <c r="AE362" s="163"/>
      <c r="AF362" s="163"/>
      <c r="AG362" s="163" t="s">
        <v>5555</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5995</v>
      </c>
      <c r="C364" s="169" t="s">
        <v>5996</v>
      </c>
      <c r="D364" s="170" t="s">
        <v>444</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375</v>
      </c>
      <c r="Y364" s="163"/>
      <c r="Z364" s="163"/>
      <c r="AA364" s="163"/>
      <c r="AB364" s="163"/>
      <c r="AC364" s="163"/>
      <c r="AD364" s="163"/>
      <c r="AE364" s="163"/>
      <c r="AF364" s="163"/>
      <c r="AG364" s="163" t="s">
        <v>5615</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5997</v>
      </c>
      <c r="C365" s="156" t="s">
        <v>5998</v>
      </c>
      <c r="D365" s="157" t="s">
        <v>4098</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375</v>
      </c>
      <c r="Y365" s="163"/>
      <c r="Z365" s="163"/>
      <c r="AA365" s="163"/>
      <c r="AB365" s="163"/>
      <c r="AC365" s="163"/>
      <c r="AD365" s="163"/>
      <c r="AE365" s="163"/>
      <c r="AF365" s="163"/>
      <c r="AG365" s="163" t="s">
        <v>5615</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5999</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6000</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6001</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6002</v>
      </c>
      <c r="C369" s="169" t="s">
        <v>6003</v>
      </c>
      <c r="D369" s="170" t="s">
        <v>480</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375</v>
      </c>
      <c r="Y369" s="163"/>
      <c r="Z369" s="163"/>
      <c r="AA369" s="163"/>
      <c r="AB369" s="163"/>
      <c r="AC369" s="163"/>
      <c r="AD369" s="163"/>
      <c r="AE369" s="163"/>
      <c r="AF369" s="163"/>
      <c r="AG369" s="163" t="s">
        <v>5615</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6004</v>
      </c>
      <c r="C370" s="156" t="s">
        <v>6005</v>
      </c>
      <c r="D370" s="157" t="s">
        <v>4098</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865</v>
      </c>
      <c r="Y370" s="163"/>
      <c r="Z370" s="163"/>
      <c r="AA370" s="163"/>
      <c r="AB370" s="163"/>
      <c r="AC370" s="163"/>
      <c r="AD370" s="163"/>
      <c r="AE370" s="163"/>
      <c r="AF370" s="163"/>
      <c r="AG370" s="163" t="s">
        <v>5555</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6006</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6001</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343</v>
      </c>
      <c r="C374" s="156" t="s">
        <v>344</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375</v>
      </c>
      <c r="Y374" s="163"/>
      <c r="Z374" s="163"/>
      <c r="AA374" s="163"/>
      <c r="AB374" s="163"/>
      <c r="AC374" s="163"/>
      <c r="AD374" s="163"/>
      <c r="AE374" s="163"/>
      <c r="AF374" s="163"/>
      <c r="AG374" s="163" t="s">
        <v>6007</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49" t="s">
        <v>6008</v>
      </c>
      <c r="D375" s="215"/>
      <c r="E375" s="215"/>
      <c r="F375" s="215"/>
      <c r="G375" s="215"/>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3" t="s">
        <v>6009</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66</v>
      </c>
      <c r="C4" s="248" t="s">
        <v>67</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12.75" customHeight="1" outlineLevel="1" x14ac:dyDescent="0.2">
      <c r="A9" s="154">
        <v>1</v>
      </c>
      <c r="B9" s="155" t="s">
        <v>6010</v>
      </c>
      <c r="C9" s="156" t="s">
        <v>6011</v>
      </c>
      <c r="D9" s="157" t="s">
        <v>6012</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49" t="s">
        <v>6013</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50" t="s">
        <v>6014</v>
      </c>
      <c r="D11" s="217"/>
      <c r="E11" s="217"/>
      <c r="F11" s="217"/>
      <c r="G11" s="21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50" t="s">
        <v>6015</v>
      </c>
      <c r="D12" s="217"/>
      <c r="E12" s="217"/>
      <c r="F12" s="217"/>
      <c r="G12" s="21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50" t="s">
        <v>6016</v>
      </c>
      <c r="D13" s="217"/>
      <c r="E13" s="217"/>
      <c r="F13" s="217"/>
      <c r="G13" s="217"/>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50" t="s">
        <v>6017</v>
      </c>
      <c r="D14" s="217"/>
      <c r="E14" s="217"/>
      <c r="F14" s="217"/>
      <c r="G14" s="21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50" t="s">
        <v>6018</v>
      </c>
      <c r="D15" s="217"/>
      <c r="E15" s="217"/>
      <c r="F15" s="217"/>
      <c r="G15" s="217"/>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50" t="s">
        <v>6019</v>
      </c>
      <c r="D16" s="217"/>
      <c r="E16" s="217"/>
      <c r="F16" s="217"/>
      <c r="G16" s="21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50" t="s">
        <v>6020</v>
      </c>
      <c r="D17" s="217"/>
      <c r="E17" s="217"/>
      <c r="F17" s="217"/>
      <c r="G17" s="21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50" t="s">
        <v>6021</v>
      </c>
      <c r="D18" s="217"/>
      <c r="E18" s="217"/>
      <c r="F18" s="217"/>
      <c r="G18" s="217"/>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6022</v>
      </c>
      <c r="C19" s="156" t="s">
        <v>6023</v>
      </c>
      <c r="D19" s="157" t="s">
        <v>6012</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49" t="s">
        <v>6024</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50" t="s">
        <v>6014</v>
      </c>
      <c r="D21" s="217"/>
      <c r="E21" s="217"/>
      <c r="F21" s="217"/>
      <c r="G21" s="217"/>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50" t="s">
        <v>6025</v>
      </c>
      <c r="D22" s="217"/>
      <c r="E22" s="217"/>
      <c r="F22" s="217"/>
      <c r="G22" s="217"/>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50" t="s">
        <v>6026</v>
      </c>
      <c r="D23" s="217"/>
      <c r="E23" s="217"/>
      <c r="F23" s="217"/>
      <c r="G23" s="21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50" t="s">
        <v>6027</v>
      </c>
      <c r="D24" s="217"/>
      <c r="E24" s="217"/>
      <c r="F24" s="217"/>
      <c r="G24" s="217"/>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50" t="s">
        <v>6018</v>
      </c>
      <c r="D25" s="217"/>
      <c r="E25" s="217"/>
      <c r="F25" s="217"/>
      <c r="G25" s="21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50" t="s">
        <v>6019</v>
      </c>
      <c r="D26" s="217"/>
      <c r="E26" s="217"/>
      <c r="F26" s="217"/>
      <c r="G26" s="217"/>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50" t="s">
        <v>6028</v>
      </c>
      <c r="D27" s="217"/>
      <c r="E27" s="217"/>
      <c r="F27" s="217"/>
      <c r="G27" s="217"/>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50" t="s">
        <v>6021</v>
      </c>
      <c r="D28" s="217"/>
      <c r="E28" s="217"/>
      <c r="F28" s="217"/>
      <c r="G28" s="21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6029</v>
      </c>
      <c r="C29" s="156" t="s">
        <v>6030</v>
      </c>
      <c r="D29" s="157" t="s">
        <v>6012</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49" t="s">
        <v>6031</v>
      </c>
      <c r="D30" s="215"/>
      <c r="E30" s="215"/>
      <c r="F30" s="215"/>
      <c r="G30" s="215"/>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50" t="s">
        <v>6032</v>
      </c>
      <c r="D31" s="217"/>
      <c r="E31" s="217"/>
      <c r="F31" s="217"/>
      <c r="G31" s="21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50" t="s">
        <v>6033</v>
      </c>
      <c r="D32" s="217"/>
      <c r="E32" s="217"/>
      <c r="F32" s="217"/>
      <c r="G32" s="217"/>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50" t="s">
        <v>6034</v>
      </c>
      <c r="D33" s="217"/>
      <c r="E33" s="217"/>
      <c r="F33" s="217"/>
      <c r="G33" s="217"/>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50" t="s">
        <v>6035</v>
      </c>
      <c r="D34" s="217"/>
      <c r="E34" s="217"/>
      <c r="F34" s="217"/>
      <c r="G34" s="217"/>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50" t="s">
        <v>6019</v>
      </c>
      <c r="D35" s="217"/>
      <c r="E35" s="217"/>
      <c r="F35" s="217"/>
      <c r="G35" s="217"/>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50" t="s">
        <v>6036</v>
      </c>
      <c r="D36" s="217"/>
      <c r="E36" s="217"/>
      <c r="F36" s="217"/>
      <c r="G36" s="217"/>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50" t="s">
        <v>6021</v>
      </c>
      <c r="D37" s="217"/>
      <c r="E37" s="217"/>
      <c r="F37" s="217"/>
      <c r="G37" s="217"/>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6037</v>
      </c>
      <c r="C38" s="156" t="s">
        <v>6030</v>
      </c>
      <c r="D38" s="157" t="s">
        <v>6012</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49" t="s">
        <v>6031</v>
      </c>
      <c r="D39" s="215"/>
      <c r="E39" s="215"/>
      <c r="F39" s="215"/>
      <c r="G39" s="215"/>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50" t="s">
        <v>6032</v>
      </c>
      <c r="D40" s="217"/>
      <c r="E40" s="217"/>
      <c r="F40" s="217"/>
      <c r="G40" s="217"/>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50" t="s">
        <v>6033</v>
      </c>
      <c r="D41" s="217"/>
      <c r="E41" s="217"/>
      <c r="F41" s="217"/>
      <c r="G41" s="21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50" t="s">
        <v>6034</v>
      </c>
      <c r="D42" s="217"/>
      <c r="E42" s="217"/>
      <c r="F42" s="217"/>
      <c r="G42" s="217"/>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50" t="s">
        <v>6035</v>
      </c>
      <c r="D43" s="217"/>
      <c r="E43" s="217"/>
      <c r="F43" s="217"/>
      <c r="G43" s="217"/>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50" t="s">
        <v>6019</v>
      </c>
      <c r="D44" s="217"/>
      <c r="E44" s="217"/>
      <c r="F44" s="217"/>
      <c r="G44" s="21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50" t="s">
        <v>6036</v>
      </c>
      <c r="D45" s="217"/>
      <c r="E45" s="217"/>
      <c r="F45" s="217"/>
      <c r="G45" s="217"/>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50" t="s">
        <v>6021</v>
      </c>
      <c r="D46" s="217"/>
      <c r="E46" s="217"/>
      <c r="F46" s="217"/>
      <c r="G46" s="217"/>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6038</v>
      </c>
      <c r="C47" s="156" t="s">
        <v>6023</v>
      </c>
      <c r="D47" s="157" t="s">
        <v>6012</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49" t="s">
        <v>6024</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50" t="s">
        <v>6014</v>
      </c>
      <c r="D49" s="217"/>
      <c r="E49" s="217"/>
      <c r="F49" s="217"/>
      <c r="G49" s="217"/>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50" t="s">
        <v>6025</v>
      </c>
      <c r="D50" s="217"/>
      <c r="E50" s="217"/>
      <c r="F50" s="217"/>
      <c r="G50" s="21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50" t="s">
        <v>6026</v>
      </c>
      <c r="D51" s="217"/>
      <c r="E51" s="217"/>
      <c r="F51" s="217"/>
      <c r="G51" s="217"/>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50" t="s">
        <v>6027</v>
      </c>
      <c r="D52" s="217"/>
      <c r="E52" s="217"/>
      <c r="F52" s="217"/>
      <c r="G52" s="217"/>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50" t="s">
        <v>6018</v>
      </c>
      <c r="D53" s="217"/>
      <c r="E53" s="217"/>
      <c r="F53" s="217"/>
      <c r="G53" s="21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50" t="s">
        <v>6019</v>
      </c>
      <c r="D54" s="217"/>
      <c r="E54" s="217"/>
      <c r="F54" s="217"/>
      <c r="G54" s="217"/>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50" t="s">
        <v>6028</v>
      </c>
      <c r="D55" s="217"/>
      <c r="E55" s="217"/>
      <c r="F55" s="217"/>
      <c r="G55" s="217"/>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50" t="s">
        <v>6021</v>
      </c>
      <c r="D56" s="217"/>
      <c r="E56" s="217"/>
      <c r="F56" s="217"/>
      <c r="G56" s="217"/>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6039</v>
      </c>
      <c r="C57" s="156" t="s">
        <v>6030</v>
      </c>
      <c r="D57" s="157" t="s">
        <v>6012</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49" t="s">
        <v>6031</v>
      </c>
      <c r="D58" s="215"/>
      <c r="E58" s="215"/>
      <c r="F58" s="215"/>
      <c r="G58" s="215"/>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50" t="s">
        <v>6032</v>
      </c>
      <c r="D59" s="217"/>
      <c r="E59" s="217"/>
      <c r="F59" s="217"/>
      <c r="G59" s="21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50" t="s">
        <v>6033</v>
      </c>
      <c r="D60" s="217"/>
      <c r="E60" s="217"/>
      <c r="F60" s="217"/>
      <c r="G60" s="217"/>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50" t="s">
        <v>6034</v>
      </c>
      <c r="D61" s="217"/>
      <c r="E61" s="217"/>
      <c r="F61" s="217"/>
      <c r="G61" s="217"/>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50" t="s">
        <v>6035</v>
      </c>
      <c r="D62" s="217"/>
      <c r="E62" s="217"/>
      <c r="F62" s="217"/>
      <c r="G62" s="217"/>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50" t="s">
        <v>6019</v>
      </c>
      <c r="D63" s="217"/>
      <c r="E63" s="217"/>
      <c r="F63" s="217"/>
      <c r="G63" s="217"/>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50" t="s">
        <v>6036</v>
      </c>
      <c r="D64" s="217"/>
      <c r="E64" s="217"/>
      <c r="F64" s="217"/>
      <c r="G64" s="217"/>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50" t="s">
        <v>6021</v>
      </c>
      <c r="D65" s="217"/>
      <c r="E65" s="217"/>
      <c r="F65" s="217"/>
      <c r="G65" s="217"/>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6040</v>
      </c>
      <c r="C66" s="156" t="s">
        <v>6030</v>
      </c>
      <c r="D66" s="157" t="s">
        <v>6012</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49" t="s">
        <v>6031</v>
      </c>
      <c r="D67" s="215"/>
      <c r="E67" s="215"/>
      <c r="F67" s="215"/>
      <c r="G67" s="215"/>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50" t="s">
        <v>6032</v>
      </c>
      <c r="D68" s="217"/>
      <c r="E68" s="217"/>
      <c r="F68" s="217"/>
      <c r="G68" s="217"/>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50" t="s">
        <v>6033</v>
      </c>
      <c r="D69" s="217"/>
      <c r="E69" s="217"/>
      <c r="F69" s="217"/>
      <c r="G69" s="217"/>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50" t="s">
        <v>6034</v>
      </c>
      <c r="D70" s="217"/>
      <c r="E70" s="217"/>
      <c r="F70" s="217"/>
      <c r="G70" s="217"/>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50" t="s">
        <v>6035</v>
      </c>
      <c r="D71" s="217"/>
      <c r="E71" s="217"/>
      <c r="F71" s="217"/>
      <c r="G71" s="217"/>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50" t="s">
        <v>6019</v>
      </c>
      <c r="D72" s="217"/>
      <c r="E72" s="217"/>
      <c r="F72" s="217"/>
      <c r="G72" s="217"/>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50" t="s">
        <v>6036</v>
      </c>
      <c r="D73" s="217"/>
      <c r="E73" s="217"/>
      <c r="F73" s="217"/>
      <c r="G73" s="217"/>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50" t="s">
        <v>6021</v>
      </c>
      <c r="D74" s="217"/>
      <c r="E74" s="217"/>
      <c r="F74" s="217"/>
      <c r="G74" s="217"/>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6041</v>
      </c>
      <c r="C75" s="156" t="s">
        <v>6042</v>
      </c>
      <c r="D75" s="157" t="s">
        <v>6012</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49" t="s">
        <v>6024</v>
      </c>
      <c r="D76" s="215"/>
      <c r="E76" s="215"/>
      <c r="F76" s="215"/>
      <c r="G76" s="215"/>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50" t="s">
        <v>6014</v>
      </c>
      <c r="D77" s="217"/>
      <c r="E77" s="217"/>
      <c r="F77" s="217"/>
      <c r="G77" s="217"/>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50" t="s">
        <v>6025</v>
      </c>
      <c r="D78" s="217"/>
      <c r="E78" s="217"/>
      <c r="F78" s="217"/>
      <c r="G78" s="217"/>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50" t="s">
        <v>6026</v>
      </c>
      <c r="D79" s="217"/>
      <c r="E79" s="217"/>
      <c r="F79" s="217"/>
      <c r="G79" s="217"/>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50" t="s">
        <v>6027</v>
      </c>
      <c r="D80" s="217"/>
      <c r="E80" s="217"/>
      <c r="F80" s="217"/>
      <c r="G80" s="217"/>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50" t="s">
        <v>6018</v>
      </c>
      <c r="D81" s="217"/>
      <c r="E81" s="217"/>
      <c r="F81" s="217"/>
      <c r="G81" s="217"/>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50" t="s">
        <v>6019</v>
      </c>
      <c r="D82" s="217"/>
      <c r="E82" s="217"/>
      <c r="F82" s="217"/>
      <c r="G82" s="217"/>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50" t="s">
        <v>6028</v>
      </c>
      <c r="D83" s="217"/>
      <c r="E83" s="217"/>
      <c r="F83" s="217"/>
      <c r="G83" s="217"/>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50" t="s">
        <v>6021</v>
      </c>
      <c r="D84" s="217"/>
      <c r="E84" s="217"/>
      <c r="F84" s="217"/>
      <c r="G84" s="217"/>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6043</v>
      </c>
      <c r="C85" s="156" t="s">
        <v>6030</v>
      </c>
      <c r="D85" s="157" t="s">
        <v>6012</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865</v>
      </c>
      <c r="Y85" s="163"/>
      <c r="Z85" s="163"/>
      <c r="AA85" s="163"/>
      <c r="AB85" s="163"/>
      <c r="AC85" s="163"/>
      <c r="AD85" s="163"/>
      <c r="AE85" s="163"/>
      <c r="AF85" s="163"/>
      <c r="AG85" s="163" t="s">
        <v>5555</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49" t="s">
        <v>6031</v>
      </c>
      <c r="D86" s="215"/>
      <c r="E86" s="215"/>
      <c r="F86" s="215"/>
      <c r="G86" s="215"/>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50" t="s">
        <v>6032</v>
      </c>
      <c r="D87" s="217"/>
      <c r="E87" s="217"/>
      <c r="F87" s="217"/>
      <c r="G87" s="21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50" t="s">
        <v>6033</v>
      </c>
      <c r="D88" s="217"/>
      <c r="E88" s="217"/>
      <c r="F88" s="217"/>
      <c r="G88" s="217"/>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50" t="s">
        <v>6034</v>
      </c>
      <c r="D89" s="217"/>
      <c r="E89" s="217"/>
      <c r="F89" s="217"/>
      <c r="G89" s="217"/>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50" t="s">
        <v>6035</v>
      </c>
      <c r="D90" s="217"/>
      <c r="E90" s="217"/>
      <c r="F90" s="217"/>
      <c r="G90" s="217"/>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50" t="s">
        <v>6019</v>
      </c>
      <c r="D91" s="217"/>
      <c r="E91" s="217"/>
      <c r="F91" s="217"/>
      <c r="G91" s="217"/>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50" t="s">
        <v>6036</v>
      </c>
      <c r="D92" s="217"/>
      <c r="E92" s="217"/>
      <c r="F92" s="217"/>
      <c r="G92" s="217"/>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50" t="s">
        <v>6021</v>
      </c>
      <c r="D93" s="217"/>
      <c r="E93" s="217"/>
      <c r="F93" s="217"/>
      <c r="G93" s="217"/>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6044</v>
      </c>
      <c r="C94" s="156" t="s">
        <v>6042</v>
      </c>
      <c r="D94" s="157" t="s">
        <v>6012</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49" t="s">
        <v>6024</v>
      </c>
      <c r="D95" s="215"/>
      <c r="E95" s="215"/>
      <c r="F95" s="215"/>
      <c r="G95" s="215"/>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50" t="s">
        <v>6014</v>
      </c>
      <c r="D96" s="217"/>
      <c r="E96" s="217"/>
      <c r="F96" s="217"/>
      <c r="G96" s="217"/>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50" t="s">
        <v>6025</v>
      </c>
      <c r="D97" s="217"/>
      <c r="E97" s="217"/>
      <c r="F97" s="217"/>
      <c r="G97" s="217"/>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50" t="s">
        <v>6026</v>
      </c>
      <c r="D98" s="217"/>
      <c r="E98" s="217"/>
      <c r="F98" s="217"/>
      <c r="G98" s="217"/>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50" t="s">
        <v>6027</v>
      </c>
      <c r="D99" s="217"/>
      <c r="E99" s="217"/>
      <c r="F99" s="217"/>
      <c r="G99" s="21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50" t="s">
        <v>6018</v>
      </c>
      <c r="D100" s="217"/>
      <c r="E100" s="217"/>
      <c r="F100" s="217"/>
      <c r="G100" s="217"/>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50" t="s">
        <v>6019</v>
      </c>
      <c r="D101" s="217"/>
      <c r="E101" s="217"/>
      <c r="F101" s="217"/>
      <c r="G101" s="217"/>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50" t="s">
        <v>6028</v>
      </c>
      <c r="D102" s="217"/>
      <c r="E102" s="217"/>
      <c r="F102" s="217"/>
      <c r="G102" s="217"/>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50" t="s">
        <v>6021</v>
      </c>
      <c r="D103" s="217"/>
      <c r="E103" s="217"/>
      <c r="F103" s="217"/>
      <c r="G103" s="217"/>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6045</v>
      </c>
      <c r="C104" s="169" t="s">
        <v>6046</v>
      </c>
      <c r="D104" s="170" t="s">
        <v>5875</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6047</v>
      </c>
      <c r="C105" s="169" t="s">
        <v>6048</v>
      </c>
      <c r="D105" s="170" t="s">
        <v>5875</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6049</v>
      </c>
      <c r="C106" s="169" t="s">
        <v>6050</v>
      </c>
      <c r="D106" s="170" t="s">
        <v>5875</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865</v>
      </c>
      <c r="Y106" s="163"/>
      <c r="Z106" s="163"/>
      <c r="AA106" s="163"/>
      <c r="AB106" s="163"/>
      <c r="AC106" s="163"/>
      <c r="AD106" s="163"/>
      <c r="AE106" s="163"/>
      <c r="AF106" s="163"/>
      <c r="AG106" s="163" t="s">
        <v>5555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6051</v>
      </c>
      <c r="C107" s="169" t="s">
        <v>6052</v>
      </c>
      <c r="D107" s="170" t="s">
        <v>5875</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6053</v>
      </c>
      <c r="C108" s="169" t="s">
        <v>6054</v>
      </c>
      <c r="D108" s="170" t="s">
        <v>5875</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6055</v>
      </c>
      <c r="C109" s="169" t="s">
        <v>6056</v>
      </c>
      <c r="D109" s="170" t="s">
        <v>5875</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6057</v>
      </c>
      <c r="C110" s="169" t="s">
        <v>6058</v>
      </c>
      <c r="D110" s="170" t="s">
        <v>5875</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865</v>
      </c>
      <c r="Y110" s="163"/>
      <c r="Z110" s="163"/>
      <c r="AA110" s="163"/>
      <c r="AB110" s="163"/>
      <c r="AC110" s="163"/>
      <c r="AD110" s="163"/>
      <c r="AE110" s="163"/>
      <c r="AF110" s="163"/>
      <c r="AG110" s="163" t="s">
        <v>5555</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6059</v>
      </c>
      <c r="C111" s="169" t="s">
        <v>6060</v>
      </c>
      <c r="D111" s="170" t="s">
        <v>5875</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865</v>
      </c>
      <c r="Y111" s="163"/>
      <c r="Z111" s="163"/>
      <c r="AA111" s="163"/>
      <c r="AB111" s="163"/>
      <c r="AC111" s="163"/>
      <c r="AD111" s="163"/>
      <c r="AE111" s="163"/>
      <c r="AF111" s="163"/>
      <c r="AG111" s="163" t="s">
        <v>5555</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6061</v>
      </c>
      <c r="C112" s="169" t="s">
        <v>6062</v>
      </c>
      <c r="D112" s="170" t="s">
        <v>5875</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22.5" outlineLevel="1" x14ac:dyDescent="0.2">
      <c r="A113" s="167">
        <v>20</v>
      </c>
      <c r="B113" s="168" t="s">
        <v>6063</v>
      </c>
      <c r="C113" s="169" t="s">
        <v>6064</v>
      </c>
      <c r="D113" s="170" t="s">
        <v>5875</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865</v>
      </c>
      <c r="Y113" s="163"/>
      <c r="Z113" s="163"/>
      <c r="AA113" s="163"/>
      <c r="AB113" s="163"/>
      <c r="AC113" s="163"/>
      <c r="AD113" s="163"/>
      <c r="AE113" s="163"/>
      <c r="AF113" s="163"/>
      <c r="AG113" s="163" t="s">
        <v>5555</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22.5" outlineLevel="1" x14ac:dyDescent="0.2">
      <c r="A114" s="167">
        <v>21</v>
      </c>
      <c r="B114" s="168" t="s">
        <v>6065</v>
      </c>
      <c r="C114" s="169" t="s">
        <v>6066</v>
      </c>
      <c r="D114" s="170" t="s">
        <v>5875</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865</v>
      </c>
      <c r="Y114" s="163"/>
      <c r="Z114" s="163"/>
      <c r="AA114" s="163"/>
      <c r="AB114" s="163"/>
      <c r="AC114" s="163"/>
      <c r="AD114" s="163"/>
      <c r="AE114" s="163"/>
      <c r="AF114" s="163"/>
      <c r="AG114" s="163" t="s">
        <v>5555</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22.5" outlineLevel="1" x14ac:dyDescent="0.2">
      <c r="A115" s="167">
        <v>22</v>
      </c>
      <c r="B115" s="168" t="s">
        <v>6067</v>
      </c>
      <c r="C115" s="169" t="s">
        <v>6068</v>
      </c>
      <c r="D115" s="170" t="s">
        <v>5875</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865</v>
      </c>
      <c r="Y115" s="163"/>
      <c r="Z115" s="163"/>
      <c r="AA115" s="163"/>
      <c r="AB115" s="163"/>
      <c r="AC115" s="163"/>
      <c r="AD115" s="163"/>
      <c r="AE115" s="163"/>
      <c r="AF115" s="163"/>
      <c r="AG115" s="163" t="s">
        <v>5555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22.5" outlineLevel="1" x14ac:dyDescent="0.2">
      <c r="A116" s="167">
        <v>23</v>
      </c>
      <c r="B116" s="168" t="s">
        <v>6069</v>
      </c>
      <c r="C116" s="169" t="s">
        <v>6070</v>
      </c>
      <c r="D116" s="170" t="s">
        <v>5875</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865</v>
      </c>
      <c r="Y116" s="163"/>
      <c r="Z116" s="163"/>
      <c r="AA116" s="163"/>
      <c r="AB116" s="163"/>
      <c r="AC116" s="163"/>
      <c r="AD116" s="163"/>
      <c r="AE116" s="163"/>
      <c r="AF116" s="163"/>
      <c r="AG116" s="163" t="s">
        <v>5555</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22.5" outlineLevel="1" x14ac:dyDescent="0.2">
      <c r="A117" s="167">
        <v>24</v>
      </c>
      <c r="B117" s="168" t="s">
        <v>6071</v>
      </c>
      <c r="C117" s="169" t="s">
        <v>6072</v>
      </c>
      <c r="D117" s="170" t="s">
        <v>5875</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865</v>
      </c>
      <c r="Y117" s="163"/>
      <c r="Z117" s="163"/>
      <c r="AA117" s="163"/>
      <c r="AB117" s="163"/>
      <c r="AC117" s="163"/>
      <c r="AD117" s="163"/>
      <c r="AE117" s="163"/>
      <c r="AF117" s="163"/>
      <c r="AG117" s="163" t="s">
        <v>5555</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22.5" outlineLevel="1" x14ac:dyDescent="0.2">
      <c r="A118" s="167">
        <v>25</v>
      </c>
      <c r="B118" s="168" t="s">
        <v>6073</v>
      </c>
      <c r="C118" s="169" t="s">
        <v>6074</v>
      </c>
      <c r="D118" s="170" t="s">
        <v>5875</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865</v>
      </c>
      <c r="Y118" s="163"/>
      <c r="Z118" s="163"/>
      <c r="AA118" s="163"/>
      <c r="AB118" s="163"/>
      <c r="AC118" s="163"/>
      <c r="AD118" s="163"/>
      <c r="AE118" s="163"/>
      <c r="AF118" s="163"/>
      <c r="AG118" s="163" t="s">
        <v>5555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6075</v>
      </c>
      <c r="C119" s="169" t="s">
        <v>6076</v>
      </c>
      <c r="D119" s="170" t="s">
        <v>5875</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6077</v>
      </c>
      <c r="C120" s="169" t="s">
        <v>6078</v>
      </c>
      <c r="D120" s="170" t="s">
        <v>5875</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865</v>
      </c>
      <c r="Y120" s="163"/>
      <c r="Z120" s="163"/>
      <c r="AA120" s="163"/>
      <c r="AB120" s="163"/>
      <c r="AC120" s="163"/>
      <c r="AD120" s="163"/>
      <c r="AE120" s="163"/>
      <c r="AF120" s="163"/>
      <c r="AG120" s="163" t="s">
        <v>5555</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6079</v>
      </c>
      <c r="C121" s="169" t="s">
        <v>6080</v>
      </c>
      <c r="D121" s="170" t="s">
        <v>5875</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865</v>
      </c>
      <c r="Y121" s="163"/>
      <c r="Z121" s="163"/>
      <c r="AA121" s="163"/>
      <c r="AB121" s="163"/>
      <c r="AC121" s="163"/>
      <c r="AD121" s="163"/>
      <c r="AE121" s="163"/>
      <c r="AF121" s="163"/>
      <c r="AG121" s="163" t="s">
        <v>5555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6081</v>
      </c>
      <c r="C122" s="169" t="s">
        <v>6082</v>
      </c>
      <c r="D122" s="170" t="s">
        <v>5875</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6083</v>
      </c>
      <c r="C123" s="169" t="s">
        <v>6084</v>
      </c>
      <c r="D123" s="170" t="s">
        <v>5875</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865</v>
      </c>
      <c r="Y123" s="163"/>
      <c r="Z123" s="163"/>
      <c r="AA123" s="163"/>
      <c r="AB123" s="163"/>
      <c r="AC123" s="163"/>
      <c r="AD123" s="163"/>
      <c r="AE123" s="163"/>
      <c r="AF123" s="163"/>
      <c r="AG123" s="163" t="s">
        <v>5555</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6085</v>
      </c>
      <c r="C124" s="169" t="s">
        <v>6086</v>
      </c>
      <c r="D124" s="170" t="s">
        <v>6087</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6088</v>
      </c>
      <c r="C125" s="169" t="s">
        <v>6089</v>
      </c>
      <c r="D125" s="170" t="s">
        <v>6087</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6090</v>
      </c>
      <c r="C126" s="169" t="s">
        <v>6091</v>
      </c>
      <c r="D126" s="170" t="s">
        <v>6087</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6092</v>
      </c>
      <c r="C127" s="169" t="s">
        <v>6093</v>
      </c>
      <c r="D127" s="170" t="s">
        <v>6087</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6094</v>
      </c>
      <c r="C128" s="169" t="s">
        <v>6095</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6096</v>
      </c>
      <c r="C129" s="169" t="s">
        <v>6097</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6098</v>
      </c>
      <c r="C130" s="169" t="s">
        <v>6099</v>
      </c>
      <c r="D130" s="170" t="s">
        <v>6012</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6100</v>
      </c>
      <c r="C131" s="169" t="s">
        <v>6101</v>
      </c>
      <c r="D131" s="170" t="s">
        <v>6012</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375</v>
      </c>
      <c r="Y131" s="163"/>
      <c r="Z131" s="163"/>
      <c r="AA131" s="163"/>
      <c r="AB131" s="163"/>
      <c r="AC131" s="163"/>
      <c r="AD131" s="163"/>
      <c r="AE131" s="163"/>
      <c r="AF131" s="163"/>
      <c r="AG131" s="163" t="s">
        <v>5522</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6102</v>
      </c>
      <c r="C133" s="169" t="s">
        <v>6103</v>
      </c>
      <c r="D133" s="170" t="s">
        <v>6012</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6104</v>
      </c>
      <c r="C134" s="169" t="s">
        <v>6103</v>
      </c>
      <c r="D134" s="170" t="s">
        <v>6012</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6105</v>
      </c>
      <c r="C135" s="156" t="s">
        <v>6106</v>
      </c>
      <c r="D135" s="157" t="s">
        <v>6012</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49" t="s">
        <v>6107</v>
      </c>
      <c r="D136" s="215"/>
      <c r="E136" s="215"/>
      <c r="F136" s="215"/>
      <c r="G136" s="215"/>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50" t="s">
        <v>6014</v>
      </c>
      <c r="D137" s="217"/>
      <c r="E137" s="217"/>
      <c r="F137" s="217"/>
      <c r="G137" s="217"/>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50" t="s">
        <v>6108</v>
      </c>
      <c r="D138" s="217"/>
      <c r="E138" s="217"/>
      <c r="F138" s="217"/>
      <c r="G138" s="217"/>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50" t="s">
        <v>6109</v>
      </c>
      <c r="D139" s="217"/>
      <c r="E139" s="217"/>
      <c r="F139" s="217"/>
      <c r="G139" s="217"/>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50" t="s">
        <v>6110</v>
      </c>
      <c r="D140" s="217"/>
      <c r="E140" s="217"/>
      <c r="F140" s="217"/>
      <c r="G140" s="217"/>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50" t="s">
        <v>6019</v>
      </c>
      <c r="D141" s="217"/>
      <c r="E141" s="217"/>
      <c r="F141" s="217"/>
      <c r="G141" s="217"/>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50" t="s">
        <v>6111</v>
      </c>
      <c r="D142" s="217"/>
      <c r="E142" s="217"/>
      <c r="F142" s="217"/>
      <c r="G142" s="217"/>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6112</v>
      </c>
      <c r="C143" s="156" t="s">
        <v>6113</v>
      </c>
      <c r="D143" s="157" t="s">
        <v>6012</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49" t="s">
        <v>6114</v>
      </c>
      <c r="D144" s="215"/>
      <c r="E144" s="215"/>
      <c r="F144" s="215"/>
      <c r="G144" s="215"/>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50" t="s">
        <v>6014</v>
      </c>
      <c r="D145" s="217"/>
      <c r="E145" s="217"/>
      <c r="F145" s="217"/>
      <c r="G145" s="21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50" t="s">
        <v>6033</v>
      </c>
      <c r="D146" s="217"/>
      <c r="E146" s="217"/>
      <c r="F146" s="217"/>
      <c r="G146" s="21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50" t="s">
        <v>6115</v>
      </c>
      <c r="D147" s="217"/>
      <c r="E147" s="217"/>
      <c r="F147" s="217"/>
      <c r="G147" s="21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50" t="s">
        <v>6116</v>
      </c>
      <c r="D148" s="217"/>
      <c r="E148" s="217"/>
      <c r="F148" s="217"/>
      <c r="G148" s="217"/>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50" t="s">
        <v>6019</v>
      </c>
      <c r="D149" s="217"/>
      <c r="E149" s="217"/>
      <c r="F149" s="217"/>
      <c r="G149" s="21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50" t="s">
        <v>6117</v>
      </c>
      <c r="D150" s="217"/>
      <c r="E150" s="217"/>
      <c r="F150" s="217"/>
      <c r="G150" s="217"/>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50" t="s">
        <v>6036</v>
      </c>
      <c r="D151" s="217"/>
      <c r="E151" s="217"/>
      <c r="F151" s="217"/>
      <c r="G151" s="217"/>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6118</v>
      </c>
      <c r="C152" s="156" t="s">
        <v>6119</v>
      </c>
      <c r="D152" s="157" t="s">
        <v>6012</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5555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49" t="s">
        <v>6120</v>
      </c>
      <c r="D153" s="215"/>
      <c r="E153" s="215"/>
      <c r="F153" s="215"/>
      <c r="G153" s="215"/>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50" t="s">
        <v>6014</v>
      </c>
      <c r="D154" s="217"/>
      <c r="E154" s="217"/>
      <c r="F154" s="217"/>
      <c r="G154" s="217"/>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50" t="s">
        <v>6121</v>
      </c>
      <c r="D155" s="217"/>
      <c r="E155" s="217"/>
      <c r="F155" s="217"/>
      <c r="G155" s="217"/>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50" t="s">
        <v>6115</v>
      </c>
      <c r="D156" s="217"/>
      <c r="E156" s="217"/>
      <c r="F156" s="217"/>
      <c r="G156" s="217"/>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50" t="s">
        <v>6116</v>
      </c>
      <c r="D157" s="217"/>
      <c r="E157" s="217"/>
      <c r="F157" s="217"/>
      <c r="G157" s="217"/>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50" t="s">
        <v>6019</v>
      </c>
      <c r="D158" s="217"/>
      <c r="E158" s="217"/>
      <c r="F158" s="217"/>
      <c r="G158" s="217"/>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50" t="s">
        <v>6117</v>
      </c>
      <c r="D159" s="217"/>
      <c r="E159" s="217"/>
      <c r="F159" s="217"/>
      <c r="G159" s="217"/>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50" t="s">
        <v>6122</v>
      </c>
      <c r="D160" s="217"/>
      <c r="E160" s="217"/>
      <c r="F160" s="217"/>
      <c r="G160" s="217"/>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6123</v>
      </c>
      <c r="C161" s="169" t="s">
        <v>6124</v>
      </c>
      <c r="D161" s="170" t="s">
        <v>5875</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6125</v>
      </c>
      <c r="C162" s="169" t="s">
        <v>6126</v>
      </c>
      <c r="D162" s="170" t="s">
        <v>5875</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865</v>
      </c>
      <c r="Y162" s="163"/>
      <c r="Z162" s="163"/>
      <c r="AA162" s="163"/>
      <c r="AB162" s="163"/>
      <c r="AC162" s="163"/>
      <c r="AD162" s="163"/>
      <c r="AE162" s="163"/>
      <c r="AF162" s="163"/>
      <c r="AG162" s="163" t="s">
        <v>5555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6127</v>
      </c>
      <c r="C163" s="169" t="s">
        <v>6068</v>
      </c>
      <c r="D163" s="170" t="s">
        <v>5875</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6128</v>
      </c>
      <c r="C164" s="169" t="s">
        <v>6129</v>
      </c>
      <c r="D164" s="170" t="s">
        <v>5875</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6130</v>
      </c>
      <c r="C165" s="169" t="s">
        <v>6131</v>
      </c>
      <c r="D165" s="170" t="s">
        <v>5875</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6132</v>
      </c>
      <c r="C166" s="169" t="s">
        <v>6133</v>
      </c>
      <c r="D166" s="170" t="s">
        <v>5875</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6134</v>
      </c>
      <c r="C167" s="169" t="s">
        <v>6135</v>
      </c>
      <c r="D167" s="170" t="s">
        <v>5875</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865</v>
      </c>
      <c r="Y167" s="163"/>
      <c r="Z167" s="163"/>
      <c r="AA167" s="163"/>
      <c r="AB167" s="163"/>
      <c r="AC167" s="163"/>
      <c r="AD167" s="163"/>
      <c r="AE167" s="163"/>
      <c r="AF167" s="163"/>
      <c r="AG167" s="163" t="s">
        <v>5555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6136</v>
      </c>
      <c r="C168" s="169" t="s">
        <v>6137</v>
      </c>
      <c r="D168" s="170" t="s">
        <v>5875</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6138</v>
      </c>
      <c r="C169" s="169" t="s">
        <v>6139</v>
      </c>
      <c r="D169" s="170" t="s">
        <v>5875</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6140</v>
      </c>
      <c r="C170" s="169" t="s">
        <v>6141</v>
      </c>
      <c r="D170" s="170" t="s">
        <v>5875</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6142</v>
      </c>
      <c r="C171" s="169" t="s">
        <v>6143</v>
      </c>
      <c r="D171" s="170" t="s">
        <v>5875</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6144</v>
      </c>
      <c r="C172" s="169" t="s">
        <v>6145</v>
      </c>
      <c r="D172" s="170" t="s">
        <v>5875</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6146</v>
      </c>
      <c r="C173" s="169" t="s">
        <v>6147</v>
      </c>
      <c r="D173" s="170" t="s">
        <v>5875</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6148</v>
      </c>
      <c r="C174" s="169" t="s">
        <v>6149</v>
      </c>
      <c r="D174" s="170" t="s">
        <v>5875</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6150</v>
      </c>
      <c r="C175" s="169" t="s">
        <v>6151</v>
      </c>
      <c r="D175" s="170" t="s">
        <v>5875</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6152</v>
      </c>
      <c r="C176" s="169" t="s">
        <v>6153</v>
      </c>
      <c r="D176" s="170" t="s">
        <v>5875</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6154</v>
      </c>
      <c r="C177" s="169" t="s">
        <v>6155</v>
      </c>
      <c r="D177" s="170" t="s">
        <v>5875</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6156</v>
      </c>
      <c r="C178" s="169" t="s">
        <v>6157</v>
      </c>
      <c r="D178" s="170" t="s">
        <v>5875</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6158</v>
      </c>
      <c r="C179" s="169" t="s">
        <v>6159</v>
      </c>
      <c r="D179" s="170" t="s">
        <v>5875</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865</v>
      </c>
      <c r="Y179" s="163"/>
      <c r="Z179" s="163"/>
      <c r="AA179" s="163"/>
      <c r="AB179" s="163"/>
      <c r="AC179" s="163"/>
      <c r="AD179" s="163"/>
      <c r="AE179" s="163"/>
      <c r="AF179" s="163"/>
      <c r="AG179" s="163" t="s">
        <v>5555</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6160</v>
      </c>
      <c r="C180" s="169" t="s">
        <v>6161</v>
      </c>
      <c r="D180" s="170" t="s">
        <v>5875</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6162</v>
      </c>
      <c r="C181" s="169" t="s">
        <v>6163</v>
      </c>
      <c r="D181" s="170" t="s">
        <v>5875</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6164</v>
      </c>
      <c r="C182" s="169" t="s">
        <v>6165</v>
      </c>
      <c r="D182" s="170" t="s">
        <v>5875</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6166</v>
      </c>
      <c r="C183" s="169" t="s">
        <v>6167</v>
      </c>
      <c r="D183" s="170" t="s">
        <v>5875</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6168</v>
      </c>
      <c r="C184" s="169" t="s">
        <v>6169</v>
      </c>
      <c r="D184" s="170" t="s">
        <v>5875</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6170</v>
      </c>
      <c r="C185" s="169" t="s">
        <v>6171</v>
      </c>
      <c r="D185" s="170" t="s">
        <v>5875</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865</v>
      </c>
      <c r="Y185" s="163"/>
      <c r="Z185" s="163"/>
      <c r="AA185" s="163"/>
      <c r="AB185" s="163"/>
      <c r="AC185" s="163"/>
      <c r="AD185" s="163"/>
      <c r="AE185" s="163"/>
      <c r="AF185" s="163"/>
      <c r="AG185" s="163" t="s">
        <v>5555</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6172</v>
      </c>
      <c r="C186" s="169" t="s">
        <v>6173</v>
      </c>
      <c r="D186" s="170" t="s">
        <v>5875</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865</v>
      </c>
      <c r="Y186" s="163"/>
      <c r="Z186" s="163"/>
      <c r="AA186" s="163"/>
      <c r="AB186" s="163"/>
      <c r="AC186" s="163"/>
      <c r="AD186" s="163"/>
      <c r="AE186" s="163"/>
      <c r="AF186" s="163"/>
      <c r="AG186" s="163" t="s">
        <v>5555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6174</v>
      </c>
      <c r="C187" s="169" t="s">
        <v>6175</v>
      </c>
      <c r="D187" s="170" t="s">
        <v>5875</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865</v>
      </c>
      <c r="Y187" s="163"/>
      <c r="Z187" s="163"/>
      <c r="AA187" s="163"/>
      <c r="AB187" s="163"/>
      <c r="AC187" s="163"/>
      <c r="AD187" s="163"/>
      <c r="AE187" s="163"/>
      <c r="AF187" s="163"/>
      <c r="AG187" s="163" t="s">
        <v>5555</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6176</v>
      </c>
      <c r="C188" s="169" t="s">
        <v>6177</v>
      </c>
      <c r="D188" s="170" t="s">
        <v>5875</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6178</v>
      </c>
      <c r="C189" s="169" t="s">
        <v>6179</v>
      </c>
      <c r="D189" s="170" t="s">
        <v>5875</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375</v>
      </c>
      <c r="Y189" s="163"/>
      <c r="Z189" s="163"/>
      <c r="AA189" s="163"/>
      <c r="AB189" s="163"/>
      <c r="AC189" s="163"/>
      <c r="AD189" s="163"/>
      <c r="AE189" s="163"/>
      <c r="AF189" s="163"/>
      <c r="AG189" s="163" t="s">
        <v>5522</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6180</v>
      </c>
      <c r="C190" s="169" t="s">
        <v>6181</v>
      </c>
      <c r="D190" s="170" t="s">
        <v>5875</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375</v>
      </c>
      <c r="Y190" s="163"/>
      <c r="Z190" s="163"/>
      <c r="AA190" s="163"/>
      <c r="AB190" s="163"/>
      <c r="AC190" s="163"/>
      <c r="AD190" s="163"/>
      <c r="AE190" s="163"/>
      <c r="AF190" s="163"/>
      <c r="AG190" s="163" t="s">
        <v>5522</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6182</v>
      </c>
      <c r="C191" s="169" t="s">
        <v>6183</v>
      </c>
      <c r="D191" s="170" t="s">
        <v>5875</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6184</v>
      </c>
      <c r="C192" s="169" t="s">
        <v>6185</v>
      </c>
      <c r="D192" s="170" t="s">
        <v>5875</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865</v>
      </c>
      <c r="Y192" s="163"/>
      <c r="Z192" s="163"/>
      <c r="AA192" s="163"/>
      <c r="AB192" s="163"/>
      <c r="AC192" s="163"/>
      <c r="AD192" s="163"/>
      <c r="AE192" s="163"/>
      <c r="AF192" s="163"/>
      <c r="AG192" s="163" t="s">
        <v>5555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6186</v>
      </c>
      <c r="C193" s="169" t="s">
        <v>6187</v>
      </c>
      <c r="D193" s="170" t="s">
        <v>5875</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6188</v>
      </c>
      <c r="C194" s="169" t="s">
        <v>6189</v>
      </c>
      <c r="D194" s="170" t="s">
        <v>5875</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865</v>
      </c>
      <c r="Y194" s="163"/>
      <c r="Z194" s="163"/>
      <c r="AA194" s="163"/>
      <c r="AB194" s="163"/>
      <c r="AC194" s="163"/>
      <c r="AD194" s="163"/>
      <c r="AE194" s="163"/>
      <c r="AF194" s="163"/>
      <c r="AG194" s="163" t="s">
        <v>5555</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6190</v>
      </c>
      <c r="C195" s="169" t="s">
        <v>6191</v>
      </c>
      <c r="D195" s="170" t="s">
        <v>5875</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375</v>
      </c>
      <c r="Y195" s="163"/>
      <c r="Z195" s="163"/>
      <c r="AA195" s="163"/>
      <c r="AB195" s="163"/>
      <c r="AC195" s="163"/>
      <c r="AD195" s="163"/>
      <c r="AE195" s="163"/>
      <c r="AF195" s="163"/>
      <c r="AG195" s="163" t="s">
        <v>5522</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6192</v>
      </c>
      <c r="C196" s="169" t="s">
        <v>6193</v>
      </c>
      <c r="D196" s="170" t="s">
        <v>5875</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375</v>
      </c>
      <c r="Y196" s="163"/>
      <c r="Z196" s="163"/>
      <c r="AA196" s="163"/>
      <c r="AB196" s="163"/>
      <c r="AC196" s="163"/>
      <c r="AD196" s="163"/>
      <c r="AE196" s="163"/>
      <c r="AF196" s="163"/>
      <c r="AG196" s="163" t="s">
        <v>5522</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6194</v>
      </c>
      <c r="C197" s="169" t="s">
        <v>6195</v>
      </c>
      <c r="D197" s="170" t="s">
        <v>5875</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375</v>
      </c>
      <c r="Y197" s="163"/>
      <c r="Z197" s="163"/>
      <c r="AA197" s="163"/>
      <c r="AB197" s="163"/>
      <c r="AC197" s="163"/>
      <c r="AD197" s="163"/>
      <c r="AE197" s="163"/>
      <c r="AF197" s="163"/>
      <c r="AG197" s="163" t="s">
        <v>5522</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6196</v>
      </c>
      <c r="C198" s="169" t="s">
        <v>6197</v>
      </c>
      <c r="D198" s="170" t="s">
        <v>5875</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375</v>
      </c>
      <c r="Y198" s="163"/>
      <c r="Z198" s="163"/>
      <c r="AA198" s="163"/>
      <c r="AB198" s="163"/>
      <c r="AC198" s="163"/>
      <c r="AD198" s="163"/>
      <c r="AE198" s="163"/>
      <c r="AF198" s="163"/>
      <c r="AG198" s="163" t="s">
        <v>5522</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6198</v>
      </c>
      <c r="C199" s="169" t="s">
        <v>6199</v>
      </c>
      <c r="D199" s="170" t="s">
        <v>5875</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865</v>
      </c>
      <c r="Y199" s="163"/>
      <c r="Z199" s="163"/>
      <c r="AA199" s="163"/>
      <c r="AB199" s="163"/>
      <c r="AC199" s="163"/>
      <c r="AD199" s="163"/>
      <c r="AE199" s="163"/>
      <c r="AF199" s="163"/>
      <c r="AG199" s="163" t="s">
        <v>5555</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6200</v>
      </c>
      <c r="C200" s="169" t="s">
        <v>6201</v>
      </c>
      <c r="D200" s="170" t="s">
        <v>6087</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6202</v>
      </c>
      <c r="C201" s="169" t="s">
        <v>6089</v>
      </c>
      <c r="D201" s="170" t="s">
        <v>6087</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6203</v>
      </c>
      <c r="C202" s="169" t="s">
        <v>6091</v>
      </c>
      <c r="D202" s="170" t="s">
        <v>6087</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6204</v>
      </c>
      <c r="C203" s="169" t="s">
        <v>6205</v>
      </c>
      <c r="D203" s="170" t="s">
        <v>6087</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865</v>
      </c>
      <c r="Y203" s="163"/>
      <c r="Z203" s="163"/>
      <c r="AA203" s="163"/>
      <c r="AB203" s="163"/>
      <c r="AC203" s="163"/>
      <c r="AD203" s="163"/>
      <c r="AE203" s="163"/>
      <c r="AF203" s="163"/>
      <c r="AG203" s="163" t="s">
        <v>5555</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6206</v>
      </c>
      <c r="C204" s="169" t="s">
        <v>6093</v>
      </c>
      <c r="D204" s="170" t="s">
        <v>6087</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6207</v>
      </c>
      <c r="C205" s="169" t="s">
        <v>6208</v>
      </c>
      <c r="D205" s="170" t="s">
        <v>6087</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865</v>
      </c>
      <c r="Y205" s="163"/>
      <c r="Z205" s="163"/>
      <c r="AA205" s="163"/>
      <c r="AB205" s="163"/>
      <c r="AC205" s="163"/>
      <c r="AD205" s="163"/>
      <c r="AE205" s="163"/>
      <c r="AF205" s="163"/>
      <c r="AG205" s="163" t="s">
        <v>5555</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6209</v>
      </c>
      <c r="C206" s="169" t="s">
        <v>6210</v>
      </c>
      <c r="D206" s="170" t="s">
        <v>6087</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6211</v>
      </c>
      <c r="C207" s="169" t="s">
        <v>6212</v>
      </c>
      <c r="D207" s="170" t="s">
        <v>6087</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865</v>
      </c>
      <c r="Y207" s="163"/>
      <c r="Z207" s="163"/>
      <c r="AA207" s="163"/>
      <c r="AB207" s="163"/>
      <c r="AC207" s="163"/>
      <c r="AD207" s="163"/>
      <c r="AE207" s="163"/>
      <c r="AF207" s="163"/>
      <c r="AG207" s="163" t="s">
        <v>5555</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6213</v>
      </c>
      <c r="C208" s="169" t="s">
        <v>6214</v>
      </c>
      <c r="D208" s="170" t="s">
        <v>6087</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865</v>
      </c>
      <c r="Y208" s="163"/>
      <c r="Z208" s="163"/>
      <c r="AA208" s="163"/>
      <c r="AB208" s="163"/>
      <c r="AC208" s="163"/>
      <c r="AD208" s="163"/>
      <c r="AE208" s="163"/>
      <c r="AF208" s="163"/>
      <c r="AG208" s="163" t="s">
        <v>5555</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6215</v>
      </c>
      <c r="C209" s="169" t="s">
        <v>6095</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865</v>
      </c>
      <c r="Y209" s="163"/>
      <c r="Z209" s="163"/>
      <c r="AA209" s="163"/>
      <c r="AB209" s="163"/>
      <c r="AC209" s="163"/>
      <c r="AD209" s="163"/>
      <c r="AE209" s="163"/>
      <c r="AF209" s="163"/>
      <c r="AG209" s="163" t="s">
        <v>5555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6216</v>
      </c>
      <c r="C210" s="169" t="s">
        <v>6217</v>
      </c>
      <c r="D210" s="170" t="s">
        <v>6087</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6218</v>
      </c>
      <c r="C211" s="169" t="s">
        <v>6219</v>
      </c>
      <c r="D211" s="170" t="s">
        <v>6087</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6220</v>
      </c>
      <c r="C212" s="169" t="s">
        <v>6221</v>
      </c>
      <c r="D212" s="170" t="s">
        <v>6087</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865</v>
      </c>
      <c r="Y212" s="163"/>
      <c r="Z212" s="163"/>
      <c r="AA212" s="163"/>
      <c r="AB212" s="163"/>
      <c r="AC212" s="163"/>
      <c r="AD212" s="163"/>
      <c r="AE212" s="163"/>
      <c r="AF212" s="163"/>
      <c r="AG212" s="163" t="s">
        <v>5555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6222</v>
      </c>
      <c r="C213" s="169" t="s">
        <v>6223</v>
      </c>
      <c r="D213" s="170" t="s">
        <v>6087</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6224</v>
      </c>
      <c r="C214" s="169" t="s">
        <v>6225</v>
      </c>
      <c r="D214" s="170" t="s">
        <v>6087</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865</v>
      </c>
      <c r="Y214" s="163"/>
      <c r="Z214" s="163"/>
      <c r="AA214" s="163"/>
      <c r="AB214" s="163"/>
      <c r="AC214" s="163"/>
      <c r="AD214" s="163"/>
      <c r="AE214" s="163"/>
      <c r="AF214" s="163"/>
      <c r="AG214" s="163" t="s">
        <v>5555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6226</v>
      </c>
      <c r="C215" s="169" t="s">
        <v>6227</v>
      </c>
      <c r="D215" s="170" t="s">
        <v>6087</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6228</v>
      </c>
      <c r="C216" s="169" t="s">
        <v>6229</v>
      </c>
      <c r="D216" s="170" t="s">
        <v>6087</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865</v>
      </c>
      <c r="Y216" s="163"/>
      <c r="Z216" s="163"/>
      <c r="AA216" s="163"/>
      <c r="AB216" s="163"/>
      <c r="AC216" s="163"/>
      <c r="AD216" s="163"/>
      <c r="AE216" s="163"/>
      <c r="AF216" s="163"/>
      <c r="AG216" s="163" t="s">
        <v>5555</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6230</v>
      </c>
      <c r="C217" s="169" t="s">
        <v>6231</v>
      </c>
      <c r="D217" s="170" t="s">
        <v>6087</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865</v>
      </c>
      <c r="Y217" s="163"/>
      <c r="Z217" s="163"/>
      <c r="AA217" s="163"/>
      <c r="AB217" s="163"/>
      <c r="AC217" s="163"/>
      <c r="AD217" s="163"/>
      <c r="AE217" s="163"/>
      <c r="AF217" s="163"/>
      <c r="AG217" s="163" t="s">
        <v>5555</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6232</v>
      </c>
      <c r="C218" s="169" t="s">
        <v>6233</v>
      </c>
      <c r="D218" s="170" t="s">
        <v>6087</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6234</v>
      </c>
      <c r="C219" s="169" t="s">
        <v>6235</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375</v>
      </c>
      <c r="Y219" s="163"/>
      <c r="Z219" s="163"/>
      <c r="AA219" s="163"/>
      <c r="AB219" s="163"/>
      <c r="AC219" s="163"/>
      <c r="AD219" s="163"/>
      <c r="AE219" s="163"/>
      <c r="AF219" s="163"/>
      <c r="AG219" s="163" t="s">
        <v>5522</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6236</v>
      </c>
      <c r="C220" s="169" t="s">
        <v>6097</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6237</v>
      </c>
      <c r="C221" s="169" t="s">
        <v>6238</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865</v>
      </c>
      <c r="Y221" s="163"/>
      <c r="Z221" s="163"/>
      <c r="AA221" s="163"/>
      <c r="AB221" s="163"/>
      <c r="AC221" s="163"/>
      <c r="AD221" s="163"/>
      <c r="AE221" s="163"/>
      <c r="AF221" s="163"/>
      <c r="AG221" s="163" t="s">
        <v>5555</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6239</v>
      </c>
      <c r="C222" s="169" t="s">
        <v>6099</v>
      </c>
      <c r="D222" s="170" t="s">
        <v>5875</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6240</v>
      </c>
      <c r="C223" s="169" t="s">
        <v>6101</v>
      </c>
      <c r="D223" s="170" t="s">
        <v>6012</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375</v>
      </c>
      <c r="Y223" s="163"/>
      <c r="Z223" s="163"/>
      <c r="AA223" s="163"/>
      <c r="AB223" s="163"/>
      <c r="AC223" s="163"/>
      <c r="AD223" s="163"/>
      <c r="AE223" s="163"/>
      <c r="AF223" s="163"/>
      <c r="AG223" s="163" t="s">
        <v>5522</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6241</v>
      </c>
      <c r="C225" s="156" t="s">
        <v>6242</v>
      </c>
      <c r="D225" s="157" t="s">
        <v>6012</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49" t="s">
        <v>6243</v>
      </c>
      <c r="D226" s="215"/>
      <c r="E226" s="215"/>
      <c r="F226" s="215"/>
      <c r="G226" s="215"/>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50" t="s">
        <v>6014</v>
      </c>
      <c r="D227" s="217"/>
      <c r="E227" s="217"/>
      <c r="F227" s="217"/>
      <c r="G227" s="217"/>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50" t="s">
        <v>6244</v>
      </c>
      <c r="D228" s="217"/>
      <c r="E228" s="217"/>
      <c r="F228" s="217"/>
      <c r="G228" s="217"/>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50" t="s">
        <v>6245</v>
      </c>
      <c r="D229" s="217"/>
      <c r="E229" s="217"/>
      <c r="F229" s="217"/>
      <c r="G229" s="217"/>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50" t="s">
        <v>6110</v>
      </c>
      <c r="D230" s="217"/>
      <c r="E230" s="217"/>
      <c r="F230" s="217"/>
      <c r="G230" s="217"/>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50" t="s">
        <v>6019</v>
      </c>
      <c r="D231" s="217"/>
      <c r="E231" s="217"/>
      <c r="F231" s="217"/>
      <c r="G231" s="217"/>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50" t="s">
        <v>6246</v>
      </c>
      <c r="D232" s="217"/>
      <c r="E232" s="217"/>
      <c r="F232" s="217"/>
      <c r="G232" s="217"/>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50" t="s">
        <v>6021</v>
      </c>
      <c r="D233" s="217"/>
      <c r="E233" s="217"/>
      <c r="F233" s="217"/>
      <c r="G233" s="217"/>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6247</v>
      </c>
      <c r="C234" s="169" t="s">
        <v>6248</v>
      </c>
      <c r="D234" s="170" t="s">
        <v>5875</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6249</v>
      </c>
      <c r="C235" s="169" t="s">
        <v>6250</v>
      </c>
      <c r="D235" s="170" t="s">
        <v>5875</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375</v>
      </c>
      <c r="Y235" s="163"/>
      <c r="Z235" s="163"/>
      <c r="AA235" s="163"/>
      <c r="AB235" s="163"/>
      <c r="AC235" s="163"/>
      <c r="AD235" s="163"/>
      <c r="AE235" s="163"/>
      <c r="AF235" s="163"/>
      <c r="AG235" s="163" t="s">
        <v>5522</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6251</v>
      </c>
      <c r="C236" s="169" t="s">
        <v>6252</v>
      </c>
      <c r="D236" s="170" t="s">
        <v>5875</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6253</v>
      </c>
      <c r="C237" s="169" t="s">
        <v>6254</v>
      </c>
      <c r="D237" s="170" t="s">
        <v>5875</v>
      </c>
      <c r="E237" s="171">
        <v>1</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865</v>
      </c>
      <c r="Y237" s="163"/>
      <c r="Z237" s="163"/>
      <c r="AA237" s="163"/>
      <c r="AB237" s="163"/>
      <c r="AC237" s="163"/>
      <c r="AD237" s="163"/>
      <c r="AE237" s="163"/>
      <c r="AF237" s="163"/>
      <c r="AG237" s="163" t="s">
        <v>5555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6255</v>
      </c>
      <c r="C238" s="169" t="s">
        <v>6256</v>
      </c>
      <c r="D238" s="170" t="s">
        <v>5875</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6257</v>
      </c>
      <c r="C239" s="169" t="s">
        <v>6201</v>
      </c>
      <c r="D239" s="170" t="s">
        <v>6087</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6258</v>
      </c>
      <c r="C240" s="169" t="s">
        <v>6086</v>
      </c>
      <c r="D240" s="170" t="s">
        <v>6087</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375</v>
      </c>
      <c r="Y240" s="163"/>
      <c r="Z240" s="163"/>
      <c r="AA240" s="163"/>
      <c r="AB240" s="163"/>
      <c r="AC240" s="163"/>
      <c r="AD240" s="163"/>
      <c r="AE240" s="163"/>
      <c r="AF240" s="163"/>
      <c r="AG240" s="163" t="s">
        <v>5522</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6259</v>
      </c>
      <c r="C241" s="169" t="s">
        <v>6095</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865</v>
      </c>
      <c r="Y241" s="163"/>
      <c r="Z241" s="163"/>
      <c r="AA241" s="163"/>
      <c r="AB241" s="163"/>
      <c r="AC241" s="163"/>
      <c r="AD241" s="163"/>
      <c r="AE241" s="163"/>
      <c r="AF241" s="163"/>
      <c r="AG241" s="163" t="s">
        <v>5555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6260</v>
      </c>
      <c r="C242" s="169" t="s">
        <v>6097</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865</v>
      </c>
      <c r="Y242" s="163"/>
      <c r="Z242" s="163"/>
      <c r="AA242" s="163"/>
      <c r="AB242" s="163"/>
      <c r="AC242" s="163"/>
      <c r="AD242" s="163"/>
      <c r="AE242" s="163"/>
      <c r="AF242" s="163"/>
      <c r="AG242" s="163" t="s">
        <v>5555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6261</v>
      </c>
      <c r="C243" s="169" t="s">
        <v>6262</v>
      </c>
      <c r="D243" s="170" t="s">
        <v>6012</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375</v>
      </c>
      <c r="Y243" s="163"/>
      <c r="Z243" s="163"/>
      <c r="AA243" s="163"/>
      <c r="AB243" s="163"/>
      <c r="AC243" s="163"/>
      <c r="AD243" s="163"/>
      <c r="AE243" s="163"/>
      <c r="AF243" s="163"/>
      <c r="AG243" s="163" t="s">
        <v>5522</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6263</v>
      </c>
      <c r="C244" s="169" t="s">
        <v>6099</v>
      </c>
      <c r="D244" s="170" t="s">
        <v>5875</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865</v>
      </c>
      <c r="Y244" s="163"/>
      <c r="Z244" s="163"/>
      <c r="AA244" s="163"/>
      <c r="AB244" s="163"/>
      <c r="AC244" s="163"/>
      <c r="AD244" s="163"/>
      <c r="AE244" s="163"/>
      <c r="AF244" s="163"/>
      <c r="AG244" s="163" t="s">
        <v>5555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6264</v>
      </c>
      <c r="C245" s="169" t="s">
        <v>6101</v>
      </c>
      <c r="D245" s="170" t="s">
        <v>6012</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375</v>
      </c>
      <c r="Y245" s="163"/>
      <c r="Z245" s="163"/>
      <c r="AA245" s="163"/>
      <c r="AB245" s="163"/>
      <c r="AC245" s="163"/>
      <c r="AD245" s="163"/>
      <c r="AE245" s="163"/>
      <c r="AF245" s="163"/>
      <c r="AG245" s="163" t="s">
        <v>5522</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6265</v>
      </c>
      <c r="C247" s="169" t="s">
        <v>6266</v>
      </c>
      <c r="D247" s="170" t="s">
        <v>6012</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375</v>
      </c>
      <c r="Y247" s="163"/>
      <c r="Z247" s="163"/>
      <c r="AA247" s="163"/>
      <c r="AB247" s="163"/>
      <c r="AC247" s="163"/>
      <c r="AD247" s="163"/>
      <c r="AE247" s="163"/>
      <c r="AF247" s="163"/>
      <c r="AG247" s="163" t="s">
        <v>5522</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6267</v>
      </c>
      <c r="C248" s="169" t="s">
        <v>6268</v>
      </c>
      <c r="D248" s="170" t="s">
        <v>6012</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375</v>
      </c>
      <c r="Y248" s="163"/>
      <c r="Z248" s="163"/>
      <c r="AA248" s="163"/>
      <c r="AB248" s="163"/>
      <c r="AC248" s="163"/>
      <c r="AD248" s="163"/>
      <c r="AE248" s="163"/>
      <c r="AF248" s="163"/>
      <c r="AG248" s="163" t="s">
        <v>5522</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6269</v>
      </c>
      <c r="C249" s="169" t="s">
        <v>6268</v>
      </c>
      <c r="D249" s="170" t="s">
        <v>6012</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375</v>
      </c>
      <c r="Y249" s="163"/>
      <c r="Z249" s="163"/>
      <c r="AA249" s="163"/>
      <c r="AB249" s="163"/>
      <c r="AC249" s="163"/>
      <c r="AD249" s="163"/>
      <c r="AE249" s="163"/>
      <c r="AF249" s="163"/>
      <c r="AG249" s="163" t="s">
        <v>5522</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6270</v>
      </c>
      <c r="C250" s="169" t="s">
        <v>6266</v>
      </c>
      <c r="D250" s="170" t="s">
        <v>6012</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375</v>
      </c>
      <c r="Y250" s="163"/>
      <c r="Z250" s="163"/>
      <c r="AA250" s="163"/>
      <c r="AB250" s="163"/>
      <c r="AC250" s="163"/>
      <c r="AD250" s="163"/>
      <c r="AE250" s="163"/>
      <c r="AF250" s="163"/>
      <c r="AG250" s="163" t="s">
        <v>5522</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6271</v>
      </c>
      <c r="C251" s="169" t="s">
        <v>6266</v>
      </c>
      <c r="D251" s="170" t="s">
        <v>6012</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375</v>
      </c>
      <c r="Y251" s="163"/>
      <c r="Z251" s="163"/>
      <c r="AA251" s="163"/>
      <c r="AB251" s="163"/>
      <c r="AC251" s="163"/>
      <c r="AD251" s="163"/>
      <c r="AE251" s="163"/>
      <c r="AF251" s="163"/>
      <c r="AG251" s="163" t="s">
        <v>5522</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6272</v>
      </c>
      <c r="C252" s="169" t="s">
        <v>6273</v>
      </c>
      <c r="D252" s="170" t="s">
        <v>6012</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375</v>
      </c>
      <c r="Y252" s="163"/>
      <c r="Z252" s="163"/>
      <c r="AA252" s="163"/>
      <c r="AB252" s="163"/>
      <c r="AC252" s="163"/>
      <c r="AD252" s="163"/>
      <c r="AE252" s="163"/>
      <c r="AF252" s="163"/>
      <c r="AG252" s="163" t="s">
        <v>5522</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6274</v>
      </c>
      <c r="C253" s="169" t="s">
        <v>6275</v>
      </c>
      <c r="D253" s="170" t="s">
        <v>5875</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865</v>
      </c>
      <c r="Y253" s="163"/>
      <c r="Z253" s="163"/>
      <c r="AA253" s="163"/>
      <c r="AB253" s="163"/>
      <c r="AC253" s="163"/>
      <c r="AD253" s="163"/>
      <c r="AE253" s="163"/>
      <c r="AF253" s="163"/>
      <c r="AG253" s="163" t="s">
        <v>5555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6276</v>
      </c>
      <c r="C254" s="169" t="s">
        <v>6277</v>
      </c>
      <c r="D254" s="170" t="s">
        <v>5875</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865</v>
      </c>
      <c r="Y254" s="163"/>
      <c r="Z254" s="163"/>
      <c r="AA254" s="163"/>
      <c r="AB254" s="163"/>
      <c r="AC254" s="163"/>
      <c r="AD254" s="163"/>
      <c r="AE254" s="163"/>
      <c r="AF254" s="163"/>
      <c r="AG254" s="163" t="s">
        <v>5555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6278</v>
      </c>
      <c r="C255" s="169" t="s">
        <v>6279</v>
      </c>
      <c r="D255" s="170" t="s">
        <v>5875</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865</v>
      </c>
      <c r="Y255" s="163"/>
      <c r="Z255" s="163"/>
      <c r="AA255" s="163"/>
      <c r="AB255" s="163"/>
      <c r="AC255" s="163"/>
      <c r="AD255" s="163"/>
      <c r="AE255" s="163"/>
      <c r="AF255" s="163"/>
      <c r="AG255" s="163" t="s">
        <v>5555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6280</v>
      </c>
      <c r="C256" s="169" t="s">
        <v>6281</v>
      </c>
      <c r="D256" s="170" t="s">
        <v>5875</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865</v>
      </c>
      <c r="Y256" s="163"/>
      <c r="Z256" s="163"/>
      <c r="AA256" s="163"/>
      <c r="AB256" s="163"/>
      <c r="AC256" s="163"/>
      <c r="AD256" s="163"/>
      <c r="AE256" s="163"/>
      <c r="AF256" s="163"/>
      <c r="AG256" s="163" t="s">
        <v>5555</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6282</v>
      </c>
      <c r="C257" s="169" t="s">
        <v>6283</v>
      </c>
      <c r="D257" s="170" t="s">
        <v>5875</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865</v>
      </c>
      <c r="Y257" s="163"/>
      <c r="Z257" s="163"/>
      <c r="AA257" s="163"/>
      <c r="AB257" s="163"/>
      <c r="AC257" s="163"/>
      <c r="AD257" s="163"/>
      <c r="AE257" s="163"/>
      <c r="AF257" s="163"/>
      <c r="AG257" s="163" t="s">
        <v>5555</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6284</v>
      </c>
      <c r="C258" s="169" t="s">
        <v>6285</v>
      </c>
      <c r="D258" s="170" t="s">
        <v>5875</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865</v>
      </c>
      <c r="Y258" s="163"/>
      <c r="Z258" s="163"/>
      <c r="AA258" s="163"/>
      <c r="AB258" s="163"/>
      <c r="AC258" s="163"/>
      <c r="AD258" s="163"/>
      <c r="AE258" s="163"/>
      <c r="AF258" s="163"/>
      <c r="AG258" s="163" t="s">
        <v>5555</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6286</v>
      </c>
      <c r="C259" s="169" t="s">
        <v>6287</v>
      </c>
      <c r="D259" s="170" t="s">
        <v>5875</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865</v>
      </c>
      <c r="Y259" s="163"/>
      <c r="Z259" s="163"/>
      <c r="AA259" s="163"/>
      <c r="AB259" s="163"/>
      <c r="AC259" s="163"/>
      <c r="AD259" s="163"/>
      <c r="AE259" s="163"/>
      <c r="AF259" s="163"/>
      <c r="AG259" s="163" t="s">
        <v>5555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6288</v>
      </c>
      <c r="C260" s="169" t="s">
        <v>6289</v>
      </c>
      <c r="D260" s="170" t="s">
        <v>5875</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865</v>
      </c>
      <c r="Y260" s="163"/>
      <c r="Z260" s="163"/>
      <c r="AA260" s="163"/>
      <c r="AB260" s="163"/>
      <c r="AC260" s="163"/>
      <c r="AD260" s="163"/>
      <c r="AE260" s="163"/>
      <c r="AF260" s="163"/>
      <c r="AG260" s="163" t="s">
        <v>5555</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6290</v>
      </c>
      <c r="C261" s="169" t="s">
        <v>6291</v>
      </c>
      <c r="D261" s="170" t="s">
        <v>5875</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865</v>
      </c>
      <c r="Y261" s="163"/>
      <c r="Z261" s="163"/>
      <c r="AA261" s="163"/>
      <c r="AB261" s="163"/>
      <c r="AC261" s="163"/>
      <c r="AD261" s="163"/>
      <c r="AE261" s="163"/>
      <c r="AF261" s="163"/>
      <c r="AG261" s="163" t="s">
        <v>5555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6292</v>
      </c>
      <c r="C262" s="169" t="s">
        <v>6293</v>
      </c>
      <c r="D262" s="170" t="s">
        <v>5875</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865</v>
      </c>
      <c r="Y262" s="163"/>
      <c r="Z262" s="163"/>
      <c r="AA262" s="163"/>
      <c r="AB262" s="163"/>
      <c r="AC262" s="163"/>
      <c r="AD262" s="163"/>
      <c r="AE262" s="163"/>
      <c r="AF262" s="163"/>
      <c r="AG262" s="163" t="s">
        <v>5555</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6294</v>
      </c>
      <c r="C263" s="169" t="s">
        <v>6295</v>
      </c>
      <c r="D263" s="170" t="s">
        <v>5875</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865</v>
      </c>
      <c r="Y263" s="163"/>
      <c r="Z263" s="163"/>
      <c r="AA263" s="163"/>
      <c r="AB263" s="163"/>
      <c r="AC263" s="163"/>
      <c r="AD263" s="163"/>
      <c r="AE263" s="163"/>
      <c r="AF263" s="163"/>
      <c r="AG263" s="163" t="s">
        <v>5555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6296</v>
      </c>
      <c r="C264" s="169" t="s">
        <v>6297</v>
      </c>
      <c r="D264" s="170" t="s">
        <v>5875</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865</v>
      </c>
      <c r="Y264" s="163"/>
      <c r="Z264" s="163"/>
      <c r="AA264" s="163"/>
      <c r="AB264" s="163"/>
      <c r="AC264" s="163"/>
      <c r="AD264" s="163"/>
      <c r="AE264" s="163"/>
      <c r="AF264" s="163"/>
      <c r="AG264" s="163" t="s">
        <v>5555</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6298</v>
      </c>
      <c r="C265" s="169" t="s">
        <v>6299</v>
      </c>
      <c r="D265" s="170" t="s">
        <v>5875</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375</v>
      </c>
      <c r="Y265" s="163"/>
      <c r="Z265" s="163"/>
      <c r="AA265" s="163"/>
      <c r="AB265" s="163"/>
      <c r="AC265" s="163"/>
      <c r="AD265" s="163"/>
      <c r="AE265" s="163"/>
      <c r="AF265" s="163"/>
      <c r="AG265" s="163" t="s">
        <v>5522</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22.5" outlineLevel="1" x14ac:dyDescent="0.2">
      <c r="A266" s="167">
        <v>139</v>
      </c>
      <c r="B266" s="168" t="s">
        <v>6300</v>
      </c>
      <c r="C266" s="169" t="s">
        <v>6197</v>
      </c>
      <c r="D266" s="170" t="s">
        <v>5875</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375</v>
      </c>
      <c r="Y266" s="163"/>
      <c r="Z266" s="163"/>
      <c r="AA266" s="163"/>
      <c r="AB266" s="163"/>
      <c r="AC266" s="163"/>
      <c r="AD266" s="163"/>
      <c r="AE266" s="163"/>
      <c r="AF266" s="163"/>
      <c r="AG266" s="163" t="s">
        <v>5522</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22.5" outlineLevel="1" x14ac:dyDescent="0.2">
      <c r="A267" s="167">
        <v>140</v>
      </c>
      <c r="B267" s="168" t="s">
        <v>6301</v>
      </c>
      <c r="C267" s="169" t="s">
        <v>6302</v>
      </c>
      <c r="D267" s="170" t="s">
        <v>5875</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375</v>
      </c>
      <c r="Y267" s="163"/>
      <c r="Z267" s="163"/>
      <c r="AA267" s="163"/>
      <c r="AB267" s="163"/>
      <c r="AC267" s="163"/>
      <c r="AD267" s="163"/>
      <c r="AE267" s="163"/>
      <c r="AF267" s="163"/>
      <c r="AG267" s="163" t="s">
        <v>5522</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6303</v>
      </c>
      <c r="C268" s="169" t="s">
        <v>6093</v>
      </c>
      <c r="D268" s="170" t="s">
        <v>6087</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865</v>
      </c>
      <c r="Y268" s="163"/>
      <c r="Z268" s="163"/>
      <c r="AA268" s="163"/>
      <c r="AB268" s="163"/>
      <c r="AC268" s="163"/>
      <c r="AD268" s="163"/>
      <c r="AE268" s="163"/>
      <c r="AF268" s="163"/>
      <c r="AG268" s="163" t="s">
        <v>5555</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6304</v>
      </c>
      <c r="C269" s="169" t="s">
        <v>6208</v>
      </c>
      <c r="D269" s="170" t="s">
        <v>6087</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865</v>
      </c>
      <c r="Y269" s="163"/>
      <c r="Z269" s="163"/>
      <c r="AA269" s="163"/>
      <c r="AB269" s="163"/>
      <c r="AC269" s="163"/>
      <c r="AD269" s="163"/>
      <c r="AE269" s="163"/>
      <c r="AF269" s="163"/>
      <c r="AG269" s="163" t="s">
        <v>5555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6305</v>
      </c>
      <c r="C270" s="169" t="s">
        <v>6212</v>
      </c>
      <c r="D270" s="170" t="s">
        <v>6087</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865</v>
      </c>
      <c r="Y270" s="163"/>
      <c r="Z270" s="163"/>
      <c r="AA270" s="163"/>
      <c r="AB270" s="163"/>
      <c r="AC270" s="163"/>
      <c r="AD270" s="163"/>
      <c r="AE270" s="163"/>
      <c r="AF270" s="163"/>
      <c r="AG270" s="163" t="s">
        <v>5555</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6306</v>
      </c>
      <c r="C271" s="169" t="s">
        <v>6095</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865</v>
      </c>
      <c r="Y271" s="163"/>
      <c r="Z271" s="163"/>
      <c r="AA271" s="163"/>
      <c r="AB271" s="163"/>
      <c r="AC271" s="163"/>
      <c r="AD271" s="163"/>
      <c r="AE271" s="163"/>
      <c r="AF271" s="163"/>
      <c r="AG271" s="163" t="s">
        <v>5555</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6307</v>
      </c>
      <c r="C272" s="169" t="s">
        <v>6099</v>
      </c>
      <c r="D272" s="170" t="s">
        <v>5875</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865</v>
      </c>
      <c r="Y272" s="163"/>
      <c r="Z272" s="163"/>
      <c r="AA272" s="163"/>
      <c r="AB272" s="163"/>
      <c r="AC272" s="163"/>
      <c r="AD272" s="163"/>
      <c r="AE272" s="163"/>
      <c r="AF272" s="163"/>
      <c r="AG272" s="163" t="s">
        <v>5555</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6308</v>
      </c>
      <c r="C273" s="169" t="s">
        <v>6101</v>
      </c>
      <c r="D273" s="170" t="s">
        <v>6012</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375</v>
      </c>
      <c r="Y273" s="163"/>
      <c r="Z273" s="163"/>
      <c r="AA273" s="163"/>
      <c r="AB273" s="163"/>
      <c r="AC273" s="163"/>
      <c r="AD273" s="163"/>
      <c r="AE273" s="163"/>
      <c r="AF273" s="163"/>
      <c r="AG273" s="163" t="s">
        <v>5522</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6309</v>
      </c>
      <c r="C275" s="169" t="s">
        <v>6310</v>
      </c>
      <c r="D275" s="170" t="s">
        <v>6012</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6311</v>
      </c>
      <c r="C276" s="169" t="s">
        <v>6312</v>
      </c>
      <c r="D276" s="170" t="s">
        <v>5875</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6313</v>
      </c>
      <c r="C277" s="169" t="s">
        <v>6310</v>
      </c>
      <c r="D277" s="170" t="s">
        <v>6012</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865</v>
      </c>
      <c r="Y277" s="163"/>
      <c r="Z277" s="163"/>
      <c r="AA277" s="163"/>
      <c r="AB277" s="163"/>
      <c r="AC277" s="163"/>
      <c r="AD277" s="163"/>
      <c r="AE277" s="163"/>
      <c r="AF277" s="163"/>
      <c r="AG277" s="163" t="s">
        <v>5555</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6314</v>
      </c>
      <c r="C278" s="169" t="s">
        <v>6312</v>
      </c>
      <c r="D278" s="170" t="s">
        <v>5875</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865</v>
      </c>
      <c r="Y278" s="163"/>
      <c r="Z278" s="163"/>
      <c r="AA278" s="163"/>
      <c r="AB278" s="163"/>
      <c r="AC278" s="163"/>
      <c r="AD278" s="163"/>
      <c r="AE278" s="163"/>
      <c r="AF278" s="163"/>
      <c r="AG278" s="163" t="s">
        <v>5555</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6315</v>
      </c>
      <c r="C279" s="169" t="s">
        <v>6310</v>
      </c>
      <c r="D279" s="170" t="s">
        <v>6012</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865</v>
      </c>
      <c r="Y279" s="163"/>
      <c r="Z279" s="163"/>
      <c r="AA279" s="163"/>
      <c r="AB279" s="163"/>
      <c r="AC279" s="163"/>
      <c r="AD279" s="163"/>
      <c r="AE279" s="163"/>
      <c r="AF279" s="163"/>
      <c r="AG279" s="163" t="s">
        <v>5555</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6316</v>
      </c>
      <c r="C280" s="169" t="s">
        <v>6312</v>
      </c>
      <c r="D280" s="170" t="s">
        <v>5875</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865</v>
      </c>
      <c r="Y280" s="163"/>
      <c r="Z280" s="163"/>
      <c r="AA280" s="163"/>
      <c r="AB280" s="163"/>
      <c r="AC280" s="163"/>
      <c r="AD280" s="163"/>
      <c r="AE280" s="163"/>
      <c r="AF280" s="163"/>
      <c r="AG280" s="163" t="s">
        <v>5555</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6317</v>
      </c>
      <c r="C281" s="169" t="s">
        <v>6318</v>
      </c>
      <c r="D281" s="170" t="s">
        <v>6087</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6319</v>
      </c>
      <c r="C282" s="169" t="s">
        <v>6320</v>
      </c>
      <c r="D282" s="170" t="s">
        <v>6012</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375</v>
      </c>
      <c r="Y282" s="163"/>
      <c r="Z282" s="163"/>
      <c r="AA282" s="163"/>
      <c r="AB282" s="163"/>
      <c r="AC282" s="163"/>
      <c r="AD282" s="163"/>
      <c r="AE282" s="163"/>
      <c r="AF282" s="163"/>
      <c r="AG282" s="163" t="s">
        <v>5522</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6321</v>
      </c>
      <c r="C283" s="169" t="s">
        <v>6099</v>
      </c>
      <c r="D283" s="170" t="s">
        <v>5875</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865</v>
      </c>
      <c r="Y283" s="163"/>
      <c r="Z283" s="163"/>
      <c r="AA283" s="163"/>
      <c r="AB283" s="163"/>
      <c r="AC283" s="163"/>
      <c r="AD283" s="163"/>
      <c r="AE283" s="163"/>
      <c r="AF283" s="163"/>
      <c r="AG283" s="163" t="s">
        <v>5555</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6322</v>
      </c>
      <c r="C284" s="169" t="s">
        <v>6101</v>
      </c>
      <c r="D284" s="170" t="s">
        <v>6012</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375</v>
      </c>
      <c r="Y284" s="163"/>
      <c r="Z284" s="163"/>
      <c r="AA284" s="163"/>
      <c r="AB284" s="163"/>
      <c r="AC284" s="163"/>
      <c r="AD284" s="163"/>
      <c r="AE284" s="163"/>
      <c r="AF284" s="163"/>
      <c r="AG284" s="163" t="s">
        <v>5522</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6323</v>
      </c>
      <c r="C286" s="169" t="s">
        <v>6324</v>
      </c>
      <c r="D286" s="170" t="s">
        <v>6012</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865</v>
      </c>
      <c r="Y286" s="163"/>
      <c r="Z286" s="163"/>
      <c r="AA286" s="163"/>
      <c r="AB286" s="163"/>
      <c r="AC286" s="163"/>
      <c r="AD286" s="163"/>
      <c r="AE286" s="163"/>
      <c r="AF286" s="163"/>
      <c r="AG286" s="163" t="s">
        <v>5555</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6325</v>
      </c>
      <c r="C287" s="169" t="s">
        <v>6326</v>
      </c>
      <c r="D287" s="170" t="s">
        <v>5875</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6327</v>
      </c>
      <c r="C288" s="169" t="s">
        <v>6326</v>
      </c>
      <c r="D288" s="170" t="s">
        <v>5875</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865</v>
      </c>
      <c r="Y288" s="163"/>
      <c r="Z288" s="163"/>
      <c r="AA288" s="163"/>
      <c r="AB288" s="163"/>
      <c r="AC288" s="163"/>
      <c r="AD288" s="163"/>
      <c r="AE288" s="163"/>
      <c r="AF288" s="163"/>
      <c r="AG288" s="163" t="s">
        <v>5555</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6328</v>
      </c>
      <c r="C289" s="169" t="s">
        <v>6326</v>
      </c>
      <c r="D289" s="170" t="s">
        <v>5875</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865</v>
      </c>
      <c r="Y289" s="163"/>
      <c r="Z289" s="163"/>
      <c r="AA289" s="163"/>
      <c r="AB289" s="163"/>
      <c r="AC289" s="163"/>
      <c r="AD289" s="163"/>
      <c r="AE289" s="163"/>
      <c r="AF289" s="163"/>
      <c r="AG289" s="163" t="s">
        <v>5555</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6329</v>
      </c>
      <c r="C290" s="169" t="s">
        <v>6326</v>
      </c>
      <c r="D290" s="170" t="s">
        <v>5875</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865</v>
      </c>
      <c r="Y290" s="163"/>
      <c r="Z290" s="163"/>
      <c r="AA290" s="163"/>
      <c r="AB290" s="163"/>
      <c r="AC290" s="163"/>
      <c r="AD290" s="163"/>
      <c r="AE290" s="163"/>
      <c r="AF290" s="163"/>
      <c r="AG290" s="163" t="s">
        <v>5555</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6330</v>
      </c>
      <c r="C291" s="169" t="s">
        <v>6326</v>
      </c>
      <c r="D291" s="170" t="s">
        <v>5875</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865</v>
      </c>
      <c r="Y291" s="163"/>
      <c r="Z291" s="163"/>
      <c r="AA291" s="163"/>
      <c r="AB291" s="163"/>
      <c r="AC291" s="163"/>
      <c r="AD291" s="163"/>
      <c r="AE291" s="163"/>
      <c r="AF291" s="163"/>
      <c r="AG291" s="163" t="s">
        <v>5555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6331</v>
      </c>
      <c r="C292" s="169" t="s">
        <v>6332</v>
      </c>
      <c r="D292" s="170" t="s">
        <v>5875</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865</v>
      </c>
      <c r="Y292" s="163"/>
      <c r="Z292" s="163"/>
      <c r="AA292" s="163"/>
      <c r="AB292" s="163"/>
      <c r="AC292" s="163"/>
      <c r="AD292" s="163"/>
      <c r="AE292" s="163"/>
      <c r="AF292" s="163"/>
      <c r="AG292" s="163" t="s">
        <v>5555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6333</v>
      </c>
      <c r="C293" s="169" t="s">
        <v>6334</v>
      </c>
      <c r="D293" s="170" t="s">
        <v>5875</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865</v>
      </c>
      <c r="Y293" s="163"/>
      <c r="Z293" s="163"/>
      <c r="AA293" s="163"/>
      <c r="AB293" s="163"/>
      <c r="AC293" s="163"/>
      <c r="AD293" s="163"/>
      <c r="AE293" s="163"/>
      <c r="AF293" s="163"/>
      <c r="AG293" s="163" t="s">
        <v>5555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6335</v>
      </c>
      <c r="C294" s="169" t="s">
        <v>6334</v>
      </c>
      <c r="D294" s="170" t="s">
        <v>5875</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865</v>
      </c>
      <c r="Y294" s="163"/>
      <c r="Z294" s="163"/>
      <c r="AA294" s="163"/>
      <c r="AB294" s="163"/>
      <c r="AC294" s="163"/>
      <c r="AD294" s="163"/>
      <c r="AE294" s="163"/>
      <c r="AF294" s="163"/>
      <c r="AG294" s="163" t="s">
        <v>5555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6336</v>
      </c>
      <c r="C295" s="169" t="s">
        <v>6337</v>
      </c>
      <c r="D295" s="170" t="s">
        <v>6012</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375</v>
      </c>
      <c r="Y295" s="163"/>
      <c r="Z295" s="163"/>
      <c r="AA295" s="163"/>
      <c r="AB295" s="163"/>
      <c r="AC295" s="163"/>
      <c r="AD295" s="163"/>
      <c r="AE295" s="163"/>
      <c r="AF295" s="163"/>
      <c r="AG295" s="163" t="s">
        <v>5522</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6338</v>
      </c>
      <c r="C296" s="169" t="s">
        <v>6339</v>
      </c>
      <c r="D296" s="170" t="s">
        <v>6012</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865</v>
      </c>
      <c r="Y296" s="163"/>
      <c r="Z296" s="163"/>
      <c r="AA296" s="163"/>
      <c r="AB296" s="163"/>
      <c r="AC296" s="163"/>
      <c r="AD296" s="163"/>
      <c r="AE296" s="163"/>
      <c r="AF296" s="163"/>
      <c r="AG296" s="163" t="s">
        <v>5555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6340</v>
      </c>
      <c r="C297" s="169" t="s">
        <v>6332</v>
      </c>
      <c r="D297" s="170" t="s">
        <v>5875</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865</v>
      </c>
      <c r="Y297" s="163"/>
      <c r="Z297" s="163"/>
      <c r="AA297" s="163"/>
      <c r="AB297" s="163"/>
      <c r="AC297" s="163"/>
      <c r="AD297" s="163"/>
      <c r="AE297" s="163"/>
      <c r="AF297" s="163"/>
      <c r="AG297" s="163" t="s">
        <v>5555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6341</v>
      </c>
      <c r="C298" s="169" t="s">
        <v>6326</v>
      </c>
      <c r="D298" s="170" t="s">
        <v>5875</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865</v>
      </c>
      <c r="Y298" s="163"/>
      <c r="Z298" s="163"/>
      <c r="AA298" s="163"/>
      <c r="AB298" s="163"/>
      <c r="AC298" s="163"/>
      <c r="AD298" s="163"/>
      <c r="AE298" s="163"/>
      <c r="AF298" s="163"/>
      <c r="AG298" s="163" t="s">
        <v>5555</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6342</v>
      </c>
      <c r="C299" s="169" t="s">
        <v>6326</v>
      </c>
      <c r="D299" s="170" t="s">
        <v>5875</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865</v>
      </c>
      <c r="Y299" s="163"/>
      <c r="Z299" s="163"/>
      <c r="AA299" s="163"/>
      <c r="AB299" s="163"/>
      <c r="AC299" s="163"/>
      <c r="AD299" s="163"/>
      <c r="AE299" s="163"/>
      <c r="AF299" s="163"/>
      <c r="AG299" s="163" t="s">
        <v>5555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6343</v>
      </c>
      <c r="C300" s="169" t="s">
        <v>6326</v>
      </c>
      <c r="D300" s="170" t="s">
        <v>5875</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865</v>
      </c>
      <c r="Y300" s="163"/>
      <c r="Z300" s="163"/>
      <c r="AA300" s="163"/>
      <c r="AB300" s="163"/>
      <c r="AC300" s="163"/>
      <c r="AD300" s="163"/>
      <c r="AE300" s="163"/>
      <c r="AF300" s="163"/>
      <c r="AG300" s="163" t="s">
        <v>5555</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6344</v>
      </c>
      <c r="C301" s="169" t="s">
        <v>6326</v>
      </c>
      <c r="D301" s="170" t="s">
        <v>5875</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865</v>
      </c>
      <c r="Y301" s="163"/>
      <c r="Z301" s="163"/>
      <c r="AA301" s="163"/>
      <c r="AB301" s="163"/>
      <c r="AC301" s="163"/>
      <c r="AD301" s="163"/>
      <c r="AE301" s="163"/>
      <c r="AF301" s="163"/>
      <c r="AG301" s="163" t="s">
        <v>5555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6345</v>
      </c>
      <c r="C302" s="169" t="s">
        <v>6326</v>
      </c>
      <c r="D302" s="170" t="s">
        <v>5875</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865</v>
      </c>
      <c r="Y302" s="163"/>
      <c r="Z302" s="163"/>
      <c r="AA302" s="163"/>
      <c r="AB302" s="163"/>
      <c r="AC302" s="163"/>
      <c r="AD302" s="163"/>
      <c r="AE302" s="163"/>
      <c r="AF302" s="163"/>
      <c r="AG302" s="163" t="s">
        <v>5555</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6346</v>
      </c>
      <c r="C303" s="169" t="s">
        <v>6326</v>
      </c>
      <c r="D303" s="170" t="s">
        <v>5875</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865</v>
      </c>
      <c r="Y303" s="163"/>
      <c r="Z303" s="163"/>
      <c r="AA303" s="163"/>
      <c r="AB303" s="163"/>
      <c r="AC303" s="163"/>
      <c r="AD303" s="163"/>
      <c r="AE303" s="163"/>
      <c r="AF303" s="163"/>
      <c r="AG303" s="163" t="s">
        <v>5555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6347</v>
      </c>
      <c r="C304" s="169" t="s">
        <v>6348</v>
      </c>
      <c r="D304" s="170" t="s">
        <v>5875</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6349</v>
      </c>
      <c r="C305" s="169" t="s">
        <v>6326</v>
      </c>
      <c r="D305" s="170" t="s">
        <v>5875</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6350</v>
      </c>
      <c r="C306" s="169" t="s">
        <v>6337</v>
      </c>
      <c r="D306" s="170" t="s">
        <v>6012</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375</v>
      </c>
      <c r="Y306" s="163"/>
      <c r="Z306" s="163"/>
      <c r="AA306" s="163"/>
      <c r="AB306" s="163"/>
      <c r="AC306" s="163"/>
      <c r="AD306" s="163"/>
      <c r="AE306" s="163"/>
      <c r="AF306" s="163"/>
      <c r="AG306" s="163" t="s">
        <v>5522</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6351</v>
      </c>
      <c r="C308" s="169" t="s">
        <v>6352</v>
      </c>
      <c r="D308" s="170" t="s">
        <v>6012</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865</v>
      </c>
      <c r="Y308" s="163"/>
      <c r="Z308" s="163"/>
      <c r="AA308" s="163"/>
      <c r="AB308" s="163"/>
      <c r="AC308" s="163"/>
      <c r="AD308" s="163"/>
      <c r="AE308" s="163"/>
      <c r="AF308" s="163"/>
      <c r="AG308" s="163" t="s">
        <v>5555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6353</v>
      </c>
      <c r="C309" s="169" t="s">
        <v>6354</v>
      </c>
      <c r="D309" s="170" t="s">
        <v>5875</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865</v>
      </c>
      <c r="Y309" s="163"/>
      <c r="Z309" s="163"/>
      <c r="AA309" s="163"/>
      <c r="AB309" s="163"/>
      <c r="AC309" s="163"/>
      <c r="AD309" s="163"/>
      <c r="AE309" s="163"/>
      <c r="AF309" s="163"/>
      <c r="AG309" s="163" t="s">
        <v>5555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6355</v>
      </c>
      <c r="C310" s="169" t="s">
        <v>6356</v>
      </c>
      <c r="D310" s="170" t="s">
        <v>5875</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375</v>
      </c>
      <c r="Y310" s="163"/>
      <c r="Z310" s="163"/>
      <c r="AA310" s="163"/>
      <c r="AB310" s="163"/>
      <c r="AC310" s="163"/>
      <c r="AD310" s="163"/>
      <c r="AE310" s="163"/>
      <c r="AF310" s="163"/>
      <c r="AG310" s="163" t="s">
        <v>5522</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6357</v>
      </c>
      <c r="C311" s="169" t="s">
        <v>6358</v>
      </c>
      <c r="D311" s="170" t="s">
        <v>5875</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865</v>
      </c>
      <c r="Y311" s="163"/>
      <c r="Z311" s="163"/>
      <c r="AA311" s="163"/>
      <c r="AB311" s="163"/>
      <c r="AC311" s="163"/>
      <c r="AD311" s="163"/>
      <c r="AE311" s="163"/>
      <c r="AF311" s="163"/>
      <c r="AG311" s="163" t="s">
        <v>5555</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6359</v>
      </c>
      <c r="C312" s="169" t="s">
        <v>6095</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865</v>
      </c>
      <c r="Y312" s="163"/>
      <c r="Z312" s="163"/>
      <c r="AA312" s="163"/>
      <c r="AB312" s="163"/>
      <c r="AC312" s="163"/>
      <c r="AD312" s="163"/>
      <c r="AE312" s="163"/>
      <c r="AF312" s="163"/>
      <c r="AG312" s="163" t="s">
        <v>5555</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6360</v>
      </c>
      <c r="C313" s="169" t="s">
        <v>6361</v>
      </c>
      <c r="D313" s="170" t="s">
        <v>5875</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375</v>
      </c>
      <c r="Y313" s="163"/>
      <c r="Z313" s="163"/>
      <c r="AA313" s="163"/>
      <c r="AB313" s="163"/>
      <c r="AC313" s="163"/>
      <c r="AD313" s="163"/>
      <c r="AE313" s="163"/>
      <c r="AF313" s="163"/>
      <c r="AG313" s="163" t="s">
        <v>5522</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6362</v>
      </c>
      <c r="C314" s="169" t="s">
        <v>6363</v>
      </c>
      <c r="D314" s="170" t="s">
        <v>5875</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375</v>
      </c>
      <c r="Y314" s="163"/>
      <c r="Z314" s="163"/>
      <c r="AA314" s="163"/>
      <c r="AB314" s="163"/>
      <c r="AC314" s="163"/>
      <c r="AD314" s="163"/>
      <c r="AE314" s="163"/>
      <c r="AF314" s="163"/>
      <c r="AG314" s="163" t="s">
        <v>5522</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6364</v>
      </c>
      <c r="C315" s="169" t="s">
        <v>6365</v>
      </c>
      <c r="D315" s="170" t="s">
        <v>5875</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865</v>
      </c>
      <c r="Y315" s="163"/>
      <c r="Z315" s="163"/>
      <c r="AA315" s="163"/>
      <c r="AB315" s="163"/>
      <c r="AC315" s="163"/>
      <c r="AD315" s="163"/>
      <c r="AE315" s="163"/>
      <c r="AF315" s="163"/>
      <c r="AG315" s="163" t="s">
        <v>5555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6366</v>
      </c>
      <c r="C316" s="169" t="s">
        <v>6367</v>
      </c>
      <c r="D316" s="170" t="s">
        <v>5875</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865</v>
      </c>
      <c r="Y316" s="163"/>
      <c r="Z316" s="163"/>
      <c r="AA316" s="163"/>
      <c r="AB316" s="163"/>
      <c r="AC316" s="163"/>
      <c r="AD316" s="163"/>
      <c r="AE316" s="163"/>
      <c r="AF316" s="163"/>
      <c r="AG316" s="163" t="s">
        <v>5555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6368</v>
      </c>
      <c r="C317" s="169" t="s">
        <v>6238</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865</v>
      </c>
      <c r="Y317" s="163"/>
      <c r="Z317" s="163"/>
      <c r="AA317" s="163"/>
      <c r="AB317" s="163"/>
      <c r="AC317" s="163"/>
      <c r="AD317" s="163"/>
      <c r="AE317" s="163"/>
      <c r="AF317" s="163"/>
      <c r="AG317" s="163" t="s">
        <v>5555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6369</v>
      </c>
      <c r="C318" s="169" t="s">
        <v>6318</v>
      </c>
      <c r="D318" s="170" t="s">
        <v>6087</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865</v>
      </c>
      <c r="Y318" s="163"/>
      <c r="Z318" s="163"/>
      <c r="AA318" s="163"/>
      <c r="AB318" s="163"/>
      <c r="AC318" s="163"/>
      <c r="AD318" s="163"/>
      <c r="AE318" s="163"/>
      <c r="AF318" s="163"/>
      <c r="AG318" s="163" t="s">
        <v>5555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6370</v>
      </c>
      <c r="C319" s="169" t="s">
        <v>6371</v>
      </c>
      <c r="D319" s="170" t="s">
        <v>6012</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375</v>
      </c>
      <c r="Y319" s="163"/>
      <c r="Z319" s="163"/>
      <c r="AA319" s="163"/>
      <c r="AB319" s="163"/>
      <c r="AC319" s="163"/>
      <c r="AD319" s="163"/>
      <c r="AE319" s="163"/>
      <c r="AF319" s="163"/>
      <c r="AG319" s="163" t="s">
        <v>5522</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6372</v>
      </c>
      <c r="C320" s="169" t="s">
        <v>6262</v>
      </c>
      <c r="D320" s="170" t="s">
        <v>6012</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375</v>
      </c>
      <c r="Y320" s="163"/>
      <c r="Z320" s="163"/>
      <c r="AA320" s="163"/>
      <c r="AB320" s="163"/>
      <c r="AC320" s="163"/>
      <c r="AD320" s="163"/>
      <c r="AE320" s="163"/>
      <c r="AF320" s="163"/>
      <c r="AG320" s="163" t="s">
        <v>5522</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6373</v>
      </c>
      <c r="C321" s="169" t="s">
        <v>6320</v>
      </c>
      <c r="D321" s="170" t="s">
        <v>6012</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375</v>
      </c>
      <c r="Y321" s="163"/>
      <c r="Z321" s="163"/>
      <c r="AA321" s="163"/>
      <c r="AB321" s="163"/>
      <c r="AC321" s="163"/>
      <c r="AD321" s="163"/>
      <c r="AE321" s="163"/>
      <c r="AF321" s="163"/>
      <c r="AG321" s="163" t="s">
        <v>5522</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6374</v>
      </c>
      <c r="C322" s="169" t="s">
        <v>6099</v>
      </c>
      <c r="D322" s="170" t="s">
        <v>5875</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865</v>
      </c>
      <c r="Y322" s="163"/>
      <c r="Z322" s="163"/>
      <c r="AA322" s="163"/>
      <c r="AB322" s="163"/>
      <c r="AC322" s="163"/>
      <c r="AD322" s="163"/>
      <c r="AE322" s="163"/>
      <c r="AF322" s="163"/>
      <c r="AG322" s="163" t="s">
        <v>5555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6375</v>
      </c>
      <c r="C323" s="169" t="s">
        <v>6101</v>
      </c>
      <c r="D323" s="170" t="s">
        <v>6012</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375</v>
      </c>
      <c r="Y323" s="163"/>
      <c r="Z323" s="163"/>
      <c r="AA323" s="163"/>
      <c r="AB323" s="163"/>
      <c r="AC323" s="163"/>
      <c r="AD323" s="163"/>
      <c r="AE323" s="163"/>
      <c r="AF323" s="163"/>
      <c r="AG323" s="163" t="s">
        <v>5522</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6376</v>
      </c>
      <c r="C325" s="169" t="s">
        <v>6377</v>
      </c>
      <c r="D325" s="170" t="s">
        <v>6012</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375</v>
      </c>
      <c r="Y325" s="163"/>
      <c r="Z325" s="163"/>
      <c r="AA325" s="163"/>
      <c r="AB325" s="163"/>
      <c r="AC325" s="163"/>
      <c r="AD325" s="163"/>
      <c r="AE325" s="163"/>
      <c r="AF325" s="163"/>
      <c r="AG325" s="163" t="s">
        <v>5522</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6378</v>
      </c>
      <c r="C326" s="169" t="s">
        <v>6379</v>
      </c>
      <c r="D326" s="170" t="s">
        <v>6012</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375</v>
      </c>
      <c r="Y326" s="163"/>
      <c r="Z326" s="163"/>
      <c r="AA326" s="163"/>
      <c r="AB326" s="163"/>
      <c r="AC326" s="163"/>
      <c r="AD326" s="163"/>
      <c r="AE326" s="163"/>
      <c r="AF326" s="163"/>
      <c r="AG326" s="163" t="s">
        <v>5522</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6380</v>
      </c>
      <c r="C327" s="169" t="s">
        <v>6381</v>
      </c>
      <c r="D327" s="170" t="s">
        <v>6012</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375</v>
      </c>
      <c r="Y327" s="163"/>
      <c r="Z327" s="163"/>
      <c r="AA327" s="163"/>
      <c r="AB327" s="163"/>
      <c r="AC327" s="163"/>
      <c r="AD327" s="163"/>
      <c r="AE327" s="163"/>
      <c r="AF327" s="163"/>
      <c r="AG327" s="163" t="s">
        <v>5522</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6382</v>
      </c>
      <c r="C328" s="169" t="s">
        <v>6383</v>
      </c>
      <c r="D328" s="170" t="s">
        <v>6012</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865</v>
      </c>
      <c r="Y328" s="163"/>
      <c r="Z328" s="163"/>
      <c r="AA328" s="163"/>
      <c r="AB328" s="163"/>
      <c r="AC328" s="163"/>
      <c r="AD328" s="163"/>
      <c r="AE328" s="163"/>
      <c r="AF328" s="163"/>
      <c r="AG328" s="163" t="s">
        <v>5555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6384</v>
      </c>
      <c r="C329" s="156" t="s">
        <v>6385</v>
      </c>
      <c r="D329" s="157" t="s">
        <v>6012</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375</v>
      </c>
      <c r="Y329" s="163"/>
      <c r="Z329" s="163"/>
      <c r="AA329" s="163"/>
      <c r="AB329" s="163"/>
      <c r="AC329" s="163"/>
      <c r="AD329" s="163"/>
      <c r="AE329" s="163"/>
      <c r="AF329" s="163"/>
      <c r="AG329" s="163" t="s">
        <v>5522</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4"/>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68</v>
      </c>
      <c r="C4" s="248" t="s">
        <v>69</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6386</v>
      </c>
      <c r="C9" s="169" t="s">
        <v>6387</v>
      </c>
      <c r="D9" s="170" t="s">
        <v>6388</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6389</v>
      </c>
      <c r="C10" s="169" t="s">
        <v>6390</v>
      </c>
      <c r="D10" s="170" t="s">
        <v>6388</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376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6391</v>
      </c>
      <c r="C11" s="156" t="s">
        <v>6392</v>
      </c>
      <c r="D11" s="157" t="s">
        <v>6393</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6396</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6397</v>
      </c>
      <c r="C14" s="169" t="s">
        <v>6398</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375</v>
      </c>
      <c r="Y14" s="163"/>
      <c r="Z14" s="163"/>
      <c r="AA14" s="163"/>
      <c r="AB14" s="163"/>
      <c r="AC14" s="163"/>
      <c r="AD14" s="163"/>
      <c r="AE14" s="163"/>
      <c r="AF14" s="163"/>
      <c r="AG14" s="163" t="s">
        <v>376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6399</v>
      </c>
      <c r="C15" s="169" t="s">
        <v>6400</v>
      </c>
      <c r="D15" s="170" t="s">
        <v>544</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375</v>
      </c>
      <c r="Y15" s="163"/>
      <c r="Z15" s="163"/>
      <c r="AA15" s="163"/>
      <c r="AB15" s="163"/>
      <c r="AC15" s="163"/>
      <c r="AD15" s="163"/>
      <c r="AE15" s="163"/>
      <c r="AF15" s="163"/>
      <c r="AG15" s="163" t="s">
        <v>376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6401</v>
      </c>
      <c r="C16" s="156" t="s">
        <v>6402</v>
      </c>
      <c r="D16" s="157" t="s">
        <v>444</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3" t="s">
        <v>6403</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3" t="s">
        <v>6404</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6405</v>
      </c>
      <c r="C19" s="156" t="s">
        <v>6406</v>
      </c>
      <c r="D19" s="157" t="s">
        <v>444</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6407</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6408</v>
      </c>
      <c r="C21" s="169" t="s">
        <v>6409</v>
      </c>
      <c r="D21" s="170" t="s">
        <v>544</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6410</v>
      </c>
      <c r="C22" s="169" t="s">
        <v>6411</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6412</v>
      </c>
      <c r="C23" s="169" t="s">
        <v>6413</v>
      </c>
      <c r="D23" s="170" t="s">
        <v>480</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375</v>
      </c>
      <c r="Y23" s="163"/>
      <c r="Z23" s="163"/>
      <c r="AA23" s="163"/>
      <c r="AB23" s="163"/>
      <c r="AC23" s="163"/>
      <c r="AD23" s="163"/>
      <c r="AE23" s="163"/>
      <c r="AF23" s="163"/>
      <c r="AG23" s="163" t="s">
        <v>5615</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5604</v>
      </c>
      <c r="C24" s="169" t="s">
        <v>5605</v>
      </c>
      <c r="D24" s="170" t="s">
        <v>480</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5615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6414</v>
      </c>
      <c r="C26" s="169" t="s">
        <v>6415</v>
      </c>
      <c r="D26" s="170" t="s">
        <v>444</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5803</v>
      </c>
      <c r="C27" s="156" t="s">
        <v>5804</v>
      </c>
      <c r="D27" s="157" t="s">
        <v>444</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3" t="s">
        <v>6416</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5807</v>
      </c>
      <c r="C29" s="156" t="s">
        <v>5808</v>
      </c>
      <c r="D29" s="157" t="s">
        <v>444</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375</v>
      </c>
      <c r="Y29" s="163"/>
      <c r="Z29" s="163"/>
      <c r="AA29" s="163"/>
      <c r="AB29" s="163"/>
      <c r="AC29" s="163"/>
      <c r="AD29" s="163"/>
      <c r="AE29" s="163"/>
      <c r="AF29" s="163"/>
      <c r="AG29" s="163" t="s">
        <v>376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3" t="s">
        <v>6417</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6418</v>
      </c>
      <c r="C31" s="156" t="s">
        <v>6419</v>
      </c>
      <c r="D31" s="157" t="s">
        <v>444</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375</v>
      </c>
      <c r="Y31" s="163"/>
      <c r="Z31" s="163"/>
      <c r="AA31" s="163"/>
      <c r="AB31" s="163"/>
      <c r="AC31" s="163"/>
      <c r="AD31" s="163"/>
      <c r="AE31" s="163"/>
      <c r="AF31" s="163"/>
      <c r="AG31" s="163" t="s">
        <v>376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3" t="s">
        <v>6420</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6421</v>
      </c>
      <c r="C33" s="156" t="s">
        <v>6422</v>
      </c>
      <c r="D33" s="157" t="s">
        <v>444</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375</v>
      </c>
      <c r="Y33" s="163"/>
      <c r="Z33" s="163"/>
      <c r="AA33" s="163"/>
      <c r="AB33" s="163"/>
      <c r="AC33" s="163"/>
      <c r="AD33" s="163"/>
      <c r="AE33" s="163"/>
      <c r="AF33" s="163"/>
      <c r="AG33" s="163" t="s">
        <v>376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3" t="s">
        <v>6423</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6424</v>
      </c>
      <c r="C35" s="169" t="s">
        <v>6425</v>
      </c>
      <c r="D35" s="170" t="s">
        <v>444</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6426</v>
      </c>
      <c r="C36" s="169" t="s">
        <v>6427</v>
      </c>
      <c r="D36" s="170" t="s">
        <v>444</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6428</v>
      </c>
      <c r="C37" s="169" t="s">
        <v>6429</v>
      </c>
      <c r="D37" s="170" t="s">
        <v>444</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6430</v>
      </c>
      <c r="C38" s="169" t="s">
        <v>6431</v>
      </c>
      <c r="D38" s="170" t="s">
        <v>444</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6432</v>
      </c>
      <c r="C39" s="169" t="s">
        <v>6433</v>
      </c>
      <c r="D39" s="170" t="s">
        <v>444</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866</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6434</v>
      </c>
      <c r="C40" s="169" t="s">
        <v>6435</v>
      </c>
      <c r="D40" s="170" t="s">
        <v>444</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6436</v>
      </c>
      <c r="C41" s="169" t="s">
        <v>6437</v>
      </c>
      <c r="D41" s="170" t="s">
        <v>544</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866</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6438</v>
      </c>
      <c r="C42" s="169" t="s">
        <v>6439</v>
      </c>
      <c r="D42" s="170" t="s">
        <v>544</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6440</v>
      </c>
      <c r="C43" s="156" t="s">
        <v>6441</v>
      </c>
      <c r="D43" s="157" t="s">
        <v>444</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49" t="s">
        <v>6442</v>
      </c>
      <c r="D44" s="215"/>
      <c r="E44" s="215"/>
      <c r="F44" s="215"/>
      <c r="G44" s="215"/>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3" t="s">
        <v>6443</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6444</v>
      </c>
      <c r="C46" s="156" t="s">
        <v>6445</v>
      </c>
      <c r="D46" s="157" t="s">
        <v>444</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9" t="s">
        <v>6442</v>
      </c>
      <c r="D47" s="215"/>
      <c r="E47" s="215"/>
      <c r="F47" s="215"/>
      <c r="G47" s="215"/>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3" t="s">
        <v>6446</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378</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6447</v>
      </c>
      <c r="C49" s="156" t="s">
        <v>6448</v>
      </c>
      <c r="D49" s="157" t="s">
        <v>444</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49" t="s">
        <v>6442</v>
      </c>
      <c r="D50" s="215"/>
      <c r="E50" s="215"/>
      <c r="F50" s="215"/>
      <c r="G50" s="215"/>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3" t="s">
        <v>6449</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6450</v>
      </c>
      <c r="C52" s="156" t="s">
        <v>6451</v>
      </c>
      <c r="D52" s="157" t="s">
        <v>444</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49" t="s">
        <v>6442</v>
      </c>
      <c r="D53" s="215"/>
      <c r="E53" s="215"/>
      <c r="F53" s="215"/>
      <c r="G53" s="215"/>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3" t="s">
        <v>6452</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3" t="s">
        <v>6453</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6454</v>
      </c>
      <c r="C56" s="156" t="s">
        <v>6455</v>
      </c>
      <c r="D56" s="157" t="s">
        <v>444</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49" t="s">
        <v>6442</v>
      </c>
      <c r="D57" s="215"/>
      <c r="E57" s="215"/>
      <c r="F57" s="215"/>
      <c r="G57" s="215"/>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3" t="s">
        <v>6456</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6457</v>
      </c>
      <c r="C59" s="156" t="s">
        <v>6458</v>
      </c>
      <c r="D59" s="157" t="s">
        <v>444</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865</v>
      </c>
      <c r="Y59" s="163"/>
      <c r="Z59" s="163"/>
      <c r="AA59" s="163"/>
      <c r="AB59" s="163"/>
      <c r="AC59" s="163"/>
      <c r="AD59" s="163"/>
      <c r="AE59" s="163"/>
      <c r="AF59" s="163"/>
      <c r="AG59" s="163" t="s">
        <v>866</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49" t="s">
        <v>6442</v>
      </c>
      <c r="D60" s="215"/>
      <c r="E60" s="215"/>
      <c r="F60" s="215"/>
      <c r="G60" s="215"/>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3082</v>
      </c>
      <c r="C61" s="169" t="s">
        <v>3083</v>
      </c>
      <c r="D61" s="170" t="s">
        <v>480</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375</v>
      </c>
      <c r="Y61" s="163"/>
      <c r="Z61" s="163"/>
      <c r="AA61" s="163"/>
      <c r="AB61" s="163"/>
      <c r="AC61" s="163"/>
      <c r="AD61" s="163"/>
      <c r="AE61" s="163"/>
      <c r="AF61" s="163"/>
      <c r="AG61" s="163" t="s">
        <v>5615</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6459</v>
      </c>
      <c r="C63" s="169" t="s">
        <v>6460</v>
      </c>
      <c r="D63" s="170" t="s">
        <v>544</v>
      </c>
      <c r="E63" s="171">
        <v>1</v>
      </c>
      <c r="F63" s="172"/>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6461</v>
      </c>
      <c r="C64" s="169" t="s">
        <v>6462</v>
      </c>
      <c r="D64" s="170" t="s">
        <v>544</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375</v>
      </c>
      <c r="Y64" s="163"/>
      <c r="Z64" s="163"/>
      <c r="AA64" s="163"/>
      <c r="AB64" s="163"/>
      <c r="AC64" s="163"/>
      <c r="AD64" s="163"/>
      <c r="AE64" s="163"/>
      <c r="AF64" s="163"/>
      <c r="AG64" s="163" t="s">
        <v>376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6463</v>
      </c>
      <c r="C65" s="169" t="s">
        <v>6464</v>
      </c>
      <c r="D65" s="170" t="s">
        <v>3101</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6465</v>
      </c>
      <c r="C66" s="169" t="s">
        <v>6466</v>
      </c>
      <c r="D66" s="170" t="s">
        <v>3101</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375</v>
      </c>
      <c r="Y66" s="163"/>
      <c r="Z66" s="163"/>
      <c r="AA66" s="163"/>
      <c r="AB66" s="163"/>
      <c r="AC66" s="163"/>
      <c r="AD66" s="163"/>
      <c r="AE66" s="163"/>
      <c r="AF66" s="163"/>
      <c r="AG66" s="163" t="s">
        <v>376</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6467</v>
      </c>
      <c r="C67" s="169" t="s">
        <v>6468</v>
      </c>
      <c r="D67" s="170" t="s">
        <v>544</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6469</v>
      </c>
      <c r="Y67" s="163"/>
      <c r="Z67" s="163"/>
      <c r="AA67" s="163"/>
      <c r="AB67" s="163"/>
      <c r="AC67" s="163"/>
      <c r="AD67" s="163"/>
      <c r="AE67" s="163"/>
      <c r="AF67" s="163"/>
      <c r="AG67" s="163" t="s">
        <v>6470</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6471</v>
      </c>
      <c r="C68" s="156" t="s">
        <v>6472</v>
      </c>
      <c r="D68" s="157" t="s">
        <v>544</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865</v>
      </c>
      <c r="Y68" s="163"/>
      <c r="Z68" s="163"/>
      <c r="AA68" s="163"/>
      <c r="AB68" s="163"/>
      <c r="AC68" s="163"/>
      <c r="AD68" s="163"/>
      <c r="AE68" s="163"/>
      <c r="AF68" s="163"/>
      <c r="AG68" s="163" t="s">
        <v>866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49" t="s">
        <v>6473</v>
      </c>
      <c r="D69" s="215"/>
      <c r="E69" s="215"/>
      <c r="F69" s="215"/>
      <c r="G69" s="215"/>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6474</v>
      </c>
      <c r="C70" s="156" t="s">
        <v>6475</v>
      </c>
      <c r="D70" s="157" t="s">
        <v>544</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865</v>
      </c>
      <c r="Y70" s="163"/>
      <c r="Z70" s="163"/>
      <c r="AA70" s="163"/>
      <c r="AB70" s="163"/>
      <c r="AC70" s="163"/>
      <c r="AD70" s="163"/>
      <c r="AE70" s="163"/>
      <c r="AF70" s="163"/>
      <c r="AG70" s="163" t="s">
        <v>866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49" t="s">
        <v>6476</v>
      </c>
      <c r="D71" s="215"/>
      <c r="E71" s="215"/>
      <c r="F71" s="215"/>
      <c r="G71" s="215"/>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6477</v>
      </c>
      <c r="C72" s="169" t="s">
        <v>6478</v>
      </c>
      <c r="D72" s="170" t="s">
        <v>480</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146" t="s">
        <v>290</v>
      </c>
      <c r="B73" s="147" t="s">
        <v>183</v>
      </c>
      <c r="C73" s="148" t="s">
        <v>184</v>
      </c>
      <c r="D73" s="149"/>
      <c r="E73" s="150"/>
      <c r="F73" s="151"/>
      <c r="G73" s="151">
        <f>SUMIF(AG74:AG162,"&lt;&gt;NOR",G74:G162)</f>
        <v>0</v>
      </c>
      <c r="H73" s="151"/>
      <c r="I73" s="151">
        <f>SUM(I74:I162)</f>
        <v>0</v>
      </c>
      <c r="J73" s="151"/>
      <c r="K73" s="151">
        <f>SUM(K74:K162)</f>
        <v>0</v>
      </c>
      <c r="L73" s="151"/>
      <c r="M73" s="151">
        <f>SUM(M74:M162)</f>
        <v>0</v>
      </c>
      <c r="N73" s="151"/>
      <c r="O73" s="151">
        <f>SUM(O74:O162)</f>
        <v>1.74</v>
      </c>
      <c r="P73" s="151"/>
      <c r="Q73" s="151">
        <f>SUM(Q74:Q162)</f>
        <v>0</v>
      </c>
      <c r="R73" s="151"/>
      <c r="S73" s="151"/>
      <c r="T73" s="152"/>
      <c r="U73" s="153"/>
      <c r="V73" s="153">
        <f>SUM(V74:V162)</f>
        <v>347.76</v>
      </c>
      <c r="W73" s="153"/>
      <c r="X73" s="153"/>
      <c r="AG73" s="135" t="s">
        <v>291</v>
      </c>
    </row>
    <row r="74" spans="1:60" ht="12.75" customHeight="1" outlineLevel="1" x14ac:dyDescent="0.2">
      <c r="A74" s="154">
        <v>40</v>
      </c>
      <c r="B74" s="155" t="s">
        <v>6479</v>
      </c>
      <c r="C74" s="156" t="s">
        <v>6480</v>
      </c>
      <c r="D74" s="157" t="s">
        <v>444</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375</v>
      </c>
      <c r="Y74" s="163"/>
      <c r="Z74" s="163"/>
      <c r="AA74" s="163"/>
      <c r="AB74" s="163"/>
      <c r="AC74" s="163"/>
      <c r="AD74" s="163"/>
      <c r="AE74" s="163"/>
      <c r="AF74" s="163"/>
      <c r="AG74" s="163" t="s">
        <v>376</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49" t="s">
        <v>5761</v>
      </c>
      <c r="D75" s="215"/>
      <c r="E75" s="215"/>
      <c r="F75" s="215"/>
      <c r="G75" s="215"/>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6443</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6481</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6482</v>
      </c>
      <c r="C78" s="156" t="s">
        <v>6483</v>
      </c>
      <c r="D78" s="157" t="s">
        <v>444</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375</v>
      </c>
      <c r="Y78" s="163"/>
      <c r="Z78" s="163"/>
      <c r="AA78" s="163"/>
      <c r="AB78" s="163"/>
      <c r="AC78" s="163"/>
      <c r="AD78" s="163"/>
      <c r="AE78" s="163"/>
      <c r="AF78" s="163"/>
      <c r="AG78" s="163" t="s">
        <v>376</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49" t="s">
        <v>5761</v>
      </c>
      <c r="D79" s="215"/>
      <c r="E79" s="215"/>
      <c r="F79" s="215"/>
      <c r="G79" s="215"/>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6446</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6484</v>
      </c>
      <c r="C81" s="156" t="s">
        <v>6485</v>
      </c>
      <c r="D81" s="157" t="s">
        <v>444</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49" t="s">
        <v>5761</v>
      </c>
      <c r="D82" s="215"/>
      <c r="E82" s="215"/>
      <c r="F82" s="215"/>
      <c r="G82" s="215"/>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6449</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6486</v>
      </c>
      <c r="C84" s="156" t="s">
        <v>6487</v>
      </c>
      <c r="D84" s="157" t="s">
        <v>444</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375</v>
      </c>
      <c r="Y84" s="163"/>
      <c r="Z84" s="163"/>
      <c r="AA84" s="163"/>
      <c r="AB84" s="163"/>
      <c r="AC84" s="163"/>
      <c r="AD84" s="163"/>
      <c r="AE84" s="163"/>
      <c r="AF84" s="163"/>
      <c r="AG84" s="163" t="s">
        <v>376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49" t="s">
        <v>5761</v>
      </c>
      <c r="D85" s="215"/>
      <c r="E85" s="215"/>
      <c r="F85" s="215"/>
      <c r="G85" s="215"/>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3" t="s">
        <v>6452</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378</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3" t="s">
        <v>6453</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378</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6488</v>
      </c>
      <c r="C88" s="156" t="s">
        <v>6489</v>
      </c>
      <c r="D88" s="157" t="s">
        <v>544</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375</v>
      </c>
      <c r="Y88" s="163"/>
      <c r="Z88" s="163"/>
      <c r="AA88" s="163"/>
      <c r="AB88" s="163"/>
      <c r="AC88" s="163"/>
      <c r="AD88" s="163"/>
      <c r="AE88" s="163"/>
      <c r="AF88" s="163"/>
      <c r="AG88" s="163" t="s">
        <v>376</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6490</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6491</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6492</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6493</v>
      </c>
      <c r="C92" s="156" t="s">
        <v>6494</v>
      </c>
      <c r="D92" s="157" t="s">
        <v>544</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6495</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6496</v>
      </c>
      <c r="C94" s="169" t="s">
        <v>6497</v>
      </c>
      <c r="D94" s="170" t="s">
        <v>544</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6498</v>
      </c>
      <c r="C95" s="156" t="s">
        <v>6499</v>
      </c>
      <c r="D95" s="157" t="s">
        <v>444</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49" t="s">
        <v>5761</v>
      </c>
      <c r="D96" s="215"/>
      <c r="E96" s="215"/>
      <c r="F96" s="215"/>
      <c r="G96" s="215"/>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6456</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6500</v>
      </c>
      <c r="C98" s="156" t="s">
        <v>6501</v>
      </c>
      <c r="D98" s="157" t="s">
        <v>444</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49" t="s">
        <v>5761</v>
      </c>
      <c r="D99" s="215"/>
      <c r="E99" s="215"/>
      <c r="F99" s="215"/>
      <c r="G99" s="215"/>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6502</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6503</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6504</v>
      </c>
      <c r="C102" s="169" t="s">
        <v>6505</v>
      </c>
      <c r="D102" s="170" t="s">
        <v>544</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375</v>
      </c>
      <c r="Y102" s="163"/>
      <c r="Z102" s="163"/>
      <c r="AA102" s="163"/>
      <c r="AB102" s="163"/>
      <c r="AC102" s="163"/>
      <c r="AD102" s="163"/>
      <c r="AE102" s="163"/>
      <c r="AF102" s="163"/>
      <c r="AG102" s="163" t="s">
        <v>376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6506</v>
      </c>
      <c r="C103" s="156" t="s">
        <v>6507</v>
      </c>
      <c r="D103" s="157" t="s">
        <v>544</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375</v>
      </c>
      <c r="Y103" s="163"/>
      <c r="Z103" s="163"/>
      <c r="AA103" s="163"/>
      <c r="AB103" s="163"/>
      <c r="AC103" s="163"/>
      <c r="AD103" s="163"/>
      <c r="AE103" s="163"/>
      <c r="AF103" s="163"/>
      <c r="AG103" s="163" t="s">
        <v>376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6490</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6508</v>
      </c>
      <c r="C105" s="156" t="s">
        <v>6509</v>
      </c>
      <c r="D105" s="157" t="s">
        <v>544</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6495</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6510</v>
      </c>
      <c r="C107" s="156" t="s">
        <v>6511</v>
      </c>
      <c r="D107" s="157" t="s">
        <v>544</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6512</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6513</v>
      </c>
      <c r="C109" s="169" t="s">
        <v>6514</v>
      </c>
      <c r="D109" s="170" t="s">
        <v>544</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375</v>
      </c>
      <c r="Y109" s="163"/>
      <c r="Z109" s="163"/>
      <c r="AA109" s="163"/>
      <c r="AB109" s="163"/>
      <c r="AC109" s="163"/>
      <c r="AD109" s="163"/>
      <c r="AE109" s="163"/>
      <c r="AF109" s="163"/>
      <c r="AG109" s="163" t="s">
        <v>376</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6515</v>
      </c>
      <c r="C110" s="156" t="s">
        <v>6516</v>
      </c>
      <c r="D110" s="157" t="s">
        <v>544</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6517</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6518</v>
      </c>
      <c r="C112" s="156" t="s">
        <v>6519</v>
      </c>
      <c r="D112" s="157" t="s">
        <v>544</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3" t="s">
        <v>6517</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378</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6520</v>
      </c>
      <c r="C114" s="156" t="s">
        <v>6521</v>
      </c>
      <c r="D114" s="157" t="s">
        <v>544</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6522</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6523</v>
      </c>
      <c r="C116" s="169" t="s">
        <v>6524</v>
      </c>
      <c r="D116" s="170" t="s">
        <v>544</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6525</v>
      </c>
      <c r="C117" s="156" t="s">
        <v>6526</v>
      </c>
      <c r="D117" s="157" t="s">
        <v>444</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49" t="s">
        <v>5770</v>
      </c>
      <c r="D118" s="215"/>
      <c r="E118" s="215"/>
      <c r="F118" s="215"/>
      <c r="G118" s="215"/>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6527</v>
      </c>
      <c r="C119" s="156" t="s">
        <v>6528</v>
      </c>
      <c r="D119" s="157" t="s">
        <v>444</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375</v>
      </c>
      <c r="Y119" s="163"/>
      <c r="Z119" s="163"/>
      <c r="AA119" s="163"/>
      <c r="AB119" s="163"/>
      <c r="AC119" s="163"/>
      <c r="AD119" s="163"/>
      <c r="AE119" s="163"/>
      <c r="AF119" s="163"/>
      <c r="AG119" s="163" t="s">
        <v>376</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49" t="s">
        <v>5770</v>
      </c>
      <c r="D120" s="215"/>
      <c r="E120" s="215"/>
      <c r="F120" s="215"/>
      <c r="G120" s="215"/>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6529</v>
      </c>
      <c r="C121" s="156" t="s">
        <v>6530</v>
      </c>
      <c r="D121" s="157" t="s">
        <v>444</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9" t="s">
        <v>5770</v>
      </c>
      <c r="D122" s="215"/>
      <c r="E122" s="215"/>
      <c r="F122" s="215"/>
      <c r="G122" s="215"/>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6531</v>
      </c>
      <c r="C123" s="156" t="s">
        <v>6532</v>
      </c>
      <c r="D123" s="157" t="s">
        <v>444</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375</v>
      </c>
      <c r="Y123" s="163"/>
      <c r="Z123" s="163"/>
      <c r="AA123" s="163"/>
      <c r="AB123" s="163"/>
      <c r="AC123" s="163"/>
      <c r="AD123" s="163"/>
      <c r="AE123" s="163"/>
      <c r="AF123" s="163"/>
      <c r="AG123" s="163" t="s">
        <v>376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49" t="s">
        <v>5770</v>
      </c>
      <c r="D124" s="215"/>
      <c r="E124" s="215"/>
      <c r="F124" s="215"/>
      <c r="G124" s="215"/>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6533</v>
      </c>
      <c r="C125" s="156" t="s">
        <v>6534</v>
      </c>
      <c r="D125" s="157" t="s">
        <v>444</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49" t="s">
        <v>5770</v>
      </c>
      <c r="D126" s="215"/>
      <c r="E126" s="215"/>
      <c r="F126" s="215"/>
      <c r="G126" s="215"/>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6535</v>
      </c>
      <c r="C127" s="156" t="s">
        <v>6536</v>
      </c>
      <c r="D127" s="157" t="s">
        <v>444</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9" t="s">
        <v>5770</v>
      </c>
      <c r="D128" s="215"/>
      <c r="E128" s="215"/>
      <c r="F128" s="215"/>
      <c r="G128" s="215"/>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6537</v>
      </c>
      <c r="C129" s="156" t="s">
        <v>6538</v>
      </c>
      <c r="D129" s="157" t="s">
        <v>444</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49" t="s">
        <v>5853</v>
      </c>
      <c r="D130" s="215"/>
      <c r="E130" s="215"/>
      <c r="F130" s="215"/>
      <c r="G130" s="215"/>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6539</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6540</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6541</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6542</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6543</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6544</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6545</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6546</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6547</v>
      </c>
      <c r="C139" s="156" t="s">
        <v>6548</v>
      </c>
      <c r="D139" s="157" t="s">
        <v>444</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375</v>
      </c>
      <c r="Y139" s="163"/>
      <c r="Z139" s="163"/>
      <c r="AA139" s="163"/>
      <c r="AB139" s="163"/>
      <c r="AC139" s="163"/>
      <c r="AD139" s="163"/>
      <c r="AE139" s="163"/>
      <c r="AF139" s="163"/>
      <c r="AG139" s="163" t="s">
        <v>376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49" t="s">
        <v>5853</v>
      </c>
      <c r="D140" s="215"/>
      <c r="E140" s="215"/>
      <c r="F140" s="215"/>
      <c r="G140" s="215"/>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6549</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6550</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6551</v>
      </c>
      <c r="C143" s="156" t="s">
        <v>6552</v>
      </c>
      <c r="D143" s="157" t="s">
        <v>444</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375</v>
      </c>
      <c r="Y143" s="163"/>
      <c r="Z143" s="163"/>
      <c r="AA143" s="163"/>
      <c r="AB143" s="163"/>
      <c r="AC143" s="163"/>
      <c r="AD143" s="163"/>
      <c r="AE143" s="163"/>
      <c r="AF143" s="163"/>
      <c r="AG143" s="163" t="s">
        <v>376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49" t="s">
        <v>5853</v>
      </c>
      <c r="D144" s="215"/>
      <c r="E144" s="215"/>
      <c r="F144" s="215"/>
      <c r="G144" s="215"/>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6553</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6554</v>
      </c>
      <c r="C146" s="156" t="s">
        <v>6555</v>
      </c>
      <c r="D146" s="157" t="s">
        <v>444</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375</v>
      </c>
      <c r="Y146" s="163"/>
      <c r="Z146" s="163"/>
      <c r="AA146" s="163"/>
      <c r="AB146" s="163"/>
      <c r="AC146" s="163"/>
      <c r="AD146" s="163"/>
      <c r="AE146" s="163"/>
      <c r="AF146" s="163"/>
      <c r="AG146" s="163" t="s">
        <v>376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9" t="s">
        <v>5853</v>
      </c>
      <c r="D147" s="215"/>
      <c r="E147" s="215"/>
      <c r="F147" s="215"/>
      <c r="G147" s="215"/>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6556</v>
      </c>
      <c r="C148" s="156" t="s">
        <v>6557</v>
      </c>
      <c r="D148" s="157" t="s">
        <v>544</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3" t="s">
        <v>6490</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378</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6558</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6559</v>
      </c>
      <c r="C151" s="156" t="s">
        <v>6560</v>
      </c>
      <c r="D151" s="157" t="s">
        <v>544</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375</v>
      </c>
      <c r="Y151" s="163"/>
      <c r="Z151" s="163"/>
      <c r="AA151" s="163"/>
      <c r="AB151" s="163"/>
      <c r="AC151" s="163"/>
      <c r="AD151" s="163"/>
      <c r="AE151" s="163"/>
      <c r="AF151" s="163"/>
      <c r="AG151" s="163" t="s">
        <v>376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6495</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6561</v>
      </c>
      <c r="C153" s="156" t="s">
        <v>6562</v>
      </c>
      <c r="D153" s="157" t="s">
        <v>544</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6563</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6564</v>
      </c>
      <c r="C155" s="169" t="s">
        <v>6565</v>
      </c>
      <c r="D155" s="170" t="s">
        <v>544</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6566</v>
      </c>
      <c r="C156" s="156" t="s">
        <v>6567</v>
      </c>
      <c r="D156" s="157" t="s">
        <v>544</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6490</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73</v>
      </c>
      <c r="B158" s="155" t="s">
        <v>6568</v>
      </c>
      <c r="C158" s="156" t="s">
        <v>6569</v>
      </c>
      <c r="D158" s="157" t="s">
        <v>544</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6490</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6570</v>
      </c>
      <c r="C160" s="169" t="s">
        <v>6571</v>
      </c>
      <c r="D160" s="170" t="s">
        <v>6393</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6572</v>
      </c>
      <c r="C161" s="169" t="s">
        <v>6573</v>
      </c>
      <c r="D161" s="170" t="s">
        <v>544</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865</v>
      </c>
      <c r="Y161" s="163"/>
      <c r="Z161" s="163"/>
      <c r="AA161" s="163"/>
      <c r="AB161" s="163"/>
      <c r="AC161" s="163"/>
      <c r="AD161" s="163"/>
      <c r="AE161" s="163"/>
      <c r="AF161" s="163"/>
      <c r="AG161" s="163" t="s">
        <v>866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6574</v>
      </c>
      <c r="C162" s="169" t="s">
        <v>6575</v>
      </c>
      <c r="D162" s="170" t="s">
        <v>480</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375</v>
      </c>
      <c r="Y162" s="163"/>
      <c r="Z162" s="163"/>
      <c r="AA162" s="163"/>
      <c r="AB162" s="163"/>
      <c r="AC162" s="163"/>
      <c r="AD162" s="163"/>
      <c r="AE162" s="163"/>
      <c r="AF162" s="163"/>
      <c r="AG162" s="163" t="s">
        <v>5615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SUMIF(AG164:AG211,"&lt;&gt;NOR",G164:G211)</f>
        <v>0</v>
      </c>
      <c r="H163" s="151"/>
      <c r="I163" s="151">
        <f>SUM(I164:I211)</f>
        <v>0</v>
      </c>
      <c r="J163" s="151"/>
      <c r="K163" s="151">
        <f>SUM(K164:K211)</f>
        <v>0</v>
      </c>
      <c r="L163" s="151"/>
      <c r="M163" s="151">
        <f>SUM(M164:M211)</f>
        <v>0</v>
      </c>
      <c r="N163" s="151"/>
      <c r="O163" s="151">
        <f>SUM(O164:O211)</f>
        <v>0.17</v>
      </c>
      <c r="P163" s="151"/>
      <c r="Q163" s="151">
        <f>SUM(Q164:Q211)</f>
        <v>0</v>
      </c>
      <c r="R163" s="151"/>
      <c r="S163" s="151"/>
      <c r="T163" s="152"/>
      <c r="U163" s="153"/>
      <c r="V163" s="153">
        <f>SUM(V164:V211)</f>
        <v>36.89</v>
      </c>
      <c r="W163" s="153"/>
      <c r="X163" s="153"/>
      <c r="AG163" s="135" t="s">
        <v>291</v>
      </c>
    </row>
    <row r="164" spans="1:60" ht="12.75" customHeight="1" outlineLevel="1" x14ac:dyDescent="0.2">
      <c r="A164" s="154">
        <v>77</v>
      </c>
      <c r="B164" s="155" t="s">
        <v>6576</v>
      </c>
      <c r="C164" s="156" t="s">
        <v>6577</v>
      </c>
      <c r="D164" s="157" t="s">
        <v>3101</v>
      </c>
      <c r="E164" s="158">
        <v>2</v>
      </c>
      <c r="F164" s="159"/>
      <c r="G164" s="160">
        <f>ROUND(E164*F164,2)</f>
        <v>0</v>
      </c>
      <c r="H164" s="159"/>
      <c r="I164" s="160">
        <f>ROUND(E164*H164,2)</f>
        <v>0</v>
      </c>
      <c r="J164" s="159"/>
      <c r="K164" s="160">
        <f>ROUND(E164*J164,2)</f>
        <v>0</v>
      </c>
      <c r="L164" s="160">
        <v>21</v>
      </c>
      <c r="M164" s="160">
        <f>G164*(1+L164/100)</f>
        <v>0</v>
      </c>
      <c r="N164" s="160">
        <v>4.8500000000000001E-3</v>
      </c>
      <c r="O164" s="160">
        <f>ROUND(E164*N164,2)</f>
        <v>0.01</v>
      </c>
      <c r="P164" s="160">
        <v>0</v>
      </c>
      <c r="Q164" s="160">
        <f>ROUND(E164*P164,2)</f>
        <v>0</v>
      </c>
      <c r="R164" s="160"/>
      <c r="S164" s="160" t="s">
        <v>354</v>
      </c>
      <c r="T164" s="161" t="s">
        <v>296</v>
      </c>
      <c r="U164" s="162">
        <v>1.29</v>
      </c>
      <c r="V164" s="162">
        <f>ROUND(E164*U164,2)</f>
        <v>2.58</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6578</v>
      </c>
      <c r="D165" s="184"/>
      <c r="E165" s="185">
        <v>1</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6579</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78</v>
      </c>
      <c r="B167" s="168" t="s">
        <v>6580</v>
      </c>
      <c r="C167" s="169" t="s">
        <v>6581</v>
      </c>
      <c r="D167" s="170" t="s">
        <v>3101</v>
      </c>
      <c r="E167" s="171">
        <v>1</v>
      </c>
      <c r="F167" s="172"/>
      <c r="G167" s="173">
        <f t="shared" ref="G167:G168" si="84">ROUND(E167*F167,2)</f>
        <v>0</v>
      </c>
      <c r="H167" s="172"/>
      <c r="I167" s="173">
        <f t="shared" ref="I167:I168" si="85">ROUND(E167*H167,2)</f>
        <v>0</v>
      </c>
      <c r="J167" s="172"/>
      <c r="K167" s="173">
        <f t="shared" ref="K167:K168" si="86">ROUND(E167*J167,2)</f>
        <v>0</v>
      </c>
      <c r="L167" s="173">
        <v>21</v>
      </c>
      <c r="M167" s="173">
        <f t="shared" ref="M167:M168" si="87">G167*(1+L167/100)</f>
        <v>0</v>
      </c>
      <c r="N167" s="173">
        <v>3.7000000000000002E-3</v>
      </c>
      <c r="O167" s="173">
        <f t="shared" ref="O167:O168" si="88">ROUND(E167*N167,2)</f>
        <v>0</v>
      </c>
      <c r="P167" s="173">
        <v>0</v>
      </c>
      <c r="Q167" s="173">
        <f t="shared" ref="Q167:Q168" si="89">ROUND(E167*P167,2)</f>
        <v>0</v>
      </c>
      <c r="R167" s="173"/>
      <c r="S167" s="173" t="s">
        <v>354</v>
      </c>
      <c r="T167" s="174" t="s">
        <v>296</v>
      </c>
      <c r="U167" s="162">
        <v>0.66600000000000004</v>
      </c>
      <c r="V167" s="162">
        <f t="shared" ref="V167:V168" si="90">ROUND(E167*U167,2)</f>
        <v>0.67</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79</v>
      </c>
      <c r="B168" s="155" t="s">
        <v>6582</v>
      </c>
      <c r="C168" s="156" t="s">
        <v>6583</v>
      </c>
      <c r="D168" s="157" t="s">
        <v>544</v>
      </c>
      <c r="E168" s="158">
        <v>14</v>
      </c>
      <c r="F168" s="159"/>
      <c r="G168" s="160">
        <f t="shared" si="84"/>
        <v>0</v>
      </c>
      <c r="H168" s="159"/>
      <c r="I168" s="160">
        <f t="shared" si="85"/>
        <v>0</v>
      </c>
      <c r="J168" s="159"/>
      <c r="K168" s="160">
        <f t="shared" si="86"/>
        <v>0</v>
      </c>
      <c r="L168" s="160">
        <v>21</v>
      </c>
      <c r="M168" s="160">
        <f t="shared" si="87"/>
        <v>0</v>
      </c>
      <c r="N168" s="160">
        <v>0</v>
      </c>
      <c r="O168" s="160">
        <f t="shared" si="88"/>
        <v>0</v>
      </c>
      <c r="P168" s="160">
        <v>0</v>
      </c>
      <c r="Q168" s="160">
        <f t="shared" si="89"/>
        <v>0</v>
      </c>
      <c r="R168" s="160"/>
      <c r="S168" s="160" t="s">
        <v>354</v>
      </c>
      <c r="T168" s="161" t="s">
        <v>296</v>
      </c>
      <c r="U168" s="162">
        <v>0.16500000000000001</v>
      </c>
      <c r="V168" s="162">
        <f t="shared" si="90"/>
        <v>2.31</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6584</v>
      </c>
      <c r="D169" s="184"/>
      <c r="E169" s="185">
        <v>14</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80</v>
      </c>
      <c r="B170" s="155" t="s">
        <v>6585</v>
      </c>
      <c r="C170" s="156" t="s">
        <v>6586</v>
      </c>
      <c r="D170" s="157" t="s">
        <v>544</v>
      </c>
      <c r="E170" s="158">
        <v>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c r="S170" s="160" t="s">
        <v>354</v>
      </c>
      <c r="T170" s="161" t="s">
        <v>296</v>
      </c>
      <c r="U170" s="162">
        <v>0.26800000000000002</v>
      </c>
      <c r="V170" s="162">
        <f>ROUND(E170*U170,2)</f>
        <v>0.54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6587</v>
      </c>
      <c r="D171" s="184"/>
      <c r="E171" s="185">
        <v>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81</v>
      </c>
      <c r="B172" s="155" t="s">
        <v>6588</v>
      </c>
      <c r="C172" s="156" t="s">
        <v>6589</v>
      </c>
      <c r="D172" s="157" t="s">
        <v>544</v>
      </c>
      <c r="E172" s="158">
        <v>1</v>
      </c>
      <c r="F172" s="159"/>
      <c r="G172" s="160">
        <f>ROUND(E172*F172,2)</f>
        <v>0</v>
      </c>
      <c r="H172" s="159"/>
      <c r="I172" s="160">
        <f>ROUND(E172*H172,2)</f>
        <v>0</v>
      </c>
      <c r="J172" s="159"/>
      <c r="K172" s="160">
        <f>ROUND(E172*J172,2)</f>
        <v>0</v>
      </c>
      <c r="L172" s="160">
        <v>21</v>
      </c>
      <c r="M172" s="160">
        <f>G172*(1+L172/100)</f>
        <v>0</v>
      </c>
      <c r="N172" s="160">
        <v>0</v>
      </c>
      <c r="O172" s="160">
        <f>ROUND(E172*N172,2)</f>
        <v>0</v>
      </c>
      <c r="P172" s="160">
        <v>0</v>
      </c>
      <c r="Q172" s="160">
        <f>ROUND(E172*P172,2)</f>
        <v>0</v>
      </c>
      <c r="R172" s="160"/>
      <c r="S172" s="160" t="s">
        <v>354</v>
      </c>
      <c r="T172" s="161" t="s">
        <v>296</v>
      </c>
      <c r="U172" s="162">
        <v>0.25800000000000001</v>
      </c>
      <c r="V172" s="162">
        <f>ROUND(E172*U172,2)</f>
        <v>0.26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6590</v>
      </c>
      <c r="D173" s="184"/>
      <c r="E173" s="185">
        <v>1</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82</v>
      </c>
      <c r="B174" s="155" t="s">
        <v>6591</v>
      </c>
      <c r="C174" s="156" t="s">
        <v>6592</v>
      </c>
      <c r="D174" s="157" t="s">
        <v>544</v>
      </c>
      <c r="E174" s="158">
        <v>1</v>
      </c>
      <c r="F174" s="159"/>
      <c r="G174" s="160">
        <f>ROUND(E174*F174,2)</f>
        <v>0</v>
      </c>
      <c r="H174" s="159"/>
      <c r="I174" s="160">
        <f>ROUND(E174*H174,2)</f>
        <v>0</v>
      </c>
      <c r="J174" s="159"/>
      <c r="K174" s="160">
        <f>ROUND(E174*J174,2)</f>
        <v>0</v>
      </c>
      <c r="L174" s="160">
        <v>21</v>
      </c>
      <c r="M174" s="160">
        <f>G174*(1+L174/100)</f>
        <v>0</v>
      </c>
      <c r="N174" s="160">
        <v>0</v>
      </c>
      <c r="O174" s="160">
        <f>ROUND(E174*N174,2)</f>
        <v>0</v>
      </c>
      <c r="P174" s="160">
        <v>0</v>
      </c>
      <c r="Q174" s="160">
        <f>ROUND(E174*P174,2)</f>
        <v>0</v>
      </c>
      <c r="R174" s="160"/>
      <c r="S174" s="160" t="s">
        <v>354</v>
      </c>
      <c r="T174" s="161" t="s">
        <v>296</v>
      </c>
      <c r="U174" s="162">
        <v>0.433</v>
      </c>
      <c r="V174" s="162">
        <f>ROUND(E174*U174,2)</f>
        <v>0.43</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6593</v>
      </c>
      <c r="D175" s="184"/>
      <c r="E175" s="185">
        <v>1</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54">
        <v>83</v>
      </c>
      <c r="B176" s="155" t="s">
        <v>6594</v>
      </c>
      <c r="C176" s="156" t="s">
        <v>6595</v>
      </c>
      <c r="D176" s="157" t="s">
        <v>544</v>
      </c>
      <c r="E176" s="158">
        <v>4</v>
      </c>
      <c r="F176" s="159"/>
      <c r="G176" s="160">
        <f>ROUND(E176*F176,2)</f>
        <v>0</v>
      </c>
      <c r="H176" s="159"/>
      <c r="I176" s="160">
        <f>ROUND(E176*H176,2)</f>
        <v>0</v>
      </c>
      <c r="J176" s="159"/>
      <c r="K176" s="160">
        <f>ROUND(E176*J176,2)</f>
        <v>0</v>
      </c>
      <c r="L176" s="160">
        <v>21</v>
      </c>
      <c r="M176" s="160">
        <f>G176*(1+L176/100)</f>
        <v>0</v>
      </c>
      <c r="N176" s="160">
        <v>6.9999999999999994E-5</v>
      </c>
      <c r="O176" s="160">
        <f>ROUND(E176*N176,2)</f>
        <v>0</v>
      </c>
      <c r="P176" s="160">
        <v>0</v>
      </c>
      <c r="Q176" s="160">
        <f>ROUND(E176*P176,2)</f>
        <v>0</v>
      </c>
      <c r="R176" s="160"/>
      <c r="S176" s="160" t="s">
        <v>354</v>
      </c>
      <c r="T176" s="161" t="s">
        <v>296</v>
      </c>
      <c r="U176" s="162">
        <v>6.2E-2</v>
      </c>
      <c r="V176" s="162">
        <f>ROUND(E176*U176,2)</f>
        <v>0.25</v>
      </c>
      <c r="W176" s="162"/>
      <c r="X176" s="162" t="s">
        <v>375</v>
      </c>
      <c r="Y176" s="163"/>
      <c r="Z176" s="163"/>
      <c r="AA176" s="163"/>
      <c r="AB176" s="163"/>
      <c r="AC176" s="163"/>
      <c r="AD176" s="163"/>
      <c r="AE176" s="163"/>
      <c r="AF176" s="163"/>
      <c r="AG176" s="163" t="s">
        <v>376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6596</v>
      </c>
      <c r="D177" s="184"/>
      <c r="E177" s="185">
        <v>4</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7">
        <v>84</v>
      </c>
      <c r="B178" s="168" t="s">
        <v>6597</v>
      </c>
      <c r="C178" s="169" t="s">
        <v>6598</v>
      </c>
      <c r="D178" s="170" t="s">
        <v>544</v>
      </c>
      <c r="E178" s="171">
        <v>2</v>
      </c>
      <c r="F178" s="172"/>
      <c r="G178" s="173">
        <f t="shared" ref="G178:G199" si="91">ROUND(E178*F178,2)</f>
        <v>0</v>
      </c>
      <c r="H178" s="172"/>
      <c r="I178" s="173">
        <f t="shared" ref="I178:I199" si="92">ROUND(E178*H178,2)</f>
        <v>0</v>
      </c>
      <c r="J178" s="172"/>
      <c r="K178" s="173">
        <f t="shared" ref="K178:K199" si="93">ROUND(E178*J178,2)</f>
        <v>0</v>
      </c>
      <c r="L178" s="173">
        <v>21</v>
      </c>
      <c r="M178" s="173">
        <f t="shared" ref="M178:M199" si="94">G178*(1+L178/100)</f>
        <v>0</v>
      </c>
      <c r="N178" s="173">
        <v>8.4000000000000003E-4</v>
      </c>
      <c r="O178" s="173">
        <f t="shared" ref="O178:O199" si="95">ROUND(E178*N178,2)</f>
        <v>0</v>
      </c>
      <c r="P178" s="173">
        <v>0</v>
      </c>
      <c r="Q178" s="173">
        <f t="shared" ref="Q178:Q199" si="96">ROUND(E178*P178,2)</f>
        <v>0</v>
      </c>
      <c r="R178" s="173"/>
      <c r="S178" s="173" t="s">
        <v>354</v>
      </c>
      <c r="T178" s="174" t="s">
        <v>296</v>
      </c>
      <c r="U178" s="162">
        <v>0.22700000000000001</v>
      </c>
      <c r="V178" s="162">
        <f t="shared" ref="V178:V199" si="97">ROUND(E178*U178,2)</f>
        <v>0.45</v>
      </c>
      <c r="W178" s="162"/>
      <c r="X178" s="162" t="s">
        <v>375</v>
      </c>
      <c r="Y178" s="163"/>
      <c r="Z178" s="163"/>
      <c r="AA178" s="163"/>
      <c r="AB178" s="163"/>
      <c r="AC178" s="163"/>
      <c r="AD178" s="163"/>
      <c r="AE178" s="163"/>
      <c r="AF178" s="163"/>
      <c r="AG178" s="163" t="s">
        <v>376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7">
        <v>85</v>
      </c>
      <c r="B179" s="168" t="s">
        <v>6599</v>
      </c>
      <c r="C179" s="169" t="s">
        <v>6600</v>
      </c>
      <c r="D179" s="170" t="s">
        <v>544</v>
      </c>
      <c r="E179" s="171">
        <v>34</v>
      </c>
      <c r="F179" s="172"/>
      <c r="G179" s="173">
        <f t="shared" si="91"/>
        <v>0</v>
      </c>
      <c r="H179" s="172"/>
      <c r="I179" s="173">
        <f t="shared" si="92"/>
        <v>0</v>
      </c>
      <c r="J179" s="172"/>
      <c r="K179" s="173">
        <f t="shared" si="93"/>
        <v>0</v>
      </c>
      <c r="L179" s="173">
        <v>21</v>
      </c>
      <c r="M179" s="173">
        <f t="shared" si="94"/>
        <v>0</v>
      </c>
      <c r="N179" s="173">
        <v>2.0000000000000001E-4</v>
      </c>
      <c r="O179" s="173">
        <f t="shared" si="95"/>
        <v>0.01</v>
      </c>
      <c r="P179" s="173">
        <v>0</v>
      </c>
      <c r="Q179" s="173">
        <f t="shared" si="96"/>
        <v>0</v>
      </c>
      <c r="R179" s="173"/>
      <c r="S179" s="173" t="s">
        <v>354</v>
      </c>
      <c r="T179" s="174" t="s">
        <v>296</v>
      </c>
      <c r="U179" s="162">
        <v>0.17499999999999999</v>
      </c>
      <c r="V179" s="162">
        <f t="shared" si="97"/>
        <v>5.95</v>
      </c>
      <c r="W179" s="162"/>
      <c r="X179" s="162" t="s">
        <v>375</v>
      </c>
      <c r="Y179" s="163"/>
      <c r="Z179" s="163"/>
      <c r="AA179" s="163"/>
      <c r="AB179" s="163"/>
      <c r="AC179" s="163"/>
      <c r="AD179" s="163"/>
      <c r="AE179" s="163"/>
      <c r="AF179" s="163"/>
      <c r="AG179" s="163" t="s">
        <v>376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7">
        <v>86</v>
      </c>
      <c r="B180" s="168" t="s">
        <v>6601</v>
      </c>
      <c r="C180" s="169" t="s">
        <v>6602</v>
      </c>
      <c r="D180" s="170" t="s">
        <v>544</v>
      </c>
      <c r="E180" s="171">
        <v>4</v>
      </c>
      <c r="F180" s="172"/>
      <c r="G180" s="173">
        <f t="shared" si="91"/>
        <v>0</v>
      </c>
      <c r="H180" s="172"/>
      <c r="I180" s="173">
        <f t="shared" si="92"/>
        <v>0</v>
      </c>
      <c r="J180" s="172"/>
      <c r="K180" s="173">
        <f t="shared" si="93"/>
        <v>0</v>
      </c>
      <c r="L180" s="173">
        <v>21</v>
      </c>
      <c r="M180" s="173">
        <f t="shared" si="94"/>
        <v>0</v>
      </c>
      <c r="N180" s="173">
        <v>1.4999999999999999E-4</v>
      </c>
      <c r="O180" s="173">
        <f t="shared" si="95"/>
        <v>0</v>
      </c>
      <c r="P180" s="173">
        <v>0</v>
      </c>
      <c r="Q180" s="173">
        <f t="shared" si="96"/>
        <v>0</v>
      </c>
      <c r="R180" s="173"/>
      <c r="S180" s="173" t="s">
        <v>354</v>
      </c>
      <c r="T180" s="174" t="s">
        <v>296</v>
      </c>
      <c r="U180" s="162">
        <v>0.16500000000000001</v>
      </c>
      <c r="V180" s="162">
        <f t="shared" si="97"/>
        <v>0.66</v>
      </c>
      <c r="W180" s="162"/>
      <c r="X180" s="162" t="s">
        <v>375</v>
      </c>
      <c r="Y180" s="163"/>
      <c r="Z180" s="163"/>
      <c r="AA180" s="163"/>
      <c r="AB180" s="163"/>
      <c r="AC180" s="163"/>
      <c r="AD180" s="163"/>
      <c r="AE180" s="163"/>
      <c r="AF180" s="163"/>
      <c r="AG180" s="163" t="s">
        <v>376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87</v>
      </c>
      <c r="B181" s="168" t="s">
        <v>6603</v>
      </c>
      <c r="C181" s="169" t="s">
        <v>6604</v>
      </c>
      <c r="D181" s="170" t="s">
        <v>544</v>
      </c>
      <c r="E181" s="171">
        <v>4</v>
      </c>
      <c r="F181" s="172"/>
      <c r="G181" s="173">
        <f t="shared" si="91"/>
        <v>0</v>
      </c>
      <c r="H181" s="172"/>
      <c r="I181" s="173">
        <f t="shared" si="92"/>
        <v>0</v>
      </c>
      <c r="J181" s="172"/>
      <c r="K181" s="173">
        <f t="shared" si="93"/>
        <v>0</v>
      </c>
      <c r="L181" s="173">
        <v>21</v>
      </c>
      <c r="M181" s="173">
        <f t="shared" si="94"/>
        <v>0</v>
      </c>
      <c r="N181" s="173">
        <v>1.0399999999999999E-3</v>
      </c>
      <c r="O181" s="173">
        <f t="shared" si="95"/>
        <v>0</v>
      </c>
      <c r="P181" s="173">
        <v>0</v>
      </c>
      <c r="Q181" s="173">
        <f t="shared" si="96"/>
        <v>0</v>
      </c>
      <c r="R181" s="173"/>
      <c r="S181" s="173" t="s">
        <v>354</v>
      </c>
      <c r="T181" s="174" t="s">
        <v>296</v>
      </c>
      <c r="U181" s="162">
        <v>0.35099999999999998</v>
      </c>
      <c r="V181" s="162">
        <f t="shared" si="97"/>
        <v>1.4</v>
      </c>
      <c r="W181" s="162"/>
      <c r="X181" s="162" t="s">
        <v>375</v>
      </c>
      <c r="Y181" s="163"/>
      <c r="Z181" s="163"/>
      <c r="AA181" s="163"/>
      <c r="AB181" s="163"/>
      <c r="AC181" s="163"/>
      <c r="AD181" s="163"/>
      <c r="AE181" s="163"/>
      <c r="AF181" s="163"/>
      <c r="AG181" s="163" t="s">
        <v>376</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88</v>
      </c>
      <c r="B182" s="168" t="s">
        <v>6605</v>
      </c>
      <c r="C182" s="169" t="s">
        <v>6606</v>
      </c>
      <c r="D182" s="170" t="s">
        <v>544</v>
      </c>
      <c r="E182" s="171">
        <v>6</v>
      </c>
      <c r="F182" s="172"/>
      <c r="G182" s="173">
        <f t="shared" si="91"/>
        <v>0</v>
      </c>
      <c r="H182" s="172"/>
      <c r="I182" s="173">
        <f t="shared" si="92"/>
        <v>0</v>
      </c>
      <c r="J182" s="172"/>
      <c r="K182" s="173">
        <f t="shared" si="93"/>
        <v>0</v>
      </c>
      <c r="L182" s="173">
        <v>21</v>
      </c>
      <c r="M182" s="173">
        <f t="shared" si="94"/>
        <v>0</v>
      </c>
      <c r="N182" s="173">
        <v>4.4299999999999999E-3</v>
      </c>
      <c r="O182" s="173">
        <f t="shared" si="95"/>
        <v>0.03</v>
      </c>
      <c r="P182" s="173">
        <v>0</v>
      </c>
      <c r="Q182" s="173">
        <f t="shared" si="96"/>
        <v>0</v>
      </c>
      <c r="R182" s="173"/>
      <c r="S182" s="173" t="s">
        <v>354</v>
      </c>
      <c r="T182" s="174" t="s">
        <v>296</v>
      </c>
      <c r="U182" s="162">
        <v>0.64100000000000001</v>
      </c>
      <c r="V182" s="162">
        <f t="shared" si="97"/>
        <v>3.85</v>
      </c>
      <c r="W182" s="162"/>
      <c r="X182" s="162" t="s">
        <v>375</v>
      </c>
      <c r="Y182" s="163"/>
      <c r="Z182" s="163"/>
      <c r="AA182" s="163"/>
      <c r="AB182" s="163"/>
      <c r="AC182" s="163"/>
      <c r="AD182" s="163"/>
      <c r="AE182" s="163"/>
      <c r="AF182" s="163"/>
      <c r="AG182" s="163" t="s">
        <v>376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89</v>
      </c>
      <c r="B183" s="168" t="s">
        <v>6607</v>
      </c>
      <c r="C183" s="169" t="s">
        <v>6608</v>
      </c>
      <c r="D183" s="170" t="s">
        <v>544</v>
      </c>
      <c r="E183" s="171">
        <v>1</v>
      </c>
      <c r="F183" s="172"/>
      <c r="G183" s="173">
        <f t="shared" si="91"/>
        <v>0</v>
      </c>
      <c r="H183" s="172"/>
      <c r="I183" s="173">
        <f t="shared" si="92"/>
        <v>0</v>
      </c>
      <c r="J183" s="172"/>
      <c r="K183" s="173">
        <f t="shared" si="93"/>
        <v>0</v>
      </c>
      <c r="L183" s="173">
        <v>21</v>
      </c>
      <c r="M183" s="173">
        <f t="shared" si="94"/>
        <v>0</v>
      </c>
      <c r="N183" s="173">
        <v>6.8000000000000005E-4</v>
      </c>
      <c r="O183" s="173">
        <f t="shared" si="95"/>
        <v>0</v>
      </c>
      <c r="P183" s="173">
        <v>0</v>
      </c>
      <c r="Q183" s="173">
        <f t="shared" si="96"/>
        <v>0</v>
      </c>
      <c r="R183" s="173"/>
      <c r="S183" s="173" t="s">
        <v>354</v>
      </c>
      <c r="T183" s="174" t="s">
        <v>296</v>
      </c>
      <c r="U183" s="162">
        <v>0.35099999999999998</v>
      </c>
      <c r="V183" s="162">
        <f t="shared" si="97"/>
        <v>0.35</v>
      </c>
      <c r="W183" s="162"/>
      <c r="X183" s="162" t="s">
        <v>375</v>
      </c>
      <c r="Y183" s="163"/>
      <c r="Z183" s="163"/>
      <c r="AA183" s="163"/>
      <c r="AB183" s="163"/>
      <c r="AC183" s="163"/>
      <c r="AD183" s="163"/>
      <c r="AE183" s="163"/>
      <c r="AF183" s="163"/>
      <c r="AG183" s="163" t="s">
        <v>376</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90</v>
      </c>
      <c r="B184" s="168" t="s">
        <v>6609</v>
      </c>
      <c r="C184" s="169" t="s">
        <v>6610</v>
      </c>
      <c r="D184" s="170" t="s">
        <v>544</v>
      </c>
      <c r="E184" s="171">
        <v>1</v>
      </c>
      <c r="F184" s="172"/>
      <c r="G184" s="173">
        <f t="shared" si="91"/>
        <v>0</v>
      </c>
      <c r="H184" s="172"/>
      <c r="I184" s="173">
        <f t="shared" si="92"/>
        <v>0</v>
      </c>
      <c r="J184" s="172"/>
      <c r="K184" s="173">
        <f t="shared" si="93"/>
        <v>0</v>
      </c>
      <c r="L184" s="173">
        <v>21</v>
      </c>
      <c r="M184" s="173">
        <f t="shared" si="94"/>
        <v>0</v>
      </c>
      <c r="N184" s="173">
        <v>2.4499999999999999E-3</v>
      </c>
      <c r="O184" s="173">
        <f t="shared" si="95"/>
        <v>0</v>
      </c>
      <c r="P184" s="173">
        <v>0</v>
      </c>
      <c r="Q184" s="173">
        <f t="shared" si="96"/>
        <v>0</v>
      </c>
      <c r="R184" s="173"/>
      <c r="S184" s="173" t="s">
        <v>354</v>
      </c>
      <c r="T184" s="174" t="s">
        <v>296</v>
      </c>
      <c r="U184" s="162">
        <v>0.64100000000000001</v>
      </c>
      <c r="V184" s="162">
        <f t="shared" si="97"/>
        <v>0.64</v>
      </c>
      <c r="W184" s="162"/>
      <c r="X184" s="162" t="s">
        <v>375</v>
      </c>
      <c r="Y184" s="163"/>
      <c r="Z184" s="163"/>
      <c r="AA184" s="163"/>
      <c r="AB184" s="163"/>
      <c r="AC184" s="163"/>
      <c r="AD184" s="163"/>
      <c r="AE184" s="163"/>
      <c r="AF184" s="163"/>
      <c r="AG184" s="163" t="s">
        <v>376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91</v>
      </c>
      <c r="B185" s="168" t="s">
        <v>6611</v>
      </c>
      <c r="C185" s="169" t="s">
        <v>6612</v>
      </c>
      <c r="D185" s="170" t="s">
        <v>544</v>
      </c>
      <c r="E185" s="171">
        <v>2</v>
      </c>
      <c r="F185" s="172"/>
      <c r="G185" s="173">
        <f t="shared" si="91"/>
        <v>0</v>
      </c>
      <c r="H185" s="172"/>
      <c r="I185" s="173">
        <f t="shared" si="92"/>
        <v>0</v>
      </c>
      <c r="J185" s="172"/>
      <c r="K185" s="173">
        <f t="shared" si="93"/>
        <v>0</v>
      </c>
      <c r="L185" s="173">
        <v>21</v>
      </c>
      <c r="M185" s="173">
        <f t="shared" si="94"/>
        <v>0</v>
      </c>
      <c r="N185" s="173">
        <v>5.0000000000000001E-4</v>
      </c>
      <c r="O185" s="173">
        <f t="shared" si="95"/>
        <v>0</v>
      </c>
      <c r="P185" s="173">
        <v>0</v>
      </c>
      <c r="Q185" s="173">
        <f t="shared" si="96"/>
        <v>0</v>
      </c>
      <c r="R185" s="173"/>
      <c r="S185" s="173" t="s">
        <v>354</v>
      </c>
      <c r="T185" s="174" t="s">
        <v>296</v>
      </c>
      <c r="U185" s="162">
        <v>0.124</v>
      </c>
      <c r="V185" s="162">
        <f t="shared" si="97"/>
        <v>0.25</v>
      </c>
      <c r="W185" s="162"/>
      <c r="X185" s="162" t="s">
        <v>375</v>
      </c>
      <c r="Y185" s="163"/>
      <c r="Z185" s="163"/>
      <c r="AA185" s="163"/>
      <c r="AB185" s="163"/>
      <c r="AC185" s="163"/>
      <c r="AD185" s="163"/>
      <c r="AE185" s="163"/>
      <c r="AF185" s="163"/>
      <c r="AG185" s="163" t="s">
        <v>376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92</v>
      </c>
      <c r="B186" s="168" t="s">
        <v>6613</v>
      </c>
      <c r="C186" s="169" t="s">
        <v>6614</v>
      </c>
      <c r="D186" s="170" t="s">
        <v>544</v>
      </c>
      <c r="E186" s="171">
        <v>2</v>
      </c>
      <c r="F186" s="172"/>
      <c r="G186" s="173">
        <f t="shared" si="91"/>
        <v>0</v>
      </c>
      <c r="H186" s="172"/>
      <c r="I186" s="173">
        <f t="shared" si="92"/>
        <v>0</v>
      </c>
      <c r="J186" s="172"/>
      <c r="K186" s="173">
        <f t="shared" si="93"/>
        <v>0</v>
      </c>
      <c r="L186" s="173">
        <v>21</v>
      </c>
      <c r="M186" s="173">
        <f t="shared" si="94"/>
        <v>0</v>
      </c>
      <c r="N186" s="173">
        <v>0</v>
      </c>
      <c r="O186" s="173">
        <f t="shared" si="95"/>
        <v>0</v>
      </c>
      <c r="P186" s="173">
        <v>0</v>
      </c>
      <c r="Q186" s="173">
        <f t="shared" si="96"/>
        <v>0</v>
      </c>
      <c r="R186" s="173"/>
      <c r="S186" s="173" t="s">
        <v>354</v>
      </c>
      <c r="T186" s="174" t="s">
        <v>296</v>
      </c>
      <c r="U186" s="162">
        <v>0.10299999999999999</v>
      </c>
      <c r="V186" s="162">
        <f t="shared" si="97"/>
        <v>0.21</v>
      </c>
      <c r="W186" s="162"/>
      <c r="X186" s="162" t="s">
        <v>375</v>
      </c>
      <c r="Y186" s="163"/>
      <c r="Z186" s="163"/>
      <c r="AA186" s="163"/>
      <c r="AB186" s="163"/>
      <c r="AC186" s="163"/>
      <c r="AD186" s="163"/>
      <c r="AE186" s="163"/>
      <c r="AF186" s="163"/>
      <c r="AG186" s="163" t="s">
        <v>376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93</v>
      </c>
      <c r="B187" s="168" t="s">
        <v>6615</v>
      </c>
      <c r="C187" s="169" t="s">
        <v>6616</v>
      </c>
      <c r="D187" s="170" t="s">
        <v>544</v>
      </c>
      <c r="E187" s="171">
        <v>2</v>
      </c>
      <c r="F187" s="172"/>
      <c r="G187" s="173">
        <f t="shared" si="91"/>
        <v>0</v>
      </c>
      <c r="H187" s="172"/>
      <c r="I187" s="173">
        <f t="shared" si="92"/>
        <v>0</v>
      </c>
      <c r="J187" s="172"/>
      <c r="K187" s="173">
        <f t="shared" si="93"/>
        <v>0</v>
      </c>
      <c r="L187" s="173">
        <v>21</v>
      </c>
      <c r="M187" s="173">
        <f t="shared" si="94"/>
        <v>0</v>
      </c>
      <c r="N187" s="173">
        <v>0</v>
      </c>
      <c r="O187" s="173">
        <f t="shared" si="95"/>
        <v>0</v>
      </c>
      <c r="P187" s="173">
        <v>0</v>
      </c>
      <c r="Q187" s="173">
        <f t="shared" si="96"/>
        <v>0</v>
      </c>
      <c r="R187" s="173"/>
      <c r="S187" s="173" t="s">
        <v>354</v>
      </c>
      <c r="T187" s="174" t="s">
        <v>296</v>
      </c>
      <c r="U187" s="162">
        <v>0.16500000000000001</v>
      </c>
      <c r="V187" s="162">
        <f t="shared" si="97"/>
        <v>0.33</v>
      </c>
      <c r="W187" s="162"/>
      <c r="X187" s="162" t="s">
        <v>375</v>
      </c>
      <c r="Y187" s="163"/>
      <c r="Z187" s="163"/>
      <c r="AA187" s="163"/>
      <c r="AB187" s="163"/>
      <c r="AC187" s="163"/>
      <c r="AD187" s="163"/>
      <c r="AE187" s="163"/>
      <c r="AF187" s="163"/>
      <c r="AG187" s="163" t="s">
        <v>376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94</v>
      </c>
      <c r="B188" s="168" t="s">
        <v>6617</v>
      </c>
      <c r="C188" s="169" t="s">
        <v>6618</v>
      </c>
      <c r="D188" s="170" t="s">
        <v>544</v>
      </c>
      <c r="E188" s="171">
        <v>34</v>
      </c>
      <c r="F188" s="172"/>
      <c r="G188" s="173">
        <f t="shared" si="91"/>
        <v>0</v>
      </c>
      <c r="H188" s="172"/>
      <c r="I188" s="173">
        <f t="shared" si="92"/>
        <v>0</v>
      </c>
      <c r="J188" s="172"/>
      <c r="K188" s="173">
        <f t="shared" si="93"/>
        <v>0</v>
      </c>
      <c r="L188" s="173">
        <v>21</v>
      </c>
      <c r="M188" s="173">
        <f t="shared" si="94"/>
        <v>0</v>
      </c>
      <c r="N188" s="173">
        <v>2.5999999999999998E-4</v>
      </c>
      <c r="O188" s="173">
        <f t="shared" si="95"/>
        <v>0.01</v>
      </c>
      <c r="P188" s="173">
        <v>0</v>
      </c>
      <c r="Q188" s="173">
        <f t="shared" si="96"/>
        <v>0</v>
      </c>
      <c r="R188" s="173"/>
      <c r="S188" s="173" t="s">
        <v>354</v>
      </c>
      <c r="T188" s="174" t="s">
        <v>296</v>
      </c>
      <c r="U188" s="162">
        <v>8.2000000000000003E-2</v>
      </c>
      <c r="V188" s="162">
        <f t="shared" si="97"/>
        <v>2.79</v>
      </c>
      <c r="W188" s="162"/>
      <c r="X188" s="162" t="s">
        <v>375</v>
      </c>
      <c r="Y188" s="163"/>
      <c r="Z188" s="163"/>
      <c r="AA188" s="163"/>
      <c r="AB188" s="163"/>
      <c r="AC188" s="163"/>
      <c r="AD188" s="163"/>
      <c r="AE188" s="163"/>
      <c r="AF188" s="163"/>
      <c r="AG188" s="163" t="s">
        <v>376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95</v>
      </c>
      <c r="B189" s="168" t="s">
        <v>6619</v>
      </c>
      <c r="C189" s="169" t="s">
        <v>6620</v>
      </c>
      <c r="D189" s="170" t="s">
        <v>544</v>
      </c>
      <c r="E189" s="171">
        <v>6</v>
      </c>
      <c r="F189" s="172"/>
      <c r="G189" s="173">
        <f t="shared" si="91"/>
        <v>0</v>
      </c>
      <c r="H189" s="172"/>
      <c r="I189" s="173">
        <f t="shared" si="92"/>
        <v>0</v>
      </c>
      <c r="J189" s="172"/>
      <c r="K189" s="173">
        <f t="shared" si="93"/>
        <v>0</v>
      </c>
      <c r="L189" s="173">
        <v>21</v>
      </c>
      <c r="M189" s="173">
        <f t="shared" si="94"/>
        <v>0</v>
      </c>
      <c r="N189" s="173">
        <v>4.6999999999999999E-4</v>
      </c>
      <c r="O189" s="173">
        <f t="shared" si="95"/>
        <v>0</v>
      </c>
      <c r="P189" s="173">
        <v>0</v>
      </c>
      <c r="Q189" s="173">
        <f t="shared" si="96"/>
        <v>0</v>
      </c>
      <c r="R189" s="173"/>
      <c r="S189" s="173" t="s">
        <v>354</v>
      </c>
      <c r="T189" s="174" t="s">
        <v>296</v>
      </c>
      <c r="U189" s="162">
        <v>8.2000000000000003E-2</v>
      </c>
      <c r="V189" s="162">
        <f t="shared" si="97"/>
        <v>0.49</v>
      </c>
      <c r="W189" s="162"/>
      <c r="X189" s="162" t="s">
        <v>375</v>
      </c>
      <c r="Y189" s="163"/>
      <c r="Z189" s="163"/>
      <c r="AA189" s="163"/>
      <c r="AB189" s="163"/>
      <c r="AC189" s="163"/>
      <c r="AD189" s="163"/>
      <c r="AE189" s="163"/>
      <c r="AF189" s="163"/>
      <c r="AG189" s="163" t="s">
        <v>376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96</v>
      </c>
      <c r="B190" s="168" t="s">
        <v>6621</v>
      </c>
      <c r="C190" s="169" t="s">
        <v>6622</v>
      </c>
      <c r="D190" s="170" t="s">
        <v>544</v>
      </c>
      <c r="E190" s="171">
        <v>1</v>
      </c>
      <c r="F190" s="172"/>
      <c r="G190" s="173">
        <f t="shared" si="91"/>
        <v>0</v>
      </c>
      <c r="H190" s="172"/>
      <c r="I190" s="173">
        <f t="shared" si="92"/>
        <v>0</v>
      </c>
      <c r="J190" s="172"/>
      <c r="K190" s="173">
        <f t="shared" si="93"/>
        <v>0</v>
      </c>
      <c r="L190" s="173">
        <v>21</v>
      </c>
      <c r="M190" s="173">
        <f t="shared" si="94"/>
        <v>0</v>
      </c>
      <c r="N190" s="173">
        <v>8.4000000000000003E-4</v>
      </c>
      <c r="O190" s="173">
        <f t="shared" si="95"/>
        <v>0</v>
      </c>
      <c r="P190" s="173">
        <v>0</v>
      </c>
      <c r="Q190" s="173">
        <f t="shared" si="96"/>
        <v>0</v>
      </c>
      <c r="R190" s="173"/>
      <c r="S190" s="173" t="s">
        <v>354</v>
      </c>
      <c r="T190" s="174" t="s">
        <v>296</v>
      </c>
      <c r="U190" s="162">
        <v>0.35099999999999998</v>
      </c>
      <c r="V190" s="162">
        <f t="shared" si="97"/>
        <v>0.35</v>
      </c>
      <c r="W190" s="162"/>
      <c r="X190" s="162" t="s">
        <v>375</v>
      </c>
      <c r="Y190" s="163"/>
      <c r="Z190" s="163"/>
      <c r="AA190" s="163"/>
      <c r="AB190" s="163"/>
      <c r="AC190" s="163"/>
      <c r="AD190" s="163"/>
      <c r="AE190" s="163"/>
      <c r="AF190" s="163"/>
      <c r="AG190" s="163" t="s">
        <v>376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outlineLevel="1" x14ac:dyDescent="0.2">
      <c r="A191" s="167">
        <v>97</v>
      </c>
      <c r="B191" s="168" t="s">
        <v>6623</v>
      </c>
      <c r="C191" s="169" t="s">
        <v>6624</v>
      </c>
      <c r="D191" s="170" t="s">
        <v>544</v>
      </c>
      <c r="E191" s="171">
        <v>1</v>
      </c>
      <c r="F191" s="172"/>
      <c r="G191" s="173">
        <f t="shared" si="91"/>
        <v>0</v>
      </c>
      <c r="H191" s="172"/>
      <c r="I191" s="173">
        <f t="shared" si="92"/>
        <v>0</v>
      </c>
      <c r="J191" s="172"/>
      <c r="K191" s="173">
        <f t="shared" si="93"/>
        <v>0</v>
      </c>
      <c r="L191" s="173">
        <v>21</v>
      </c>
      <c r="M191" s="173">
        <f t="shared" si="94"/>
        <v>0</v>
      </c>
      <c r="N191" s="173">
        <v>3.0000000000000001E-3</v>
      </c>
      <c r="O191" s="173">
        <f t="shared" si="95"/>
        <v>0</v>
      </c>
      <c r="P191" s="173">
        <v>0</v>
      </c>
      <c r="Q191" s="173">
        <f t="shared" si="96"/>
        <v>0</v>
      </c>
      <c r="R191" s="173"/>
      <c r="S191" s="173" t="s">
        <v>354</v>
      </c>
      <c r="T191" s="174" t="s">
        <v>296</v>
      </c>
      <c r="U191" s="162">
        <v>0.64100000000000001</v>
      </c>
      <c r="V191" s="162">
        <f t="shared" si="97"/>
        <v>0.64</v>
      </c>
      <c r="W191" s="162"/>
      <c r="X191" s="162" t="s">
        <v>375</v>
      </c>
      <c r="Y191" s="163"/>
      <c r="Z191" s="163"/>
      <c r="AA191" s="163"/>
      <c r="AB191" s="163"/>
      <c r="AC191" s="163"/>
      <c r="AD191" s="163"/>
      <c r="AE191" s="163"/>
      <c r="AF191" s="163"/>
      <c r="AG191" s="163" t="s">
        <v>376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22.5" outlineLevel="1" x14ac:dyDescent="0.2">
      <c r="A192" s="167">
        <v>98</v>
      </c>
      <c r="B192" s="168" t="s">
        <v>6625</v>
      </c>
      <c r="C192" s="169" t="s">
        <v>6626</v>
      </c>
      <c r="D192" s="170" t="s">
        <v>544</v>
      </c>
      <c r="E192" s="171">
        <v>4</v>
      </c>
      <c r="F192" s="172"/>
      <c r="G192" s="173">
        <f t="shared" si="91"/>
        <v>0</v>
      </c>
      <c r="H192" s="172"/>
      <c r="I192" s="173">
        <f t="shared" si="92"/>
        <v>0</v>
      </c>
      <c r="J192" s="172"/>
      <c r="K192" s="173">
        <f t="shared" si="93"/>
        <v>0</v>
      </c>
      <c r="L192" s="173">
        <v>21</v>
      </c>
      <c r="M192" s="173">
        <f t="shared" si="94"/>
        <v>0</v>
      </c>
      <c r="N192" s="173">
        <v>5.2999999999999998E-4</v>
      </c>
      <c r="O192" s="173">
        <f t="shared" si="95"/>
        <v>0</v>
      </c>
      <c r="P192" s="173">
        <v>0</v>
      </c>
      <c r="Q192" s="173">
        <f t="shared" si="96"/>
        <v>0</v>
      </c>
      <c r="R192" s="173"/>
      <c r="S192" s="173" t="s">
        <v>354</v>
      </c>
      <c r="T192" s="174" t="s">
        <v>296</v>
      </c>
      <c r="U192" s="162">
        <v>0.38100000000000001</v>
      </c>
      <c r="V192" s="162">
        <f t="shared" si="97"/>
        <v>1.52</v>
      </c>
      <c r="W192" s="162"/>
      <c r="X192" s="162" t="s">
        <v>375</v>
      </c>
      <c r="Y192" s="163"/>
      <c r="Z192" s="163"/>
      <c r="AA192" s="163"/>
      <c r="AB192" s="163"/>
      <c r="AC192" s="163"/>
      <c r="AD192" s="163"/>
      <c r="AE192" s="163"/>
      <c r="AF192" s="163"/>
      <c r="AG192" s="163" t="s">
        <v>376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22.5" outlineLevel="1" x14ac:dyDescent="0.2">
      <c r="A193" s="167">
        <v>99</v>
      </c>
      <c r="B193" s="168" t="s">
        <v>6627</v>
      </c>
      <c r="C193" s="169" t="s">
        <v>6628</v>
      </c>
      <c r="D193" s="170" t="s">
        <v>3101</v>
      </c>
      <c r="E193" s="171">
        <v>1</v>
      </c>
      <c r="F193" s="172"/>
      <c r="G193" s="173">
        <f t="shared" si="91"/>
        <v>0</v>
      </c>
      <c r="H193" s="172"/>
      <c r="I193" s="173">
        <f t="shared" si="92"/>
        <v>0</v>
      </c>
      <c r="J193" s="172"/>
      <c r="K193" s="173">
        <f t="shared" si="93"/>
        <v>0</v>
      </c>
      <c r="L193" s="173">
        <v>21</v>
      </c>
      <c r="M193" s="173">
        <f t="shared" si="94"/>
        <v>0</v>
      </c>
      <c r="N193" s="173">
        <v>6.6E-3</v>
      </c>
      <c r="O193" s="173">
        <f t="shared" si="95"/>
        <v>0.01</v>
      </c>
      <c r="P193" s="173">
        <v>0</v>
      </c>
      <c r="Q193" s="173">
        <f t="shared" si="96"/>
        <v>0</v>
      </c>
      <c r="R193" s="173"/>
      <c r="S193" s="173" t="s">
        <v>354</v>
      </c>
      <c r="T193" s="174" t="s">
        <v>296</v>
      </c>
      <c r="U193" s="162">
        <v>1.988</v>
      </c>
      <c r="V193" s="162">
        <f t="shared" si="97"/>
        <v>1.99</v>
      </c>
      <c r="W193" s="162"/>
      <c r="X193" s="162" t="s">
        <v>375</v>
      </c>
      <c r="Y193" s="163"/>
      <c r="Z193" s="163"/>
      <c r="AA193" s="163"/>
      <c r="AB193" s="163"/>
      <c r="AC193" s="163"/>
      <c r="AD193" s="163"/>
      <c r="AE193" s="163"/>
      <c r="AF193" s="163"/>
      <c r="AG193" s="163" t="s">
        <v>376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22.5" outlineLevel="1" x14ac:dyDescent="0.2">
      <c r="A194" s="167">
        <v>100</v>
      </c>
      <c r="B194" s="168" t="s">
        <v>6629</v>
      </c>
      <c r="C194" s="169" t="s">
        <v>6630</v>
      </c>
      <c r="D194" s="170" t="s">
        <v>3101</v>
      </c>
      <c r="E194" s="171">
        <v>1</v>
      </c>
      <c r="F194" s="172"/>
      <c r="G194" s="173">
        <f t="shared" si="91"/>
        <v>0</v>
      </c>
      <c r="H194" s="172"/>
      <c r="I194" s="173">
        <f t="shared" si="92"/>
        <v>0</v>
      </c>
      <c r="J194" s="172"/>
      <c r="K194" s="173">
        <f t="shared" si="93"/>
        <v>0</v>
      </c>
      <c r="L194" s="173">
        <v>21</v>
      </c>
      <c r="M194" s="173">
        <f t="shared" si="94"/>
        <v>0</v>
      </c>
      <c r="N194" s="173">
        <v>9.3999999999999997E-4</v>
      </c>
      <c r="O194" s="173">
        <f t="shared" si="95"/>
        <v>0</v>
      </c>
      <c r="P194" s="173">
        <v>0</v>
      </c>
      <c r="Q194" s="173">
        <f t="shared" si="96"/>
        <v>0</v>
      </c>
      <c r="R194" s="173"/>
      <c r="S194" s="173" t="s">
        <v>354</v>
      </c>
      <c r="T194" s="174" t="s">
        <v>296</v>
      </c>
      <c r="U194" s="162">
        <v>1.319</v>
      </c>
      <c r="V194" s="162">
        <f t="shared" si="97"/>
        <v>1.32</v>
      </c>
      <c r="W194" s="162"/>
      <c r="X194" s="162" t="s">
        <v>375</v>
      </c>
      <c r="Y194" s="163"/>
      <c r="Z194" s="163"/>
      <c r="AA194" s="163"/>
      <c r="AB194" s="163"/>
      <c r="AC194" s="163"/>
      <c r="AD194" s="163"/>
      <c r="AE194" s="163"/>
      <c r="AF194" s="163"/>
      <c r="AG194" s="163" t="s">
        <v>376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101</v>
      </c>
      <c r="B195" s="168" t="s">
        <v>6631</v>
      </c>
      <c r="C195" s="169" t="s">
        <v>6632</v>
      </c>
      <c r="D195" s="170" t="s">
        <v>544</v>
      </c>
      <c r="E195" s="171">
        <v>2</v>
      </c>
      <c r="F195" s="172"/>
      <c r="G195" s="173">
        <f t="shared" si="91"/>
        <v>0</v>
      </c>
      <c r="H195" s="172"/>
      <c r="I195" s="173">
        <f t="shared" si="92"/>
        <v>0</v>
      </c>
      <c r="J195" s="172"/>
      <c r="K195" s="173">
        <f t="shared" si="93"/>
        <v>0</v>
      </c>
      <c r="L195" s="173">
        <v>21</v>
      </c>
      <c r="M195" s="173">
        <f t="shared" si="94"/>
        <v>0</v>
      </c>
      <c r="N195" s="173">
        <v>2.5699999999999998E-3</v>
      </c>
      <c r="O195" s="173">
        <f t="shared" si="95"/>
        <v>0.01</v>
      </c>
      <c r="P195" s="173">
        <v>0</v>
      </c>
      <c r="Q195" s="173">
        <f t="shared" si="96"/>
        <v>0</v>
      </c>
      <c r="R195" s="173"/>
      <c r="S195" s="173" t="s">
        <v>354</v>
      </c>
      <c r="T195" s="174" t="s">
        <v>296</v>
      </c>
      <c r="U195" s="162">
        <v>0.433</v>
      </c>
      <c r="V195" s="162">
        <f t="shared" si="97"/>
        <v>0.87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102</v>
      </c>
      <c r="B196" s="168" t="s">
        <v>6633</v>
      </c>
      <c r="C196" s="169" t="s">
        <v>6634</v>
      </c>
      <c r="D196" s="170" t="s">
        <v>544</v>
      </c>
      <c r="E196" s="171">
        <v>8</v>
      </c>
      <c r="F196" s="172"/>
      <c r="G196" s="173">
        <f t="shared" si="91"/>
        <v>0</v>
      </c>
      <c r="H196" s="172"/>
      <c r="I196" s="173">
        <f t="shared" si="92"/>
        <v>0</v>
      </c>
      <c r="J196" s="172"/>
      <c r="K196" s="173">
        <f t="shared" si="93"/>
        <v>0</v>
      </c>
      <c r="L196" s="173">
        <v>21</v>
      </c>
      <c r="M196" s="173">
        <f t="shared" si="94"/>
        <v>0</v>
      </c>
      <c r="N196" s="173">
        <v>5.1000000000000004E-4</v>
      </c>
      <c r="O196" s="173">
        <f t="shared" si="95"/>
        <v>0</v>
      </c>
      <c r="P196" s="173">
        <v>0</v>
      </c>
      <c r="Q196" s="173">
        <f t="shared" si="96"/>
        <v>0</v>
      </c>
      <c r="R196" s="173"/>
      <c r="S196" s="173" t="s">
        <v>354</v>
      </c>
      <c r="T196" s="174" t="s">
        <v>296</v>
      </c>
      <c r="U196" s="162">
        <v>0.251</v>
      </c>
      <c r="V196" s="162">
        <f t="shared" si="97"/>
        <v>2.0099999999999998</v>
      </c>
      <c r="W196" s="162"/>
      <c r="X196" s="162" t="s">
        <v>375</v>
      </c>
      <c r="Y196" s="163"/>
      <c r="Z196" s="163"/>
      <c r="AA196" s="163"/>
      <c r="AB196" s="163"/>
      <c r="AC196" s="163"/>
      <c r="AD196" s="163"/>
      <c r="AE196" s="163"/>
      <c r="AF196" s="163"/>
      <c r="AG196" s="163" t="s">
        <v>376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103</v>
      </c>
      <c r="B197" s="168" t="s">
        <v>6635</v>
      </c>
      <c r="C197" s="169" t="s">
        <v>6636</v>
      </c>
      <c r="D197" s="170" t="s">
        <v>544</v>
      </c>
      <c r="E197" s="171">
        <v>4</v>
      </c>
      <c r="F197" s="172"/>
      <c r="G197" s="173">
        <f t="shared" si="91"/>
        <v>0</v>
      </c>
      <c r="H197" s="172"/>
      <c r="I197" s="173">
        <f t="shared" si="92"/>
        <v>0</v>
      </c>
      <c r="J197" s="172"/>
      <c r="K197" s="173">
        <f t="shared" si="93"/>
        <v>0</v>
      </c>
      <c r="L197" s="173">
        <v>21</v>
      </c>
      <c r="M197" s="173">
        <f t="shared" si="94"/>
        <v>0</v>
      </c>
      <c r="N197" s="173">
        <v>2.1000000000000001E-4</v>
      </c>
      <c r="O197" s="173">
        <f t="shared" si="95"/>
        <v>0</v>
      </c>
      <c r="P197" s="173">
        <v>0</v>
      </c>
      <c r="Q197" s="173">
        <f t="shared" si="96"/>
        <v>0</v>
      </c>
      <c r="R197" s="173"/>
      <c r="S197" s="173" t="s">
        <v>354</v>
      </c>
      <c r="T197" s="174" t="s">
        <v>296</v>
      </c>
      <c r="U197" s="162">
        <v>0.27800000000000002</v>
      </c>
      <c r="V197" s="162">
        <f t="shared" si="97"/>
        <v>1.1100000000000001</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104</v>
      </c>
      <c r="B198" s="168" t="s">
        <v>6637</v>
      </c>
      <c r="C198" s="169" t="s">
        <v>6638</v>
      </c>
      <c r="D198" s="170" t="s">
        <v>544</v>
      </c>
      <c r="E198" s="171">
        <v>8</v>
      </c>
      <c r="F198" s="172"/>
      <c r="G198" s="173">
        <f t="shared" si="91"/>
        <v>0</v>
      </c>
      <c r="H198" s="172"/>
      <c r="I198" s="173">
        <f t="shared" si="92"/>
        <v>0</v>
      </c>
      <c r="J198" s="172"/>
      <c r="K198" s="173">
        <f t="shared" si="93"/>
        <v>0</v>
      </c>
      <c r="L198" s="173">
        <v>21</v>
      </c>
      <c r="M198" s="173">
        <f t="shared" si="94"/>
        <v>0</v>
      </c>
      <c r="N198" s="173">
        <v>2.4000000000000001E-4</v>
      </c>
      <c r="O198" s="173">
        <f t="shared" si="95"/>
        <v>0</v>
      </c>
      <c r="P198" s="173">
        <v>0</v>
      </c>
      <c r="Q198" s="173">
        <f t="shared" si="96"/>
        <v>0</v>
      </c>
      <c r="R198" s="173"/>
      <c r="S198" s="173" t="s">
        <v>354</v>
      </c>
      <c r="T198" s="174" t="s">
        <v>296</v>
      </c>
      <c r="U198" s="162">
        <v>0.27800000000000002</v>
      </c>
      <c r="V198" s="162">
        <f t="shared" si="97"/>
        <v>2.2200000000000002</v>
      </c>
      <c r="W198" s="162"/>
      <c r="X198" s="162" t="s">
        <v>375</v>
      </c>
      <c r="Y198" s="163"/>
      <c r="Z198" s="163"/>
      <c r="AA198" s="163"/>
      <c r="AB198" s="163"/>
      <c r="AC198" s="163"/>
      <c r="AD198" s="163"/>
      <c r="AE198" s="163"/>
      <c r="AF198" s="163"/>
      <c r="AG198" s="163" t="s">
        <v>376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54">
        <v>105</v>
      </c>
      <c r="B199" s="155" t="s">
        <v>6639</v>
      </c>
      <c r="C199" s="156" t="s">
        <v>6640</v>
      </c>
      <c r="D199" s="157" t="s">
        <v>544</v>
      </c>
      <c r="E199" s="158">
        <v>1</v>
      </c>
      <c r="F199" s="159"/>
      <c r="G199" s="160">
        <f t="shared" si="91"/>
        <v>0</v>
      </c>
      <c r="H199" s="159"/>
      <c r="I199" s="160">
        <f t="shared" si="92"/>
        <v>0</v>
      </c>
      <c r="J199" s="159"/>
      <c r="K199" s="160">
        <f t="shared" si="93"/>
        <v>0</v>
      </c>
      <c r="L199" s="160">
        <v>21</v>
      </c>
      <c r="M199" s="160">
        <f t="shared" si="94"/>
        <v>0</v>
      </c>
      <c r="N199" s="160">
        <v>1.5E-3</v>
      </c>
      <c r="O199" s="160">
        <f t="shared" si="95"/>
        <v>0</v>
      </c>
      <c r="P199" s="160">
        <v>0</v>
      </c>
      <c r="Q199" s="160">
        <f t="shared" si="96"/>
        <v>0</v>
      </c>
      <c r="R199" s="160"/>
      <c r="S199" s="160" t="s">
        <v>354</v>
      </c>
      <c r="T199" s="161" t="s">
        <v>296</v>
      </c>
      <c r="U199" s="162">
        <v>0</v>
      </c>
      <c r="V199" s="162">
        <f t="shared" si="97"/>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4"/>
      <c r="B200" s="165"/>
      <c r="C200" s="249" t="s">
        <v>6641</v>
      </c>
      <c r="D200" s="215"/>
      <c r="E200" s="215"/>
      <c r="F200" s="215"/>
      <c r="G200" s="215"/>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6" t="str">
        <f>C200</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0" s="163"/>
      <c r="BC200" s="163"/>
      <c r="BD200" s="163"/>
      <c r="BE200" s="163"/>
      <c r="BF200" s="163"/>
      <c r="BG200" s="163"/>
      <c r="BH200" s="163"/>
    </row>
    <row r="201" spans="1:60" ht="22.5" outlineLevel="1" x14ac:dyDescent="0.2">
      <c r="A201" s="154">
        <v>106</v>
      </c>
      <c r="B201" s="155" t="s">
        <v>6642</v>
      </c>
      <c r="C201" s="156" t="s">
        <v>6643</v>
      </c>
      <c r="D201" s="157" t="s">
        <v>544</v>
      </c>
      <c r="E201" s="158">
        <v>1</v>
      </c>
      <c r="F201" s="159"/>
      <c r="G201" s="160">
        <f>ROUND(E201*F201,2)</f>
        <v>0</v>
      </c>
      <c r="H201" s="159"/>
      <c r="I201" s="160">
        <f>ROUND(E201*H201,2)</f>
        <v>0</v>
      </c>
      <c r="J201" s="159"/>
      <c r="K201" s="160">
        <f>ROUND(E201*J201,2)</f>
        <v>0</v>
      </c>
      <c r="L201" s="160">
        <v>21</v>
      </c>
      <c r="M201" s="160">
        <f>G201*(1+L201/100)</f>
        <v>0</v>
      </c>
      <c r="N201" s="160">
        <v>4.0000000000000001E-3</v>
      </c>
      <c r="O201" s="160">
        <f>ROUND(E201*N201,2)</f>
        <v>0</v>
      </c>
      <c r="P201" s="160">
        <v>0</v>
      </c>
      <c r="Q201" s="160">
        <f>ROUND(E201*P201,2)</f>
        <v>0</v>
      </c>
      <c r="R201" s="160"/>
      <c r="S201" s="160" t="s">
        <v>354</v>
      </c>
      <c r="T201" s="161" t="s">
        <v>296</v>
      </c>
      <c r="U201" s="162">
        <v>0</v>
      </c>
      <c r="V201" s="162">
        <f>ROUND(E201*U201,2)</f>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22.5" outlineLevel="1" x14ac:dyDescent="0.2">
      <c r="A202" s="164"/>
      <c r="B202" s="165"/>
      <c r="C202" s="249" t="s">
        <v>6641</v>
      </c>
      <c r="D202" s="215"/>
      <c r="E202" s="215"/>
      <c r="F202" s="215"/>
      <c r="G202" s="215"/>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300</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6" t="str">
        <f>C202</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2" s="163"/>
      <c r="BC202" s="163"/>
      <c r="BD202" s="163"/>
      <c r="BE202" s="163"/>
      <c r="BF202" s="163"/>
      <c r="BG202" s="163"/>
      <c r="BH202" s="163"/>
    </row>
    <row r="203" spans="1:60" ht="12.75" customHeight="1" outlineLevel="1" x14ac:dyDescent="0.2">
      <c r="A203" s="167">
        <v>107</v>
      </c>
      <c r="B203" s="168" t="s">
        <v>6644</v>
      </c>
      <c r="C203" s="197" t="s">
        <v>6645</v>
      </c>
      <c r="D203" s="170" t="s">
        <v>544</v>
      </c>
      <c r="E203" s="171">
        <v>2</v>
      </c>
      <c r="F203" s="172"/>
      <c r="G203" s="173">
        <f t="shared" ref="G203:G207" si="98">ROUND(E203*F203,2)</f>
        <v>0</v>
      </c>
      <c r="H203" s="172"/>
      <c r="I203" s="173">
        <f t="shared" ref="I203:I207" si="99">ROUND(E203*H203,2)</f>
        <v>0</v>
      </c>
      <c r="J203" s="172"/>
      <c r="K203" s="173">
        <f t="shared" ref="K203:K207" si="100">ROUND(E203*J203,2)</f>
        <v>0</v>
      </c>
      <c r="L203" s="173">
        <v>21</v>
      </c>
      <c r="M203" s="173">
        <f t="shared" ref="M203:M207" si="101">G203*(1+L203/100)</f>
        <v>0</v>
      </c>
      <c r="N203" s="173">
        <v>5.0000000000000001E-4</v>
      </c>
      <c r="O203" s="173">
        <f t="shared" ref="O203:O207" si="102">ROUND(E203*N203,2)</f>
        <v>0</v>
      </c>
      <c r="P203" s="173">
        <v>0</v>
      </c>
      <c r="Q203" s="173">
        <f t="shared" ref="Q203:Q207" si="103">ROUND(E203*P203,2)</f>
        <v>0</v>
      </c>
      <c r="R203" s="173"/>
      <c r="S203" s="173" t="s">
        <v>354</v>
      </c>
      <c r="T203" s="174" t="s">
        <v>296</v>
      </c>
      <c r="U203" s="162">
        <v>0</v>
      </c>
      <c r="V203" s="162">
        <f t="shared" ref="V203:V207" si="104">ROUND(E203*U203,2)</f>
        <v>0</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108</v>
      </c>
      <c r="B204" s="168" t="s">
        <v>6646</v>
      </c>
      <c r="C204" s="169" t="s">
        <v>6647</v>
      </c>
      <c r="D204" s="170" t="s">
        <v>544</v>
      </c>
      <c r="E204" s="171">
        <v>1</v>
      </c>
      <c r="F204" s="172"/>
      <c r="G204" s="173">
        <f t="shared" si="98"/>
        <v>0</v>
      </c>
      <c r="H204" s="172"/>
      <c r="I204" s="173">
        <f t="shared" si="99"/>
        <v>0</v>
      </c>
      <c r="J204" s="172"/>
      <c r="K204" s="173">
        <f t="shared" si="100"/>
        <v>0</v>
      </c>
      <c r="L204" s="173">
        <v>21</v>
      </c>
      <c r="M204" s="173">
        <f t="shared" si="101"/>
        <v>0</v>
      </c>
      <c r="N204" s="173">
        <v>8.1000000000000003E-2</v>
      </c>
      <c r="O204" s="173">
        <f t="shared" si="102"/>
        <v>0.08</v>
      </c>
      <c r="P204" s="173">
        <v>0</v>
      </c>
      <c r="Q204" s="173">
        <f t="shared" si="103"/>
        <v>0</v>
      </c>
      <c r="R204" s="173"/>
      <c r="S204" s="173" t="s">
        <v>354</v>
      </c>
      <c r="T204" s="174" t="s">
        <v>296</v>
      </c>
      <c r="U204" s="162">
        <v>0</v>
      </c>
      <c r="V204" s="162">
        <f t="shared" si="104"/>
        <v>0</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109</v>
      </c>
      <c r="B205" s="168" t="s">
        <v>6648</v>
      </c>
      <c r="C205" s="169" t="s">
        <v>6649</v>
      </c>
      <c r="D205" s="170" t="s">
        <v>544</v>
      </c>
      <c r="E205" s="171">
        <v>1</v>
      </c>
      <c r="F205" s="172"/>
      <c r="G205" s="173">
        <f t="shared" si="98"/>
        <v>0</v>
      </c>
      <c r="H205" s="172"/>
      <c r="I205" s="173">
        <f t="shared" si="99"/>
        <v>0</v>
      </c>
      <c r="J205" s="172"/>
      <c r="K205" s="173">
        <f t="shared" si="100"/>
        <v>0</v>
      </c>
      <c r="L205" s="173">
        <v>21</v>
      </c>
      <c r="M205" s="173">
        <f t="shared" si="101"/>
        <v>0</v>
      </c>
      <c r="N205" s="173">
        <v>5.0000000000000001E-4</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110</v>
      </c>
      <c r="B206" s="168" t="s">
        <v>6650</v>
      </c>
      <c r="C206" s="169" t="s">
        <v>6651</v>
      </c>
      <c r="D206" s="170" t="s">
        <v>544</v>
      </c>
      <c r="E206" s="171">
        <v>1</v>
      </c>
      <c r="F206" s="172"/>
      <c r="G206" s="173">
        <f t="shared" si="98"/>
        <v>0</v>
      </c>
      <c r="H206" s="172"/>
      <c r="I206" s="173">
        <f t="shared" si="99"/>
        <v>0</v>
      </c>
      <c r="J206" s="172"/>
      <c r="K206" s="173">
        <f t="shared" si="100"/>
        <v>0</v>
      </c>
      <c r="L206" s="173">
        <v>21</v>
      </c>
      <c r="M206" s="173">
        <f t="shared" si="101"/>
        <v>0</v>
      </c>
      <c r="N206" s="173">
        <v>8.9999999999999998E-4</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54">
        <v>111</v>
      </c>
      <c r="B207" s="155" t="s">
        <v>6652</v>
      </c>
      <c r="C207" s="156" t="s">
        <v>6653</v>
      </c>
      <c r="D207" s="157" t="s">
        <v>544</v>
      </c>
      <c r="E207" s="158">
        <v>1</v>
      </c>
      <c r="F207" s="159"/>
      <c r="G207" s="160">
        <f t="shared" si="98"/>
        <v>0</v>
      </c>
      <c r="H207" s="159"/>
      <c r="I207" s="160">
        <f t="shared" si="99"/>
        <v>0</v>
      </c>
      <c r="J207" s="159"/>
      <c r="K207" s="160">
        <f t="shared" si="100"/>
        <v>0</v>
      </c>
      <c r="L207" s="160">
        <v>21</v>
      </c>
      <c r="M207" s="160">
        <f t="shared" si="101"/>
        <v>0</v>
      </c>
      <c r="N207" s="160">
        <v>3.5000000000000001E-3</v>
      </c>
      <c r="O207" s="160">
        <f t="shared" si="102"/>
        <v>0</v>
      </c>
      <c r="P207" s="160">
        <v>0</v>
      </c>
      <c r="Q207" s="160">
        <f t="shared" si="103"/>
        <v>0</v>
      </c>
      <c r="R207" s="160"/>
      <c r="S207" s="160" t="s">
        <v>354</v>
      </c>
      <c r="T207" s="161"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6654</v>
      </c>
      <c r="D208" s="184"/>
      <c r="E208" s="185">
        <v>1</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112</v>
      </c>
      <c r="B209" s="155" t="s">
        <v>6655</v>
      </c>
      <c r="C209" s="156" t="s">
        <v>6656</v>
      </c>
      <c r="D209" s="157" t="s">
        <v>544</v>
      </c>
      <c r="E209" s="158">
        <v>1</v>
      </c>
      <c r="F209" s="159"/>
      <c r="G209" s="160">
        <f>ROUND(E209*F209,2)</f>
        <v>0</v>
      </c>
      <c r="H209" s="159"/>
      <c r="I209" s="160">
        <f>ROUND(E209*H209,2)</f>
        <v>0</v>
      </c>
      <c r="J209" s="159"/>
      <c r="K209" s="160">
        <f>ROUND(E209*J209,2)</f>
        <v>0</v>
      </c>
      <c r="L209" s="160">
        <v>21</v>
      </c>
      <c r="M209" s="160">
        <f>G209*(1+L209/100)</f>
        <v>0</v>
      </c>
      <c r="N209" s="160">
        <v>5.1500000000000001E-3</v>
      </c>
      <c r="O209" s="160">
        <f>ROUND(E209*N209,2)</f>
        <v>0.01</v>
      </c>
      <c r="P209" s="160">
        <v>0</v>
      </c>
      <c r="Q209" s="160">
        <f>ROUND(E209*P209,2)</f>
        <v>0</v>
      </c>
      <c r="R209" s="160"/>
      <c r="S209" s="160" t="s">
        <v>354</v>
      </c>
      <c r="T209" s="161" t="s">
        <v>296</v>
      </c>
      <c r="U209" s="162">
        <v>0</v>
      </c>
      <c r="V209" s="162">
        <f>ROUND(E209*U209,2)</f>
        <v>0</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6657</v>
      </c>
      <c r="D210" s="184"/>
      <c r="E210" s="185">
        <v>1</v>
      </c>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113</v>
      </c>
      <c r="B211" s="168" t="s">
        <v>6658</v>
      </c>
      <c r="C211" s="169" t="s">
        <v>6659</v>
      </c>
      <c r="D211" s="170" t="s">
        <v>480</v>
      </c>
      <c r="E211" s="171">
        <v>0.19231999999999999</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354</v>
      </c>
      <c r="T211" s="174" t="s">
        <v>296</v>
      </c>
      <c r="U211" s="162">
        <v>2.351</v>
      </c>
      <c r="V211" s="162">
        <f>ROUND(E211*U211,2)</f>
        <v>0.45</v>
      </c>
      <c r="W211" s="162"/>
      <c r="X211" s="162" t="s">
        <v>375</v>
      </c>
      <c r="Y211" s="163"/>
      <c r="Z211" s="163"/>
      <c r="AA211" s="163"/>
      <c r="AB211" s="163"/>
      <c r="AC211" s="163"/>
      <c r="AD211" s="163"/>
      <c r="AE211" s="163"/>
      <c r="AF211" s="163"/>
      <c r="AG211" s="163" t="s">
        <v>5615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x14ac:dyDescent="0.2">
      <c r="A212" s="146" t="s">
        <v>290</v>
      </c>
      <c r="B212" s="147" t="s">
        <v>187</v>
      </c>
      <c r="C212" s="148" t="s">
        <v>188</v>
      </c>
      <c r="D212" s="149"/>
      <c r="E212" s="150"/>
      <c r="F212" s="151"/>
      <c r="G212" s="151">
        <f>SUMIF(AG213:AG249,"&lt;&gt;NOR",G213:G249)</f>
        <v>0</v>
      </c>
      <c r="H212" s="151"/>
      <c r="I212" s="151">
        <f>SUM(I213:I249)</f>
        <v>0</v>
      </c>
      <c r="J212" s="151"/>
      <c r="K212" s="151">
        <f>SUM(K213:K249)</f>
        <v>0</v>
      </c>
      <c r="L212" s="151"/>
      <c r="M212" s="151">
        <f>SUM(M213:M249)</f>
        <v>0</v>
      </c>
      <c r="N212" s="151"/>
      <c r="O212" s="151">
        <f>SUM(O213:O249)</f>
        <v>12.879999999999997</v>
      </c>
      <c r="P212" s="151"/>
      <c r="Q212" s="151">
        <f>SUM(Q213:Q249)</f>
        <v>0</v>
      </c>
      <c r="R212" s="151"/>
      <c r="S212" s="151"/>
      <c r="T212" s="152"/>
      <c r="U212" s="153"/>
      <c r="V212" s="153">
        <f>SUM(V213:V249)</f>
        <v>146.44999999999999</v>
      </c>
      <c r="W212" s="153"/>
      <c r="X212" s="153"/>
      <c r="AG212" s="135" t="s">
        <v>291</v>
      </c>
    </row>
    <row r="213" spans="1:60" ht="12.75" customHeight="1" outlineLevel="1" x14ac:dyDescent="0.2">
      <c r="A213" s="167">
        <v>114</v>
      </c>
      <c r="B213" s="168" t="s">
        <v>6660</v>
      </c>
      <c r="C213" s="169" t="s">
        <v>6661</v>
      </c>
      <c r="D213" s="170" t="s">
        <v>373</v>
      </c>
      <c r="E213" s="171">
        <v>48.225000000000001</v>
      </c>
      <c r="F213" s="172"/>
      <c r="G213" s="173">
        <f t="shared" ref="G213:G214" si="105">ROUND(E213*F213,2)</f>
        <v>0</v>
      </c>
      <c r="H213" s="172"/>
      <c r="I213" s="173">
        <f t="shared" ref="I213:I214" si="106">ROUND(E213*H213,2)</f>
        <v>0</v>
      </c>
      <c r="J213" s="172"/>
      <c r="K213" s="173">
        <f t="shared" ref="K213:K214" si="107">ROUND(E213*J213,2)</f>
        <v>0</v>
      </c>
      <c r="L213" s="173">
        <v>21</v>
      </c>
      <c r="M213" s="173">
        <f t="shared" ref="M213:M214" si="108">G213*(1+L213/100)</f>
        <v>0</v>
      </c>
      <c r="N213" s="173">
        <v>0</v>
      </c>
      <c r="O213" s="173">
        <f t="shared" ref="O213:O214" si="109">ROUND(E213*N213,2)</f>
        <v>0</v>
      </c>
      <c r="P213" s="173">
        <v>0</v>
      </c>
      <c r="Q213" s="173">
        <f t="shared" ref="Q213:Q214" si="110">ROUND(E213*P213,2)</f>
        <v>0</v>
      </c>
      <c r="R213" s="173"/>
      <c r="S213" s="173" t="s">
        <v>354</v>
      </c>
      <c r="T213" s="174" t="s">
        <v>296</v>
      </c>
      <c r="U213" s="162">
        <v>0.13400000000000001</v>
      </c>
      <c r="V213" s="162">
        <f t="shared" ref="V213:V214" si="111">ROUND(E213*U213,2)</f>
        <v>6.46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115</v>
      </c>
      <c r="B214" s="155" t="s">
        <v>6662</v>
      </c>
      <c r="C214" s="156" t="s">
        <v>6663</v>
      </c>
      <c r="D214" s="157" t="s">
        <v>373</v>
      </c>
      <c r="E214" s="158">
        <v>48.225000000000001</v>
      </c>
      <c r="F214" s="159"/>
      <c r="G214" s="160">
        <f t="shared" si="105"/>
        <v>0</v>
      </c>
      <c r="H214" s="159"/>
      <c r="I214" s="160">
        <f t="shared" si="106"/>
        <v>0</v>
      </c>
      <c r="J214" s="159"/>
      <c r="K214" s="160">
        <f t="shared" si="107"/>
        <v>0</v>
      </c>
      <c r="L214" s="160">
        <v>21</v>
      </c>
      <c r="M214" s="160">
        <f t="shared" si="108"/>
        <v>0</v>
      </c>
      <c r="N214" s="160">
        <v>1.6320000000000001E-2</v>
      </c>
      <c r="O214" s="160">
        <f t="shared" si="109"/>
        <v>0.79</v>
      </c>
      <c r="P214" s="160">
        <v>0</v>
      </c>
      <c r="Q214" s="160">
        <f t="shared" si="110"/>
        <v>0</v>
      </c>
      <c r="R214" s="160"/>
      <c r="S214" s="160" t="s">
        <v>354</v>
      </c>
      <c r="T214" s="161" t="s">
        <v>296</v>
      </c>
      <c r="U214" s="162">
        <v>0.42899999999999999</v>
      </c>
      <c r="V214" s="162">
        <f t="shared" si="111"/>
        <v>20.69</v>
      </c>
      <c r="W214" s="162"/>
      <c r="X214" s="162" t="s">
        <v>375</v>
      </c>
      <c r="Y214" s="163"/>
      <c r="Z214" s="163"/>
      <c r="AA214" s="163"/>
      <c r="AB214" s="163"/>
      <c r="AC214" s="163"/>
      <c r="AD214" s="163"/>
      <c r="AE214" s="163"/>
      <c r="AF214" s="163"/>
      <c r="AG214" s="163" t="s">
        <v>376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6664</v>
      </c>
      <c r="D215" s="184"/>
      <c r="E215" s="185">
        <v>24.23</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6665</v>
      </c>
      <c r="D216" s="184"/>
      <c r="E216" s="185">
        <v>24</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116</v>
      </c>
      <c r="B217" s="155" t="s">
        <v>6666</v>
      </c>
      <c r="C217" s="156" t="s">
        <v>6667</v>
      </c>
      <c r="D217" s="157" t="s">
        <v>444</v>
      </c>
      <c r="E217" s="158">
        <v>80.5</v>
      </c>
      <c r="F217" s="159"/>
      <c r="G217" s="160">
        <f>ROUND(E217*F217,2)</f>
        <v>0</v>
      </c>
      <c r="H217" s="159"/>
      <c r="I217" s="160">
        <f>ROUND(E217*H217,2)</f>
        <v>0</v>
      </c>
      <c r="J217" s="159"/>
      <c r="K217" s="160">
        <f>ROUND(E217*J217,2)</f>
        <v>0</v>
      </c>
      <c r="L217" s="160">
        <v>21</v>
      </c>
      <c r="M217" s="160">
        <f>G217*(1+L217/100)</f>
        <v>0</v>
      </c>
      <c r="N217" s="160">
        <v>0</v>
      </c>
      <c r="O217" s="160">
        <f>ROUND(E217*N217,2)</f>
        <v>0</v>
      </c>
      <c r="P217" s="160">
        <v>0</v>
      </c>
      <c r="Q217" s="160">
        <f>ROUND(E217*P217,2)</f>
        <v>0</v>
      </c>
      <c r="R217" s="160"/>
      <c r="S217" s="160" t="s">
        <v>354</v>
      </c>
      <c r="T217" s="161" t="s">
        <v>296</v>
      </c>
      <c r="U217" s="162">
        <v>4.1000000000000002E-2</v>
      </c>
      <c r="V217" s="162">
        <f>ROUND(E217*U217,2)</f>
        <v>3.3</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6668</v>
      </c>
      <c r="D218" s="184"/>
      <c r="E218" s="185">
        <v>65.5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6669</v>
      </c>
      <c r="D219" s="184"/>
      <c r="E219" s="185">
        <v>15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117</v>
      </c>
      <c r="B220" s="155" t="s">
        <v>6670</v>
      </c>
      <c r="C220" s="156" t="s">
        <v>6671</v>
      </c>
      <c r="D220" s="157" t="s">
        <v>3101</v>
      </c>
      <c r="E220" s="158">
        <v>1</v>
      </c>
      <c r="F220" s="159"/>
      <c r="G220" s="160">
        <f>ROUND(E220*F220,2)</f>
        <v>0</v>
      </c>
      <c r="H220" s="159"/>
      <c r="I220" s="160">
        <f>ROUND(E220*H220,2)</f>
        <v>0</v>
      </c>
      <c r="J220" s="159"/>
      <c r="K220" s="160">
        <f>ROUND(E220*J220,2)</f>
        <v>0</v>
      </c>
      <c r="L220" s="160">
        <v>21</v>
      </c>
      <c r="M220" s="160">
        <f>G220*(1+L220/100)</f>
        <v>0</v>
      </c>
      <c r="N220" s="160">
        <v>0.16496</v>
      </c>
      <c r="O220" s="160">
        <f>ROUND(E220*N220,2)</f>
        <v>0.16</v>
      </c>
      <c r="P220" s="160">
        <v>0</v>
      </c>
      <c r="Q220" s="160">
        <f>ROUND(E220*P220,2)</f>
        <v>0</v>
      </c>
      <c r="R220" s="160"/>
      <c r="S220" s="160" t="s">
        <v>354</v>
      </c>
      <c r="T220" s="161" t="s">
        <v>296</v>
      </c>
      <c r="U220" s="162">
        <v>1.774</v>
      </c>
      <c r="V220" s="162">
        <f>ROUND(E220*U220,2)</f>
        <v>1.77</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9" t="s">
        <v>6672</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54">
        <v>118</v>
      </c>
      <c r="B222" s="155" t="s">
        <v>6673</v>
      </c>
      <c r="C222" s="156" t="s">
        <v>6674</v>
      </c>
      <c r="D222" s="157" t="s">
        <v>3101</v>
      </c>
      <c r="E222" s="158">
        <v>6</v>
      </c>
      <c r="F222" s="159"/>
      <c r="G222" s="160">
        <f>ROUND(E222*F222,2)</f>
        <v>0</v>
      </c>
      <c r="H222" s="159"/>
      <c r="I222" s="160">
        <f>ROUND(E222*H222,2)</f>
        <v>0</v>
      </c>
      <c r="J222" s="159"/>
      <c r="K222" s="160">
        <f>ROUND(E222*J222,2)</f>
        <v>0</v>
      </c>
      <c r="L222" s="160">
        <v>21</v>
      </c>
      <c r="M222" s="160">
        <f>G222*(1+L222/100)</f>
        <v>0</v>
      </c>
      <c r="N222" s="160">
        <v>0.16496</v>
      </c>
      <c r="O222" s="160">
        <f>ROUND(E222*N222,2)</f>
        <v>0.99</v>
      </c>
      <c r="P222" s="160">
        <v>0</v>
      </c>
      <c r="Q222" s="160">
        <f>ROUND(E222*P222,2)</f>
        <v>0</v>
      </c>
      <c r="R222" s="160"/>
      <c r="S222" s="160" t="s">
        <v>354</v>
      </c>
      <c r="T222" s="161" t="s">
        <v>296</v>
      </c>
      <c r="U222" s="162">
        <v>1.774</v>
      </c>
      <c r="V222" s="162">
        <f>ROUND(E222*U222,2)</f>
        <v>10.64</v>
      </c>
      <c r="W222" s="162"/>
      <c r="X222" s="162" t="s">
        <v>375</v>
      </c>
      <c r="Y222" s="163"/>
      <c r="Z222" s="163"/>
      <c r="AA222" s="163"/>
      <c r="AB222" s="163"/>
      <c r="AC222" s="163"/>
      <c r="AD222" s="163"/>
      <c r="AE222" s="163"/>
      <c r="AF222" s="163"/>
      <c r="AG222" s="163" t="s">
        <v>376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9" t="s">
        <v>6672</v>
      </c>
      <c r="D223" s="215"/>
      <c r="E223" s="215"/>
      <c r="F223" s="215"/>
      <c r="G223" s="215"/>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54">
        <v>119</v>
      </c>
      <c r="B224" s="155" t="s">
        <v>6675</v>
      </c>
      <c r="C224" s="156" t="s">
        <v>6676</v>
      </c>
      <c r="D224" s="157" t="s">
        <v>3101</v>
      </c>
      <c r="E224" s="158">
        <v>3</v>
      </c>
      <c r="F224" s="159"/>
      <c r="G224" s="160">
        <f>ROUND(E224*F224,2)</f>
        <v>0</v>
      </c>
      <c r="H224" s="159"/>
      <c r="I224" s="160">
        <f>ROUND(E224*H224,2)</f>
        <v>0</v>
      </c>
      <c r="J224" s="159"/>
      <c r="K224" s="160">
        <f>ROUND(E224*J224,2)</f>
        <v>0</v>
      </c>
      <c r="L224" s="160">
        <v>21</v>
      </c>
      <c r="M224" s="160">
        <f>G224*(1+L224/100)</f>
        <v>0</v>
      </c>
      <c r="N224" s="160">
        <v>0.21451000000000001</v>
      </c>
      <c r="O224" s="160">
        <f>ROUND(E224*N224,2)</f>
        <v>0.64</v>
      </c>
      <c r="P224" s="160">
        <v>0</v>
      </c>
      <c r="Q224" s="160">
        <f>ROUND(E224*P224,2)</f>
        <v>0</v>
      </c>
      <c r="R224" s="160"/>
      <c r="S224" s="160" t="s">
        <v>354</v>
      </c>
      <c r="T224" s="161" t="s">
        <v>296</v>
      </c>
      <c r="U224" s="162">
        <v>1.8360000000000001</v>
      </c>
      <c r="V224" s="162">
        <f>ROUND(E224*U224,2)</f>
        <v>5.51</v>
      </c>
      <c r="W224" s="162"/>
      <c r="X224" s="162" t="s">
        <v>375</v>
      </c>
      <c r="Y224" s="163"/>
      <c r="Z224" s="163"/>
      <c r="AA224" s="163"/>
      <c r="AB224" s="163"/>
      <c r="AC224" s="163"/>
      <c r="AD224" s="163"/>
      <c r="AE224" s="163"/>
      <c r="AF224" s="163"/>
      <c r="AG224" s="163" t="s">
        <v>376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9" t="s">
        <v>6672</v>
      </c>
      <c r="D225" s="215"/>
      <c r="E225" s="215"/>
      <c r="F225" s="215"/>
      <c r="G225" s="215"/>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120</v>
      </c>
      <c r="B226" s="155" t="s">
        <v>6677</v>
      </c>
      <c r="C226" s="156" t="s">
        <v>6678</v>
      </c>
      <c r="D226" s="157" t="s">
        <v>3101</v>
      </c>
      <c r="E226" s="158">
        <v>2</v>
      </c>
      <c r="F226" s="159"/>
      <c r="G226" s="160">
        <f>ROUND(E226*F226,2)</f>
        <v>0</v>
      </c>
      <c r="H226" s="159"/>
      <c r="I226" s="160">
        <f>ROUND(E226*H226,2)</f>
        <v>0</v>
      </c>
      <c r="J226" s="159"/>
      <c r="K226" s="160">
        <f>ROUND(E226*J226,2)</f>
        <v>0</v>
      </c>
      <c r="L226" s="160">
        <v>21</v>
      </c>
      <c r="M226" s="160">
        <f>G226*(1+L226/100)</f>
        <v>0</v>
      </c>
      <c r="N226" s="160">
        <v>0.21451000000000001</v>
      </c>
      <c r="O226" s="160">
        <f>ROUND(E226*N226,2)</f>
        <v>0.43</v>
      </c>
      <c r="P226" s="160">
        <v>0</v>
      </c>
      <c r="Q226" s="160">
        <f>ROUND(E226*P226,2)</f>
        <v>0</v>
      </c>
      <c r="R226" s="160"/>
      <c r="S226" s="160" t="s">
        <v>354</v>
      </c>
      <c r="T226" s="161" t="s">
        <v>296</v>
      </c>
      <c r="U226" s="162">
        <v>1.8360000000000001</v>
      </c>
      <c r="V226" s="162">
        <f>ROUND(E226*U226,2)</f>
        <v>3.67</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9" t="s">
        <v>6672</v>
      </c>
      <c r="D227" s="215"/>
      <c r="E227" s="215"/>
      <c r="F227" s="215"/>
      <c r="G227" s="215"/>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121</v>
      </c>
      <c r="B228" s="155" t="s">
        <v>6679</v>
      </c>
      <c r="C228" s="156" t="s">
        <v>6680</v>
      </c>
      <c r="D228" s="157" t="s">
        <v>3101</v>
      </c>
      <c r="E228" s="158">
        <v>4</v>
      </c>
      <c r="F228" s="159"/>
      <c r="G228" s="160">
        <f>ROUND(E228*F228,2)</f>
        <v>0</v>
      </c>
      <c r="H228" s="159"/>
      <c r="I228" s="160">
        <f>ROUND(E228*H228,2)</f>
        <v>0</v>
      </c>
      <c r="J228" s="159"/>
      <c r="K228" s="160">
        <f>ROUND(E228*J228,2)</f>
        <v>0</v>
      </c>
      <c r="L228" s="160">
        <v>21</v>
      </c>
      <c r="M228" s="160">
        <f>G228*(1+L228/100)</f>
        <v>0</v>
      </c>
      <c r="N228" s="160">
        <v>0.26183000000000001</v>
      </c>
      <c r="O228" s="160">
        <f>ROUND(E228*N228,2)</f>
        <v>1.05</v>
      </c>
      <c r="P228" s="160">
        <v>0</v>
      </c>
      <c r="Q228" s="160">
        <f>ROUND(E228*P228,2)</f>
        <v>0</v>
      </c>
      <c r="R228" s="160"/>
      <c r="S228" s="160" t="s">
        <v>354</v>
      </c>
      <c r="T228" s="161" t="s">
        <v>296</v>
      </c>
      <c r="U228" s="162">
        <v>1.8360000000000001</v>
      </c>
      <c r="V228" s="162">
        <f>ROUND(E228*U228,2)</f>
        <v>7.34</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9" t="s">
        <v>6672</v>
      </c>
      <c r="D229" s="215"/>
      <c r="E229" s="215"/>
      <c r="F229" s="215"/>
      <c r="G229" s="215"/>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122</v>
      </c>
      <c r="B230" s="155" t="s">
        <v>6681</v>
      </c>
      <c r="C230" s="156" t="s">
        <v>6682</v>
      </c>
      <c r="D230" s="157" t="s">
        <v>3101</v>
      </c>
      <c r="E230" s="158">
        <v>1</v>
      </c>
      <c r="F230" s="159"/>
      <c r="G230" s="160">
        <f>ROUND(E230*F230,2)</f>
        <v>0</v>
      </c>
      <c r="H230" s="159"/>
      <c r="I230" s="160">
        <f>ROUND(E230*H230,2)</f>
        <v>0</v>
      </c>
      <c r="J230" s="159"/>
      <c r="K230" s="160">
        <f>ROUND(E230*J230,2)</f>
        <v>0</v>
      </c>
      <c r="L230" s="160">
        <v>21</v>
      </c>
      <c r="M230" s="160">
        <f>G230*(1+L230/100)</f>
        <v>0</v>
      </c>
      <c r="N230" s="160">
        <v>0.26728000000000002</v>
      </c>
      <c r="O230" s="160">
        <f>ROUND(E230*N230,2)</f>
        <v>0.27</v>
      </c>
      <c r="P230" s="160">
        <v>0</v>
      </c>
      <c r="Q230" s="160">
        <f>ROUND(E230*P230,2)</f>
        <v>0</v>
      </c>
      <c r="R230" s="160"/>
      <c r="S230" s="160" t="s">
        <v>354</v>
      </c>
      <c r="T230" s="161" t="s">
        <v>296</v>
      </c>
      <c r="U230" s="162">
        <v>2.577</v>
      </c>
      <c r="V230" s="162">
        <f>ROUND(E230*U230,2)</f>
        <v>2.58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9" t="s">
        <v>6672</v>
      </c>
      <c r="D231" s="215"/>
      <c r="E231" s="215"/>
      <c r="F231" s="215"/>
      <c r="G231" s="215"/>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123</v>
      </c>
      <c r="B232" s="155" t="s">
        <v>6683</v>
      </c>
      <c r="C232" s="156" t="s">
        <v>6684</v>
      </c>
      <c r="D232" s="157" t="s">
        <v>3101</v>
      </c>
      <c r="E232" s="158">
        <v>8</v>
      </c>
      <c r="F232" s="159"/>
      <c r="G232" s="160">
        <f>ROUND(E232*F232,2)</f>
        <v>0</v>
      </c>
      <c r="H232" s="159"/>
      <c r="I232" s="160">
        <f>ROUND(E232*H232,2)</f>
        <v>0</v>
      </c>
      <c r="J232" s="159"/>
      <c r="K232" s="160">
        <f>ROUND(E232*J232,2)</f>
        <v>0</v>
      </c>
      <c r="L232" s="160">
        <v>21</v>
      </c>
      <c r="M232" s="160">
        <f>G232*(1+L232/100)</f>
        <v>0</v>
      </c>
      <c r="N232" s="160">
        <v>0.41476000000000002</v>
      </c>
      <c r="O232" s="160">
        <f>ROUND(E232*N232,2)</f>
        <v>3.32</v>
      </c>
      <c r="P232" s="160">
        <v>0</v>
      </c>
      <c r="Q232" s="160">
        <f>ROUND(E232*P232,2)</f>
        <v>0</v>
      </c>
      <c r="R232" s="160"/>
      <c r="S232" s="160" t="s">
        <v>354</v>
      </c>
      <c r="T232" s="161" t="s">
        <v>296</v>
      </c>
      <c r="U232" s="162">
        <v>2.7320000000000002</v>
      </c>
      <c r="V232" s="162">
        <f>ROUND(E232*U232,2)</f>
        <v>21.86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249" t="s">
        <v>6672</v>
      </c>
      <c r="D233" s="215"/>
      <c r="E233" s="215"/>
      <c r="F233" s="215"/>
      <c r="G233" s="215"/>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124</v>
      </c>
      <c r="B234" s="155" t="s">
        <v>6685</v>
      </c>
      <c r="C234" s="156" t="s">
        <v>6686</v>
      </c>
      <c r="D234" s="157" t="s">
        <v>3101</v>
      </c>
      <c r="E234" s="158">
        <v>6</v>
      </c>
      <c r="F234" s="159"/>
      <c r="G234" s="160">
        <f>ROUND(E234*F234,2)</f>
        <v>0</v>
      </c>
      <c r="H234" s="159"/>
      <c r="I234" s="160">
        <f>ROUND(E234*H234,2)</f>
        <v>0</v>
      </c>
      <c r="J234" s="159"/>
      <c r="K234" s="160">
        <f>ROUND(E234*J234,2)</f>
        <v>0</v>
      </c>
      <c r="L234" s="160">
        <v>21</v>
      </c>
      <c r="M234" s="160">
        <f>G234*(1+L234/100)</f>
        <v>0</v>
      </c>
      <c r="N234" s="160">
        <v>0.35152</v>
      </c>
      <c r="O234" s="160">
        <f>ROUND(E234*N234,2)</f>
        <v>2.11</v>
      </c>
      <c r="P234" s="160">
        <v>0</v>
      </c>
      <c r="Q234" s="160">
        <f>ROUND(E234*P234,2)</f>
        <v>0</v>
      </c>
      <c r="R234" s="160"/>
      <c r="S234" s="160" t="s">
        <v>354</v>
      </c>
      <c r="T234" s="161" t="s">
        <v>296</v>
      </c>
      <c r="U234" s="162">
        <v>2.7320000000000002</v>
      </c>
      <c r="V234" s="162">
        <f>ROUND(E234*U234,2)</f>
        <v>16.39</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249" t="s">
        <v>6672</v>
      </c>
      <c r="D235" s="215"/>
      <c r="E235" s="215"/>
      <c r="F235" s="215"/>
      <c r="G235" s="215"/>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300</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125</v>
      </c>
      <c r="B236" s="155" t="s">
        <v>6687</v>
      </c>
      <c r="C236" s="156" t="s">
        <v>6688</v>
      </c>
      <c r="D236" s="157" t="s">
        <v>3101</v>
      </c>
      <c r="E236" s="158">
        <v>2</v>
      </c>
      <c r="F236" s="159"/>
      <c r="G236" s="160">
        <f>ROUND(E236*F236,2)</f>
        <v>0</v>
      </c>
      <c r="H236" s="159"/>
      <c r="I236" s="160">
        <f>ROUND(E236*H236,2)</f>
        <v>0</v>
      </c>
      <c r="J236" s="159"/>
      <c r="K236" s="160">
        <f>ROUND(E236*J236,2)</f>
        <v>0</v>
      </c>
      <c r="L236" s="160">
        <v>21</v>
      </c>
      <c r="M236" s="160">
        <f>G236*(1+L236/100)</f>
        <v>0</v>
      </c>
      <c r="N236" s="160">
        <v>0.35152</v>
      </c>
      <c r="O236" s="160">
        <f>ROUND(E236*N236,2)</f>
        <v>0.7</v>
      </c>
      <c r="P236" s="160">
        <v>0</v>
      </c>
      <c r="Q236" s="160">
        <f>ROUND(E236*P236,2)</f>
        <v>0</v>
      </c>
      <c r="R236" s="160"/>
      <c r="S236" s="160" t="s">
        <v>354</v>
      </c>
      <c r="T236" s="161" t="s">
        <v>296</v>
      </c>
      <c r="U236" s="162">
        <v>2.7320000000000002</v>
      </c>
      <c r="V236" s="162">
        <f>ROUND(E236*U236,2)</f>
        <v>5.46</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249" t="s">
        <v>6672</v>
      </c>
      <c r="D237" s="215"/>
      <c r="E237" s="215"/>
      <c r="F237" s="215"/>
      <c r="G237" s="215"/>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300</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126</v>
      </c>
      <c r="B238" s="168" t="s">
        <v>6689</v>
      </c>
      <c r="C238" s="169" t="s">
        <v>6690</v>
      </c>
      <c r="D238" s="170" t="s">
        <v>3101</v>
      </c>
      <c r="E238" s="171">
        <v>7</v>
      </c>
      <c r="F238" s="172"/>
      <c r="G238" s="173">
        <f t="shared" ref="G238:G239" si="112">ROUND(E238*F238,2)</f>
        <v>0</v>
      </c>
      <c r="H238" s="172"/>
      <c r="I238" s="173">
        <f t="shared" ref="I238:I239" si="113">ROUND(E238*H238,2)</f>
        <v>0</v>
      </c>
      <c r="J238" s="172"/>
      <c r="K238" s="173">
        <f t="shared" ref="K238:K239" si="114">ROUND(E238*J238,2)</f>
        <v>0</v>
      </c>
      <c r="L238" s="173">
        <v>21</v>
      </c>
      <c r="M238" s="173">
        <f t="shared" ref="M238:M239" si="115">G238*(1+L238/100)</f>
        <v>0</v>
      </c>
      <c r="N238" s="173">
        <v>0</v>
      </c>
      <c r="O238" s="173">
        <f t="shared" ref="O238:O239" si="116">ROUND(E238*N238,2)</f>
        <v>0</v>
      </c>
      <c r="P238" s="173">
        <v>0</v>
      </c>
      <c r="Q238" s="173">
        <f t="shared" ref="Q238:Q239" si="117">ROUND(E238*P238,2)</f>
        <v>0</v>
      </c>
      <c r="R238" s="173"/>
      <c r="S238" s="173" t="s">
        <v>354</v>
      </c>
      <c r="T238" s="174" t="s">
        <v>296</v>
      </c>
      <c r="U238" s="162">
        <v>0.82399999999999995</v>
      </c>
      <c r="V238" s="162">
        <f t="shared" ref="V238:V239" si="118">ROUND(E238*U238,2)</f>
        <v>5.77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127</v>
      </c>
      <c r="B239" s="155" t="s">
        <v>6691</v>
      </c>
      <c r="C239" s="156" t="s">
        <v>6692</v>
      </c>
      <c r="D239" s="157" t="s">
        <v>544</v>
      </c>
      <c r="E239" s="158">
        <v>1</v>
      </c>
      <c r="F239" s="159"/>
      <c r="G239" s="160">
        <f t="shared" si="112"/>
        <v>0</v>
      </c>
      <c r="H239" s="159"/>
      <c r="I239" s="160">
        <f t="shared" si="113"/>
        <v>0</v>
      </c>
      <c r="J239" s="159"/>
      <c r="K239" s="160">
        <f t="shared" si="114"/>
        <v>0</v>
      </c>
      <c r="L239" s="160">
        <v>21</v>
      </c>
      <c r="M239" s="160">
        <f t="shared" si="115"/>
        <v>0</v>
      </c>
      <c r="N239" s="160">
        <v>0.2</v>
      </c>
      <c r="O239" s="160">
        <f t="shared" si="116"/>
        <v>0.2</v>
      </c>
      <c r="P239" s="160">
        <v>0</v>
      </c>
      <c r="Q239" s="160">
        <f t="shared" si="117"/>
        <v>0</v>
      </c>
      <c r="R239" s="160"/>
      <c r="S239" s="160" t="s">
        <v>354</v>
      </c>
      <c r="T239" s="161"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249" t="s">
        <v>6693</v>
      </c>
      <c r="D240" s="215"/>
      <c r="E240" s="215"/>
      <c r="F240" s="215"/>
      <c r="G240" s="215"/>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300</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128</v>
      </c>
      <c r="B241" s="155" t="s">
        <v>6694</v>
      </c>
      <c r="C241" s="156" t="s">
        <v>6695</v>
      </c>
      <c r="D241" s="157" t="s">
        <v>544</v>
      </c>
      <c r="E241" s="158">
        <v>4</v>
      </c>
      <c r="F241" s="159"/>
      <c r="G241" s="160">
        <f>ROUND(E241*F241,2)</f>
        <v>0</v>
      </c>
      <c r="H241" s="159"/>
      <c r="I241" s="160">
        <f>ROUND(E241*H241,2)</f>
        <v>0</v>
      </c>
      <c r="J241" s="159"/>
      <c r="K241" s="160">
        <f>ROUND(E241*J241,2)</f>
        <v>0</v>
      </c>
      <c r="L241" s="160">
        <v>21</v>
      </c>
      <c r="M241" s="160">
        <f>G241*(1+L241/100)</f>
        <v>0</v>
      </c>
      <c r="N241" s="160">
        <v>0.25740000000000002</v>
      </c>
      <c r="O241" s="160">
        <f>ROUND(E241*N241,2)</f>
        <v>1.03</v>
      </c>
      <c r="P241" s="160">
        <v>0</v>
      </c>
      <c r="Q241" s="160">
        <f>ROUND(E241*P241,2)</f>
        <v>0</v>
      </c>
      <c r="R241" s="160"/>
      <c r="S241" s="160" t="s">
        <v>354</v>
      </c>
      <c r="T241" s="161" t="s">
        <v>296</v>
      </c>
      <c r="U241" s="162">
        <v>0</v>
      </c>
      <c r="V241" s="162">
        <f>ROUND(E241*U241,2)</f>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49" t="s">
        <v>6693</v>
      </c>
      <c r="D242" s="215"/>
      <c r="E242" s="215"/>
      <c r="F242" s="215"/>
      <c r="G242" s="215"/>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300</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54">
        <v>129</v>
      </c>
      <c r="B243" s="155" t="s">
        <v>6696</v>
      </c>
      <c r="C243" s="156" t="s">
        <v>6697</v>
      </c>
      <c r="D243" s="157" t="s">
        <v>544</v>
      </c>
      <c r="E243" s="158">
        <v>4</v>
      </c>
      <c r="F243" s="159"/>
      <c r="G243" s="160">
        <f>ROUND(E243*F243,2)</f>
        <v>0</v>
      </c>
      <c r="H243" s="159"/>
      <c r="I243" s="160">
        <f>ROUND(E243*H243,2)</f>
        <v>0</v>
      </c>
      <c r="J243" s="159"/>
      <c r="K243" s="160">
        <f>ROUND(E243*J243,2)</f>
        <v>0</v>
      </c>
      <c r="L243" s="160">
        <v>21</v>
      </c>
      <c r="M243" s="160">
        <f>G243*(1+L243/100)</f>
        <v>0</v>
      </c>
      <c r="N243" s="160">
        <v>0.25740000000000002</v>
      </c>
      <c r="O243" s="160">
        <f>ROUND(E243*N243,2)</f>
        <v>1.03</v>
      </c>
      <c r="P243" s="160">
        <v>0</v>
      </c>
      <c r="Q243" s="160">
        <f>ROUND(E243*P243,2)</f>
        <v>0</v>
      </c>
      <c r="R243" s="160"/>
      <c r="S243" s="160" t="s">
        <v>354</v>
      </c>
      <c r="T243" s="161" t="s">
        <v>296</v>
      </c>
      <c r="U243" s="162">
        <v>0</v>
      </c>
      <c r="V243" s="162">
        <f>ROUND(E243*U243,2)</f>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249" t="s">
        <v>6698</v>
      </c>
      <c r="D244" s="215"/>
      <c r="E244" s="215"/>
      <c r="F244" s="215"/>
      <c r="G244" s="215"/>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300</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130</v>
      </c>
      <c r="B245" s="168" t="s">
        <v>6699</v>
      </c>
      <c r="C245" s="169" t="s">
        <v>6700</v>
      </c>
      <c r="D245" s="170" t="s">
        <v>544</v>
      </c>
      <c r="E245" s="171">
        <v>1</v>
      </c>
      <c r="F245" s="172"/>
      <c r="G245" s="173">
        <f t="shared" ref="G245:G249" si="119">ROUND(E245*F245,2)</f>
        <v>0</v>
      </c>
      <c r="H245" s="172"/>
      <c r="I245" s="173">
        <f t="shared" ref="I245:I249" si="120">ROUND(E245*H245,2)</f>
        <v>0</v>
      </c>
      <c r="J245" s="172"/>
      <c r="K245" s="173">
        <f t="shared" ref="K245:K249" si="121">ROUND(E245*J245,2)</f>
        <v>0</v>
      </c>
      <c r="L245" s="173">
        <v>21</v>
      </c>
      <c r="M245" s="173">
        <f t="shared" ref="M245:M249" si="122">G245*(1+L245/100)</f>
        <v>0</v>
      </c>
      <c r="N245" s="173">
        <v>1.6500000000000001E-2</v>
      </c>
      <c r="O245" s="173">
        <f t="shared" ref="O245:O249" si="123">ROUND(E245*N245,2)</f>
        <v>0.02</v>
      </c>
      <c r="P245" s="173">
        <v>0</v>
      </c>
      <c r="Q245" s="173">
        <f t="shared" ref="Q245:Q249" si="124">ROUND(E245*P245,2)</f>
        <v>0</v>
      </c>
      <c r="R245" s="173"/>
      <c r="S245" s="173" t="s">
        <v>354</v>
      </c>
      <c r="T245" s="174" t="s">
        <v>296</v>
      </c>
      <c r="U245" s="162">
        <v>0</v>
      </c>
      <c r="V245" s="162">
        <f t="shared" ref="V245:V249" si="125">ROUND(E245*U245,2)</f>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131</v>
      </c>
      <c r="B246" s="168" t="s">
        <v>6701</v>
      </c>
      <c r="C246" s="169" t="s">
        <v>6702</v>
      </c>
      <c r="D246" s="170" t="s">
        <v>544</v>
      </c>
      <c r="E246" s="171">
        <v>2</v>
      </c>
      <c r="F246" s="172"/>
      <c r="G246" s="173">
        <f t="shared" si="119"/>
        <v>0</v>
      </c>
      <c r="H246" s="172"/>
      <c r="I246" s="173">
        <f t="shared" si="120"/>
        <v>0</v>
      </c>
      <c r="J246" s="172"/>
      <c r="K246" s="173">
        <f t="shared" si="121"/>
        <v>0</v>
      </c>
      <c r="L246" s="173">
        <v>21</v>
      </c>
      <c r="M246" s="173">
        <f t="shared" si="122"/>
        <v>0</v>
      </c>
      <c r="N246" s="173">
        <v>3.3000000000000002E-2</v>
      </c>
      <c r="O246" s="173">
        <f t="shared" si="123"/>
        <v>7.0000000000000007E-2</v>
      </c>
      <c r="P246" s="173">
        <v>0</v>
      </c>
      <c r="Q246" s="173">
        <f t="shared" si="124"/>
        <v>0</v>
      </c>
      <c r="R246" s="173"/>
      <c r="S246" s="173" t="s">
        <v>354</v>
      </c>
      <c r="T246" s="174" t="s">
        <v>296</v>
      </c>
      <c r="U246" s="162">
        <v>0</v>
      </c>
      <c r="V246" s="162">
        <f t="shared" si="125"/>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132</v>
      </c>
      <c r="B247" s="168" t="s">
        <v>6703</v>
      </c>
      <c r="C247" s="169" t="s">
        <v>6704</v>
      </c>
      <c r="D247" s="170" t="s">
        <v>544</v>
      </c>
      <c r="E247" s="171">
        <v>1</v>
      </c>
      <c r="F247" s="172"/>
      <c r="G247" s="173">
        <f t="shared" si="119"/>
        <v>0</v>
      </c>
      <c r="H247" s="172"/>
      <c r="I247" s="173">
        <f t="shared" si="120"/>
        <v>0</v>
      </c>
      <c r="J247" s="172"/>
      <c r="K247" s="173">
        <f t="shared" si="121"/>
        <v>0</v>
      </c>
      <c r="L247" s="173">
        <v>21</v>
      </c>
      <c r="M247" s="173">
        <f t="shared" si="122"/>
        <v>0</v>
      </c>
      <c r="N247" s="173">
        <v>1.6500000000000001E-2</v>
      </c>
      <c r="O247" s="173">
        <f t="shared" si="123"/>
        <v>0.02</v>
      </c>
      <c r="P247" s="173">
        <v>0</v>
      </c>
      <c r="Q247" s="173">
        <f t="shared" si="124"/>
        <v>0</v>
      </c>
      <c r="R247" s="173"/>
      <c r="S247" s="173" t="s">
        <v>354</v>
      </c>
      <c r="T247" s="174" t="s">
        <v>296</v>
      </c>
      <c r="U247" s="162">
        <v>0</v>
      </c>
      <c r="V247" s="162">
        <f t="shared" si="125"/>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133</v>
      </c>
      <c r="B248" s="168" t="s">
        <v>6705</v>
      </c>
      <c r="C248" s="169" t="s">
        <v>6706</v>
      </c>
      <c r="D248" s="170" t="s">
        <v>544</v>
      </c>
      <c r="E248" s="171">
        <v>3</v>
      </c>
      <c r="F248" s="172"/>
      <c r="G248" s="173">
        <f t="shared" si="119"/>
        <v>0</v>
      </c>
      <c r="H248" s="172"/>
      <c r="I248" s="173">
        <f t="shared" si="120"/>
        <v>0</v>
      </c>
      <c r="J248" s="172"/>
      <c r="K248" s="173">
        <f t="shared" si="121"/>
        <v>0</v>
      </c>
      <c r="L248" s="173">
        <v>21</v>
      </c>
      <c r="M248" s="173">
        <f t="shared" si="122"/>
        <v>0</v>
      </c>
      <c r="N248" s="173">
        <v>1.7999999999999999E-2</v>
      </c>
      <c r="O248" s="173">
        <f t="shared" si="123"/>
        <v>0.05</v>
      </c>
      <c r="P248" s="173">
        <v>0</v>
      </c>
      <c r="Q248" s="173">
        <f t="shared" si="124"/>
        <v>0</v>
      </c>
      <c r="R248" s="173"/>
      <c r="S248" s="173" t="s">
        <v>354</v>
      </c>
      <c r="T248" s="174" t="s">
        <v>296</v>
      </c>
      <c r="U248" s="162">
        <v>0</v>
      </c>
      <c r="V248" s="162">
        <f t="shared" si="125"/>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134</v>
      </c>
      <c r="B249" s="168" t="s">
        <v>6707</v>
      </c>
      <c r="C249" s="169" t="s">
        <v>6708</v>
      </c>
      <c r="D249" s="170" t="s">
        <v>480</v>
      </c>
      <c r="E249" s="171">
        <v>12.87134</v>
      </c>
      <c r="F249" s="172"/>
      <c r="G249" s="173">
        <f t="shared" si="119"/>
        <v>0</v>
      </c>
      <c r="H249" s="172"/>
      <c r="I249" s="173">
        <f t="shared" si="120"/>
        <v>0</v>
      </c>
      <c r="J249" s="172"/>
      <c r="K249" s="173">
        <f t="shared" si="121"/>
        <v>0</v>
      </c>
      <c r="L249" s="173">
        <v>21</v>
      </c>
      <c r="M249" s="173">
        <f t="shared" si="122"/>
        <v>0</v>
      </c>
      <c r="N249" s="173">
        <v>0</v>
      </c>
      <c r="O249" s="173">
        <f t="shared" si="123"/>
        <v>0</v>
      </c>
      <c r="P249" s="173">
        <v>0</v>
      </c>
      <c r="Q249" s="173">
        <f t="shared" si="124"/>
        <v>0</v>
      </c>
      <c r="R249" s="173"/>
      <c r="S249" s="173" t="s">
        <v>354</v>
      </c>
      <c r="T249" s="174" t="s">
        <v>296</v>
      </c>
      <c r="U249" s="162">
        <v>2.72</v>
      </c>
      <c r="V249" s="162">
        <f t="shared" si="125"/>
        <v>35.01</v>
      </c>
      <c r="W249" s="162"/>
      <c r="X249" s="162" t="s">
        <v>375</v>
      </c>
      <c r="Y249" s="163"/>
      <c r="Z249" s="163"/>
      <c r="AA249" s="163"/>
      <c r="AB249" s="163"/>
      <c r="AC249" s="163"/>
      <c r="AD249" s="163"/>
      <c r="AE249" s="163"/>
      <c r="AF249" s="163"/>
      <c r="AG249" s="163" t="s">
        <v>5615</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x14ac:dyDescent="0.2">
      <c r="A250" s="146" t="s">
        <v>290</v>
      </c>
      <c r="B250" s="147" t="s">
        <v>195</v>
      </c>
      <c r="C250" s="148" t="s">
        <v>196</v>
      </c>
      <c r="D250" s="149"/>
      <c r="E250" s="150"/>
      <c r="F250" s="151"/>
      <c r="G250" s="151">
        <f>SUMIF(AG251:AG254,"&lt;&gt;NOR",G251:G254)</f>
        <v>0</v>
      </c>
      <c r="H250" s="151"/>
      <c r="I250" s="151">
        <f>SUM(I251:I254)</f>
        <v>0</v>
      </c>
      <c r="J250" s="151"/>
      <c r="K250" s="151">
        <f>SUM(K251:K254)</f>
        <v>0</v>
      </c>
      <c r="L250" s="151"/>
      <c r="M250" s="151">
        <f>SUM(M251:M254)</f>
        <v>0</v>
      </c>
      <c r="N250" s="151"/>
      <c r="O250" s="151">
        <f>SUM(O251:O254)</f>
        <v>0.05</v>
      </c>
      <c r="P250" s="151"/>
      <c r="Q250" s="151">
        <f>SUM(Q251:Q254)</f>
        <v>0</v>
      </c>
      <c r="R250" s="151"/>
      <c r="S250" s="151"/>
      <c r="T250" s="152"/>
      <c r="U250" s="153"/>
      <c r="V250" s="153">
        <f>SUM(V251:V254)</f>
        <v>21.46</v>
      </c>
      <c r="W250" s="153"/>
      <c r="X250" s="153"/>
      <c r="AG250" s="135" t="s">
        <v>291</v>
      </c>
    </row>
    <row r="251" spans="1:60" ht="12.75" customHeight="1" outlineLevel="1" x14ac:dyDescent="0.2">
      <c r="A251" s="167">
        <v>135</v>
      </c>
      <c r="B251" s="168" t="s">
        <v>5997</v>
      </c>
      <c r="C251" s="169" t="s">
        <v>5998</v>
      </c>
      <c r="D251" s="170" t="s">
        <v>4098</v>
      </c>
      <c r="E251" s="171">
        <v>50</v>
      </c>
      <c r="F251" s="172"/>
      <c r="G251" s="173">
        <f t="shared" ref="G251:G252" si="126">ROUND(E251*F251,2)</f>
        <v>0</v>
      </c>
      <c r="H251" s="172"/>
      <c r="I251" s="173">
        <f t="shared" ref="I251:I252" si="127">ROUND(E251*H251,2)</f>
        <v>0</v>
      </c>
      <c r="J251" s="172"/>
      <c r="K251" s="173">
        <f t="shared" ref="K251:K252" si="128">ROUND(E251*J251,2)</f>
        <v>0</v>
      </c>
      <c r="L251" s="173">
        <v>21</v>
      </c>
      <c r="M251" s="173">
        <f t="shared" ref="M251:M252" si="129">G251*(1+L251/100)</f>
        <v>0</v>
      </c>
      <c r="N251" s="173">
        <v>6.0000000000000002E-5</v>
      </c>
      <c r="O251" s="173">
        <f t="shared" ref="O251:O252" si="130">ROUND(E251*N251,2)</f>
        <v>0</v>
      </c>
      <c r="P251" s="173">
        <v>0</v>
      </c>
      <c r="Q251" s="173">
        <f t="shared" ref="Q251:Q252" si="131">ROUND(E251*P251,2)</f>
        <v>0</v>
      </c>
      <c r="R251" s="173"/>
      <c r="S251" s="173" t="s">
        <v>354</v>
      </c>
      <c r="T251" s="174" t="s">
        <v>296</v>
      </c>
      <c r="U251" s="162">
        <v>0.42599999999999999</v>
      </c>
      <c r="V251" s="162">
        <f t="shared" ref="V251:V252" si="132">ROUND(E251*U251,2)</f>
        <v>21.3</v>
      </c>
      <c r="W251" s="162"/>
      <c r="X251" s="162" t="s">
        <v>375</v>
      </c>
      <c r="Y251" s="163"/>
      <c r="Z251" s="163"/>
      <c r="AA251" s="163"/>
      <c r="AB251" s="163"/>
      <c r="AC251" s="163"/>
      <c r="AD251" s="163"/>
      <c r="AE251" s="163"/>
      <c r="AF251" s="163"/>
      <c r="AG251" s="163" t="s">
        <v>376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54">
        <v>136</v>
      </c>
      <c r="B252" s="155" t="s">
        <v>6004</v>
      </c>
      <c r="C252" s="156" t="s">
        <v>6709</v>
      </c>
      <c r="D252" s="157" t="s">
        <v>4098</v>
      </c>
      <c r="E252" s="158">
        <v>50</v>
      </c>
      <c r="F252" s="159"/>
      <c r="G252" s="160">
        <f t="shared" si="126"/>
        <v>0</v>
      </c>
      <c r="H252" s="159"/>
      <c r="I252" s="160">
        <f t="shared" si="127"/>
        <v>0</v>
      </c>
      <c r="J252" s="159"/>
      <c r="K252" s="160">
        <f t="shared" si="128"/>
        <v>0</v>
      </c>
      <c r="L252" s="160">
        <v>21</v>
      </c>
      <c r="M252" s="160">
        <f t="shared" si="129"/>
        <v>0</v>
      </c>
      <c r="N252" s="160">
        <v>1E-3</v>
      </c>
      <c r="O252" s="160">
        <f t="shared" si="130"/>
        <v>0.05</v>
      </c>
      <c r="P252" s="160">
        <v>0</v>
      </c>
      <c r="Q252" s="160">
        <f t="shared" si="131"/>
        <v>0</v>
      </c>
      <c r="R252" s="160"/>
      <c r="S252" s="160" t="s">
        <v>354</v>
      </c>
      <c r="T252" s="161" t="s">
        <v>296</v>
      </c>
      <c r="U252" s="162">
        <v>0</v>
      </c>
      <c r="V252" s="162">
        <f t="shared" si="132"/>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4"/>
      <c r="B253" s="165"/>
      <c r="C253" s="183" t="s">
        <v>6710</v>
      </c>
      <c r="D253" s="184"/>
      <c r="E253" s="185">
        <v>50</v>
      </c>
      <c r="F253" s="162"/>
      <c r="G253" s="162"/>
      <c r="H253" s="162"/>
      <c r="I253" s="162"/>
      <c r="J253" s="162"/>
      <c r="K253" s="162"/>
      <c r="L253" s="162"/>
      <c r="M253" s="162"/>
      <c r="N253" s="162"/>
      <c r="O253" s="162"/>
      <c r="P253" s="162"/>
      <c r="Q253" s="162"/>
      <c r="R253" s="162"/>
      <c r="S253" s="162"/>
      <c r="T253" s="162"/>
      <c r="U253" s="162"/>
      <c r="V253" s="162"/>
      <c r="W253" s="162"/>
      <c r="X253" s="162"/>
      <c r="Y253" s="163"/>
      <c r="Z253" s="163"/>
      <c r="AA253" s="163"/>
      <c r="AB253" s="163"/>
      <c r="AC253" s="163"/>
      <c r="AD253" s="163"/>
      <c r="AE253" s="163"/>
      <c r="AF253" s="163"/>
      <c r="AG253" s="163" t="s">
        <v>378</v>
      </c>
      <c r="AH253" s="163">
        <v>0</v>
      </c>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137</v>
      </c>
      <c r="B254" s="168" t="s">
        <v>4382</v>
      </c>
      <c r="C254" s="169" t="s">
        <v>4383</v>
      </c>
      <c r="D254" s="170" t="s">
        <v>480</v>
      </c>
      <c r="E254" s="171">
        <v>5.2999999999999999E-2</v>
      </c>
      <c r="F254" s="172"/>
      <c r="G254" s="173">
        <f>ROUND(E254*F254,2)</f>
        <v>0</v>
      </c>
      <c r="H254" s="172"/>
      <c r="I254" s="173">
        <f>ROUND(E254*H254,2)</f>
        <v>0</v>
      </c>
      <c r="J254" s="172"/>
      <c r="K254" s="173">
        <f>ROUND(E254*J254,2)</f>
        <v>0</v>
      </c>
      <c r="L254" s="173">
        <v>21</v>
      </c>
      <c r="M254" s="173">
        <f>G254*(1+L254/100)</f>
        <v>0</v>
      </c>
      <c r="N254" s="173">
        <v>0</v>
      </c>
      <c r="O254" s="173">
        <f>ROUND(E254*N254,2)</f>
        <v>0</v>
      </c>
      <c r="P254" s="173">
        <v>0</v>
      </c>
      <c r="Q254" s="173">
        <f>ROUND(E254*P254,2)</f>
        <v>0</v>
      </c>
      <c r="R254" s="173"/>
      <c r="S254" s="173" t="s">
        <v>354</v>
      </c>
      <c r="T254" s="174" t="s">
        <v>296</v>
      </c>
      <c r="U254" s="162">
        <v>3.016</v>
      </c>
      <c r="V254" s="162">
        <f>ROUND(E254*U254,2)</f>
        <v>0.16</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x14ac:dyDescent="0.2">
      <c r="A255" s="146" t="s">
        <v>290</v>
      </c>
      <c r="B255" s="147" t="s">
        <v>209</v>
      </c>
      <c r="C255" s="148" t="s">
        <v>210</v>
      </c>
      <c r="D255" s="149"/>
      <c r="E255" s="150"/>
      <c r="F255" s="151"/>
      <c r="G255" s="151">
        <f>SUMIF(AG256:AG261,"&lt;&gt;NOR",G256:G261)</f>
        <v>0</v>
      </c>
      <c r="H255" s="151"/>
      <c r="I255" s="151">
        <f>SUM(I256:I261)</f>
        <v>0</v>
      </c>
      <c r="J255" s="151"/>
      <c r="K255" s="151">
        <f>SUM(K256:K261)</f>
        <v>0</v>
      </c>
      <c r="L255" s="151"/>
      <c r="M255" s="151">
        <f>SUM(M256:M261)</f>
        <v>0</v>
      </c>
      <c r="N255" s="151"/>
      <c r="O255" s="151">
        <f>SUM(O256:O261)</f>
        <v>0.01</v>
      </c>
      <c r="P255" s="151"/>
      <c r="Q255" s="151">
        <f>SUM(Q256:Q261)</f>
        <v>0</v>
      </c>
      <c r="R255" s="151"/>
      <c r="S255" s="151"/>
      <c r="T255" s="152"/>
      <c r="U255" s="153"/>
      <c r="V255" s="153">
        <f>SUM(V256:V261)</f>
        <v>10.51</v>
      </c>
      <c r="W255" s="153"/>
      <c r="X255" s="153"/>
      <c r="AG255" s="135" t="s">
        <v>291</v>
      </c>
    </row>
    <row r="256" spans="1:60" ht="12.75" customHeight="1" outlineLevel="1" x14ac:dyDescent="0.2">
      <c r="A256" s="154">
        <v>138</v>
      </c>
      <c r="B256" s="155" t="s">
        <v>6711</v>
      </c>
      <c r="C256" s="156" t="s">
        <v>6712</v>
      </c>
      <c r="D256" s="157" t="s">
        <v>444</v>
      </c>
      <c r="E256" s="158">
        <v>90</v>
      </c>
      <c r="F256" s="159"/>
      <c r="G256" s="160">
        <f>ROUND(E256*F256,2)</f>
        <v>0</v>
      </c>
      <c r="H256" s="159"/>
      <c r="I256" s="160">
        <f>ROUND(E256*H256,2)</f>
        <v>0</v>
      </c>
      <c r="J256" s="159"/>
      <c r="K256" s="160">
        <f>ROUND(E256*J256,2)</f>
        <v>0</v>
      </c>
      <c r="L256" s="160">
        <v>21</v>
      </c>
      <c r="M256" s="160">
        <f>G256*(1+L256/100)</f>
        <v>0</v>
      </c>
      <c r="N256" s="160">
        <v>6.9999999999999994E-5</v>
      </c>
      <c r="O256" s="160">
        <f>ROUND(E256*N256,2)</f>
        <v>0.01</v>
      </c>
      <c r="P256" s="160">
        <v>0</v>
      </c>
      <c r="Q256" s="160">
        <f>ROUND(E256*P256,2)</f>
        <v>0</v>
      </c>
      <c r="R256" s="160"/>
      <c r="S256" s="160" t="s">
        <v>354</v>
      </c>
      <c r="T256" s="161" t="s">
        <v>296</v>
      </c>
      <c r="U256" s="162">
        <v>8.6999999999999994E-2</v>
      </c>
      <c r="V256" s="162">
        <f>ROUND(E256*U256,2)</f>
        <v>7.83</v>
      </c>
      <c r="W256" s="162"/>
      <c r="X256" s="162" t="s">
        <v>375</v>
      </c>
      <c r="Y256" s="163"/>
      <c r="Z256" s="163"/>
      <c r="AA256" s="163"/>
      <c r="AB256" s="163"/>
      <c r="AC256" s="163"/>
      <c r="AD256" s="163"/>
      <c r="AE256" s="163"/>
      <c r="AF256" s="163"/>
      <c r="AG256" s="163" t="s">
        <v>376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6713</v>
      </c>
      <c r="D257" s="184"/>
      <c r="E257" s="185">
        <v>12</v>
      </c>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6714</v>
      </c>
      <c r="D258" s="184"/>
      <c r="E258" s="185">
        <v>68</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3" t="s">
        <v>6715</v>
      </c>
      <c r="D259" s="184"/>
      <c r="E259" s="185">
        <v>10</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54">
        <v>139</v>
      </c>
      <c r="B260" s="155" t="s">
        <v>6716</v>
      </c>
      <c r="C260" s="156" t="s">
        <v>6717</v>
      </c>
      <c r="D260" s="157" t="s">
        <v>444</v>
      </c>
      <c r="E260" s="158">
        <v>26</v>
      </c>
      <c r="F260" s="159"/>
      <c r="G260" s="160">
        <f>ROUND(E260*F260,2)</f>
        <v>0</v>
      </c>
      <c r="H260" s="159"/>
      <c r="I260" s="160">
        <f>ROUND(E260*H260,2)</f>
        <v>0</v>
      </c>
      <c r="J260" s="159"/>
      <c r="K260" s="160">
        <f>ROUND(E260*J260,2)</f>
        <v>0</v>
      </c>
      <c r="L260" s="160">
        <v>21</v>
      </c>
      <c r="M260" s="160">
        <f>G260*(1+L260/100)</f>
        <v>0</v>
      </c>
      <c r="N260" s="160">
        <v>9.0000000000000006E-5</v>
      </c>
      <c r="O260" s="160">
        <f>ROUND(E260*N260,2)</f>
        <v>0</v>
      </c>
      <c r="P260" s="160">
        <v>0</v>
      </c>
      <c r="Q260" s="160">
        <f>ROUND(E260*P260,2)</f>
        <v>0</v>
      </c>
      <c r="R260" s="160"/>
      <c r="S260" s="160" t="s">
        <v>354</v>
      </c>
      <c r="T260" s="161" t="s">
        <v>296</v>
      </c>
      <c r="U260" s="162">
        <v>0.10299999999999999</v>
      </c>
      <c r="V260" s="162">
        <f>ROUND(E260*U260,2)</f>
        <v>2.68</v>
      </c>
      <c r="W260" s="162"/>
      <c r="X260" s="162" t="s">
        <v>375</v>
      </c>
      <c r="Y260" s="163"/>
      <c r="Z260" s="163"/>
      <c r="AA260" s="163"/>
      <c r="AB260" s="163"/>
      <c r="AC260" s="163"/>
      <c r="AD260" s="163"/>
      <c r="AE260" s="163"/>
      <c r="AF260" s="163"/>
      <c r="AG260" s="163" t="s">
        <v>376</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6718</v>
      </c>
      <c r="D261" s="184"/>
      <c r="E261" s="185">
        <v>26</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x14ac:dyDescent="0.2">
      <c r="A262" s="128"/>
      <c r="B262" s="131"/>
      <c r="C262" s="175"/>
      <c r="D262" s="133"/>
      <c r="E262" s="128"/>
      <c r="F262" s="128"/>
      <c r="G262" s="128"/>
      <c r="H262" s="128"/>
      <c r="I262" s="128"/>
      <c r="J262" s="128"/>
      <c r="K262" s="128"/>
      <c r="L262" s="128"/>
      <c r="M262" s="128"/>
      <c r="N262" s="128"/>
      <c r="O262" s="128"/>
      <c r="P262" s="128"/>
      <c r="Q262" s="128"/>
      <c r="R262" s="128"/>
      <c r="S262" s="128"/>
      <c r="T262" s="128"/>
      <c r="U262" s="128"/>
      <c r="V262" s="128"/>
      <c r="W262" s="128"/>
      <c r="X262" s="128"/>
      <c r="AE262" s="135">
        <v>15</v>
      </c>
      <c r="AF262" s="135">
        <v>21</v>
      </c>
      <c r="AG262" s="135" t="s">
        <v>277</v>
      </c>
    </row>
    <row r="263" spans="1:60" ht="12.75" customHeight="1" x14ac:dyDescent="0.2">
      <c r="A263" s="176"/>
      <c r="B263" s="177" t="s">
        <v>25</v>
      </c>
      <c r="C263" s="178"/>
      <c r="D263" s="179"/>
      <c r="E263" s="180"/>
      <c r="F263" s="180"/>
      <c r="G263" s="181">
        <f>G8+G13+G25+G62+G73+G163+G212+G250+G255</f>
        <v>0</v>
      </c>
      <c r="H263" s="128"/>
      <c r="I263" s="128"/>
      <c r="J263" s="128"/>
      <c r="K263" s="128"/>
      <c r="L263" s="128"/>
      <c r="M263" s="128"/>
      <c r="N263" s="128"/>
      <c r="O263" s="128"/>
      <c r="P263" s="128"/>
      <c r="Q263" s="128"/>
      <c r="R263" s="128"/>
      <c r="S263" s="128"/>
      <c r="T263" s="128"/>
      <c r="U263" s="128"/>
      <c r="V263" s="128"/>
      <c r="W263" s="128"/>
      <c r="X263" s="128"/>
      <c r="AE263" s="135">
        <f>SUMIF(L7:L261,AE262,G7:G261)</f>
        <v>0</v>
      </c>
      <c r="AF263" s="135">
        <f>SUMIF(L7:L261,AF262,G7:G261)</f>
        <v>0</v>
      </c>
      <c r="AG263" s="135" t="s">
        <v>368</v>
      </c>
    </row>
    <row r="264" spans="1:60" ht="12.75" customHeight="1" x14ac:dyDescent="0.2">
      <c r="B264" s="136"/>
      <c r="C264" s="182"/>
      <c r="D264" s="84"/>
      <c r="AG264" s="135" t="s">
        <v>369</v>
      </c>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sheetData>
  <mergeCells count="42">
    <mergeCell ref="C235:G235"/>
    <mergeCell ref="C237:G237"/>
    <mergeCell ref="C240:G240"/>
    <mergeCell ref="C242:G242"/>
    <mergeCell ref="C244:G244"/>
    <mergeCell ref="C140:G140"/>
    <mergeCell ref="C144:G144"/>
    <mergeCell ref="C147:G147"/>
    <mergeCell ref="C231:G231"/>
    <mergeCell ref="C233:G233"/>
    <mergeCell ref="C200:G200"/>
    <mergeCell ref="C202:G202"/>
    <mergeCell ref="C221:G221"/>
    <mergeCell ref="C223:G223"/>
    <mergeCell ref="C225:G225"/>
    <mergeCell ref="C227:G227"/>
    <mergeCell ref="C229:G229"/>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70</v>
      </c>
      <c r="C4" s="248" t="s">
        <v>71</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6719</v>
      </c>
      <c r="C9" s="156" t="s">
        <v>6720</v>
      </c>
      <c r="D9" s="157" t="s">
        <v>5875</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9" t="s">
        <v>6721</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6722</v>
      </c>
      <c r="C11" s="156" t="s">
        <v>6723</v>
      </c>
      <c r="D11" s="157" t="s">
        <v>5875</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865</v>
      </c>
      <c r="Y11" s="163"/>
      <c r="Z11" s="163"/>
      <c r="AA11" s="163"/>
      <c r="AB11" s="163"/>
      <c r="AC11" s="163"/>
      <c r="AD11" s="163"/>
      <c r="AE11" s="163"/>
      <c r="AF11" s="163"/>
      <c r="AG11" s="163" t="s">
        <v>5555</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9" t="s">
        <v>6724</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6725</v>
      </c>
      <c r="C13" s="169" t="s">
        <v>6726</v>
      </c>
      <c r="D13" s="170" t="s">
        <v>5875</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6727</v>
      </c>
      <c r="C14" s="156" t="s">
        <v>6728</v>
      </c>
      <c r="D14" s="157" t="s">
        <v>5875</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49" t="s">
        <v>6729</v>
      </c>
      <c r="D15" s="215"/>
      <c r="E15" s="215"/>
      <c r="F15" s="215"/>
      <c r="G15" s="215"/>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6730</v>
      </c>
      <c r="C16" s="156" t="s">
        <v>6731</v>
      </c>
      <c r="D16" s="157" t="s">
        <v>5875</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49" t="s">
        <v>6732</v>
      </c>
      <c r="D17" s="215"/>
      <c r="E17" s="215"/>
      <c r="F17" s="215"/>
      <c r="G17" s="215"/>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6733</v>
      </c>
      <c r="C18" s="169" t="s">
        <v>6734</v>
      </c>
      <c r="D18" s="170" t="s">
        <v>444</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6735</v>
      </c>
      <c r="C19" s="169" t="s">
        <v>6736</v>
      </c>
      <c r="D19" s="170" t="s">
        <v>444</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6737</v>
      </c>
      <c r="C20" s="156" t="s">
        <v>6738</v>
      </c>
      <c r="D20" s="157" t="s">
        <v>5875</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49" t="s">
        <v>6739</v>
      </c>
      <c r="D21" s="215"/>
      <c r="E21" s="215"/>
      <c r="F21" s="215"/>
      <c r="G21" s="215"/>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6740</v>
      </c>
      <c r="C22" s="156" t="s">
        <v>6741</v>
      </c>
      <c r="D22" s="157" t="s">
        <v>5875</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865</v>
      </c>
      <c r="Y22" s="163"/>
      <c r="Z22" s="163"/>
      <c r="AA22" s="163"/>
      <c r="AB22" s="163"/>
      <c r="AC22" s="163"/>
      <c r="AD22" s="163"/>
      <c r="AE22" s="163"/>
      <c r="AF22" s="163"/>
      <c r="AG22" s="163" t="s">
        <v>5555</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9" t="s">
        <v>6742</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6743</v>
      </c>
      <c r="C24" s="156" t="s">
        <v>6744</v>
      </c>
      <c r="D24" s="157" t="s">
        <v>5875</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9" t="s">
        <v>6745</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6746</v>
      </c>
      <c r="C26" s="156" t="s">
        <v>6747</v>
      </c>
      <c r="D26" s="157" t="s">
        <v>5875</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49" t="s">
        <v>6748</v>
      </c>
      <c r="D27" s="215"/>
      <c r="E27" s="215"/>
      <c r="F27" s="215"/>
      <c r="G27" s="215"/>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6749</v>
      </c>
      <c r="C28" s="156" t="s">
        <v>6750</v>
      </c>
      <c r="D28" s="157" t="s">
        <v>5875</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865</v>
      </c>
      <c r="Y28" s="163"/>
      <c r="Z28" s="163"/>
      <c r="AA28" s="163"/>
      <c r="AB28" s="163"/>
      <c r="AC28" s="163"/>
      <c r="AD28" s="163"/>
      <c r="AE28" s="163"/>
      <c r="AF28" s="163"/>
      <c r="AG28" s="163" t="s">
        <v>5555</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49" t="s">
        <v>6751</v>
      </c>
      <c r="D29" s="215"/>
      <c r="E29" s="215"/>
      <c r="F29" s="215"/>
      <c r="G29" s="215"/>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6752</v>
      </c>
      <c r="C30" s="156" t="s">
        <v>6753</v>
      </c>
      <c r="D30" s="157" t="s">
        <v>5875</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9" t="s">
        <v>6754</v>
      </c>
      <c r="D31" s="215"/>
      <c r="E31" s="215"/>
      <c r="F31" s="215"/>
      <c r="G31" s="215"/>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6755</v>
      </c>
      <c r="C32" s="169" t="s">
        <v>6756</v>
      </c>
      <c r="D32" s="170" t="s">
        <v>444</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6757</v>
      </c>
      <c r="C33" s="169" t="s">
        <v>6758</v>
      </c>
      <c r="D33" s="170" t="s">
        <v>444</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6759</v>
      </c>
      <c r="C34" s="169" t="s">
        <v>6760</v>
      </c>
      <c r="D34" s="170" t="s">
        <v>5875</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865</v>
      </c>
      <c r="Y34" s="163"/>
      <c r="Z34" s="163"/>
      <c r="AA34" s="163"/>
      <c r="AB34" s="163"/>
      <c r="AC34" s="163"/>
      <c r="AD34" s="163"/>
      <c r="AE34" s="163"/>
      <c r="AF34" s="163"/>
      <c r="AG34" s="163" t="s">
        <v>5555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6761</v>
      </c>
      <c r="C35" s="169" t="s">
        <v>6762</v>
      </c>
      <c r="D35" s="170" t="s">
        <v>5875</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865</v>
      </c>
      <c r="Y35" s="163"/>
      <c r="Z35" s="163"/>
      <c r="AA35" s="163"/>
      <c r="AB35" s="163"/>
      <c r="AC35" s="163"/>
      <c r="AD35" s="163"/>
      <c r="AE35" s="163"/>
      <c r="AF35" s="163"/>
      <c r="AG35" s="163" t="s">
        <v>5555</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6763</v>
      </c>
      <c r="C36" s="169" t="s">
        <v>6764</v>
      </c>
      <c r="D36" s="170" t="s">
        <v>6388</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6765</v>
      </c>
      <c r="C38" s="169" t="s">
        <v>6766</v>
      </c>
      <c r="D38" s="170" t="s">
        <v>5875</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6767</v>
      </c>
      <c r="C39" s="169" t="s">
        <v>6768</v>
      </c>
      <c r="D39" s="170" t="s">
        <v>5875</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6769</v>
      </c>
      <c r="C40" s="169" t="s">
        <v>6756</v>
      </c>
      <c r="D40" s="170" t="s">
        <v>444</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6770</v>
      </c>
      <c r="C41" s="169" t="s">
        <v>6758</v>
      </c>
      <c r="D41" s="170" t="s">
        <v>444</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6771</v>
      </c>
      <c r="C42" s="169" t="s">
        <v>6760</v>
      </c>
      <c r="D42" s="170" t="s">
        <v>5875</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865</v>
      </c>
      <c r="Y42" s="163"/>
      <c r="Z42" s="163"/>
      <c r="AA42" s="163"/>
      <c r="AB42" s="163"/>
      <c r="AC42" s="163"/>
      <c r="AD42" s="163"/>
      <c r="AE42" s="163"/>
      <c r="AF42" s="163"/>
      <c r="AG42" s="163" t="s">
        <v>5555</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6772</v>
      </c>
      <c r="C43" s="169" t="s">
        <v>6762</v>
      </c>
      <c r="D43" s="170" t="s">
        <v>5875</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6773</v>
      </c>
      <c r="C44" s="169" t="s">
        <v>6764</v>
      </c>
      <c r="D44" s="170" t="s">
        <v>6388</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6774</v>
      </c>
      <c r="C46" s="169" t="s">
        <v>6775</v>
      </c>
      <c r="D46" s="170" t="s">
        <v>5875</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6776</v>
      </c>
      <c r="C47" s="169" t="s">
        <v>6768</v>
      </c>
      <c r="D47" s="170" t="s">
        <v>5875</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6777</v>
      </c>
      <c r="C48" s="169" t="s">
        <v>6756</v>
      </c>
      <c r="D48" s="170" t="s">
        <v>444</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5555</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6778</v>
      </c>
      <c r="C49" s="169" t="s">
        <v>6758</v>
      </c>
      <c r="D49" s="170" t="s">
        <v>444</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6779</v>
      </c>
      <c r="C50" s="169" t="s">
        <v>6760</v>
      </c>
      <c r="D50" s="170" t="s">
        <v>5875</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6780</v>
      </c>
      <c r="C51" s="169" t="s">
        <v>6762</v>
      </c>
      <c r="D51" s="170" t="s">
        <v>5875</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6781</v>
      </c>
      <c r="C52" s="169" t="s">
        <v>6764</v>
      </c>
      <c r="D52" s="170" t="s">
        <v>6388</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6782</v>
      </c>
      <c r="C54" s="169" t="s">
        <v>6783</v>
      </c>
      <c r="D54" s="170" t="s">
        <v>5875</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865</v>
      </c>
      <c r="Y54" s="163"/>
      <c r="Z54" s="163"/>
      <c r="AA54" s="163"/>
      <c r="AB54" s="163"/>
      <c r="AC54" s="163"/>
      <c r="AD54" s="163"/>
      <c r="AE54" s="163"/>
      <c r="AF54" s="163"/>
      <c r="AG54" s="163" t="s">
        <v>5555</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6784</v>
      </c>
      <c r="C55" s="169" t="s">
        <v>6768</v>
      </c>
      <c r="D55" s="170" t="s">
        <v>5875</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6785</v>
      </c>
      <c r="C56" s="169" t="s">
        <v>6756</v>
      </c>
      <c r="D56" s="170" t="s">
        <v>444</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6786</v>
      </c>
      <c r="C57" s="169" t="s">
        <v>6758</v>
      </c>
      <c r="D57" s="170" t="s">
        <v>444</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6787</v>
      </c>
      <c r="C58" s="169" t="s">
        <v>6760</v>
      </c>
      <c r="D58" s="170" t="s">
        <v>5875</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6788</v>
      </c>
      <c r="C59" s="169" t="s">
        <v>6762</v>
      </c>
      <c r="D59" s="170" t="s">
        <v>5875</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865</v>
      </c>
      <c r="Y59" s="163"/>
      <c r="Z59" s="163"/>
      <c r="AA59" s="163"/>
      <c r="AB59" s="163"/>
      <c r="AC59" s="163"/>
      <c r="AD59" s="163"/>
      <c r="AE59" s="163"/>
      <c r="AF59" s="163"/>
      <c r="AG59" s="163" t="s">
        <v>5555</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6789</v>
      </c>
      <c r="C60" s="169" t="s">
        <v>6764</v>
      </c>
      <c r="D60" s="170" t="s">
        <v>6388</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6790</v>
      </c>
      <c r="C62" s="169" t="s">
        <v>6791</v>
      </c>
      <c r="D62" s="170" t="s">
        <v>5875</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865</v>
      </c>
      <c r="Y62" s="163"/>
      <c r="Z62" s="163"/>
      <c r="AA62" s="163"/>
      <c r="AB62" s="163"/>
      <c r="AC62" s="163"/>
      <c r="AD62" s="163"/>
      <c r="AE62" s="163"/>
      <c r="AF62" s="163"/>
      <c r="AG62" s="163" t="s">
        <v>5555</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6792</v>
      </c>
      <c r="C63" s="169" t="s">
        <v>6768</v>
      </c>
      <c r="D63" s="170" t="s">
        <v>5875</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6793</v>
      </c>
      <c r="C64" s="169" t="s">
        <v>6756</v>
      </c>
      <c r="D64" s="170" t="s">
        <v>444</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865</v>
      </c>
      <c r="Y64" s="163"/>
      <c r="Z64" s="163"/>
      <c r="AA64" s="163"/>
      <c r="AB64" s="163"/>
      <c r="AC64" s="163"/>
      <c r="AD64" s="163"/>
      <c r="AE64" s="163"/>
      <c r="AF64" s="163"/>
      <c r="AG64" s="163" t="s">
        <v>5555</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6794</v>
      </c>
      <c r="C65" s="169" t="s">
        <v>6758</v>
      </c>
      <c r="D65" s="170" t="s">
        <v>444</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6795</v>
      </c>
      <c r="C66" s="169" t="s">
        <v>6760</v>
      </c>
      <c r="D66" s="170" t="s">
        <v>5875</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6796</v>
      </c>
      <c r="C67" s="169" t="s">
        <v>6762</v>
      </c>
      <c r="D67" s="170" t="s">
        <v>5875</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865</v>
      </c>
      <c r="Y67" s="163"/>
      <c r="Z67" s="163"/>
      <c r="AA67" s="163"/>
      <c r="AB67" s="163"/>
      <c r="AC67" s="163"/>
      <c r="AD67" s="163"/>
      <c r="AE67" s="163"/>
      <c r="AF67" s="163"/>
      <c r="AG67" s="163" t="s">
        <v>5555</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6797</v>
      </c>
      <c r="C68" s="169" t="s">
        <v>6764</v>
      </c>
      <c r="D68" s="170" t="s">
        <v>6388</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375</v>
      </c>
      <c r="Y68" s="163"/>
      <c r="Z68" s="163"/>
      <c r="AA68" s="163"/>
      <c r="AB68" s="163"/>
      <c r="AC68" s="163"/>
      <c r="AD68" s="163"/>
      <c r="AE68" s="163"/>
      <c r="AF68" s="163"/>
      <c r="AG68" s="163" t="s">
        <v>5522</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6798</v>
      </c>
      <c r="C70" s="169" t="s">
        <v>6791</v>
      </c>
      <c r="D70" s="170" t="s">
        <v>5875</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6799</v>
      </c>
      <c r="C71" s="169" t="s">
        <v>6768</v>
      </c>
      <c r="D71" s="170" t="s">
        <v>5875</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6800</v>
      </c>
      <c r="C72" s="169" t="s">
        <v>6756</v>
      </c>
      <c r="D72" s="170" t="s">
        <v>444</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865</v>
      </c>
      <c r="Y72" s="163"/>
      <c r="Z72" s="163"/>
      <c r="AA72" s="163"/>
      <c r="AB72" s="163"/>
      <c r="AC72" s="163"/>
      <c r="AD72" s="163"/>
      <c r="AE72" s="163"/>
      <c r="AF72" s="163"/>
      <c r="AG72" s="163" t="s">
        <v>5555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6801</v>
      </c>
      <c r="C73" s="169" t="s">
        <v>6758</v>
      </c>
      <c r="D73" s="170" t="s">
        <v>444</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6802</v>
      </c>
      <c r="C74" s="169" t="s">
        <v>6760</v>
      </c>
      <c r="D74" s="170" t="s">
        <v>5875</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6803</v>
      </c>
      <c r="C75" s="169" t="s">
        <v>6762</v>
      </c>
      <c r="D75" s="170" t="s">
        <v>5875</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6804</v>
      </c>
      <c r="C76" s="169" t="s">
        <v>6764</v>
      </c>
      <c r="D76" s="170" t="s">
        <v>6388</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375</v>
      </c>
      <c r="Y76" s="163"/>
      <c r="Z76" s="163"/>
      <c r="AA76" s="163"/>
      <c r="AB76" s="163"/>
      <c r="AC76" s="163"/>
      <c r="AD76" s="163"/>
      <c r="AE76" s="163"/>
      <c r="AF76" s="163"/>
      <c r="AG76" s="163" t="s">
        <v>5522</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6805</v>
      </c>
      <c r="C78" s="169" t="s">
        <v>6791</v>
      </c>
      <c r="D78" s="170" t="s">
        <v>5875</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865</v>
      </c>
      <c r="Y78" s="163"/>
      <c r="Z78" s="163"/>
      <c r="AA78" s="163"/>
      <c r="AB78" s="163"/>
      <c r="AC78" s="163"/>
      <c r="AD78" s="163"/>
      <c r="AE78" s="163"/>
      <c r="AF78" s="163"/>
      <c r="AG78" s="163" t="s">
        <v>5555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6806</v>
      </c>
      <c r="C79" s="169" t="s">
        <v>6768</v>
      </c>
      <c r="D79" s="170" t="s">
        <v>5875</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6805</v>
      </c>
      <c r="C80" s="169" t="s">
        <v>6756</v>
      </c>
      <c r="D80" s="170" t="s">
        <v>444</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6469</v>
      </c>
      <c r="Y80" s="163"/>
      <c r="Z80" s="163"/>
      <c r="AA80" s="163"/>
      <c r="AB80" s="163"/>
      <c r="AC80" s="163"/>
      <c r="AD80" s="163"/>
      <c r="AE80" s="163"/>
      <c r="AF80" s="163"/>
      <c r="AG80" s="163" t="s">
        <v>6470</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6805</v>
      </c>
      <c r="C81" s="169" t="s">
        <v>6758</v>
      </c>
      <c r="D81" s="170" t="s">
        <v>444</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6469</v>
      </c>
      <c r="Y81" s="163"/>
      <c r="Z81" s="163"/>
      <c r="AA81" s="163"/>
      <c r="AB81" s="163"/>
      <c r="AC81" s="163"/>
      <c r="AD81" s="163"/>
      <c r="AE81" s="163"/>
      <c r="AF81" s="163"/>
      <c r="AG81" s="163" t="s">
        <v>6470</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6805</v>
      </c>
      <c r="C82" s="169" t="s">
        <v>6760</v>
      </c>
      <c r="D82" s="170" t="s">
        <v>5875</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6469</v>
      </c>
      <c r="Y82" s="163"/>
      <c r="Z82" s="163"/>
      <c r="AA82" s="163"/>
      <c r="AB82" s="163"/>
      <c r="AC82" s="163"/>
      <c r="AD82" s="163"/>
      <c r="AE82" s="163"/>
      <c r="AF82" s="163"/>
      <c r="AG82" s="163" t="s">
        <v>6470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6805</v>
      </c>
      <c r="C83" s="169" t="s">
        <v>6762</v>
      </c>
      <c r="D83" s="170" t="s">
        <v>5875</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6469</v>
      </c>
      <c r="Y83" s="163"/>
      <c r="Z83" s="163"/>
      <c r="AA83" s="163"/>
      <c r="AB83" s="163"/>
      <c r="AC83" s="163"/>
      <c r="AD83" s="163"/>
      <c r="AE83" s="163"/>
      <c r="AF83" s="163"/>
      <c r="AG83" s="163" t="s">
        <v>6470</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6805</v>
      </c>
      <c r="C84" s="156" t="s">
        <v>275</v>
      </c>
      <c r="D84" s="157" t="s">
        <v>6388</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72</v>
      </c>
      <c r="C4" s="248" t="s">
        <v>73</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6807</v>
      </c>
      <c r="C9" s="169" t="s">
        <v>6808</v>
      </c>
      <c r="D9" s="170" t="s">
        <v>6012</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6809</v>
      </c>
      <c r="C10" s="169" t="s">
        <v>6810</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6811</v>
      </c>
      <c r="C11" s="169" t="s">
        <v>6812</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33.75" outlineLevel="1" x14ac:dyDescent="0.2">
      <c r="A12" s="167">
        <v>4</v>
      </c>
      <c r="B12" s="168" t="s">
        <v>6813</v>
      </c>
      <c r="C12" s="197" t="s">
        <v>6814</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866</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6815</v>
      </c>
      <c r="C13" s="169" t="s">
        <v>6816</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6817</v>
      </c>
      <c r="C14" s="169" t="s">
        <v>6818</v>
      </c>
      <c r="D14" s="170" t="s">
        <v>6012</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866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6819</v>
      </c>
      <c r="C15" s="169" t="s">
        <v>6820</v>
      </c>
      <c r="D15" s="170" t="s">
        <v>6012</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866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6821</v>
      </c>
      <c r="C16" s="169" t="s">
        <v>6822</v>
      </c>
      <c r="D16" s="170" t="s">
        <v>6012</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866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6823</v>
      </c>
      <c r="C17" s="169" t="s">
        <v>6824</v>
      </c>
      <c r="D17" s="170" t="s">
        <v>6012</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865</v>
      </c>
      <c r="Y17" s="163"/>
      <c r="Z17" s="163"/>
      <c r="AA17" s="163"/>
      <c r="AB17" s="163"/>
      <c r="AC17" s="163"/>
      <c r="AD17" s="163"/>
      <c r="AE17" s="163"/>
      <c r="AF17" s="163"/>
      <c r="AG17" s="163" t="s">
        <v>866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6825</v>
      </c>
      <c r="C18" s="169" t="s">
        <v>6826</v>
      </c>
      <c r="D18" s="170" t="s">
        <v>6012</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6827</v>
      </c>
      <c r="C19" s="169" t="s">
        <v>6828</v>
      </c>
      <c r="D19" s="170" t="s">
        <v>6012</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866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6829</v>
      </c>
      <c r="C20" s="169" t="s">
        <v>6830</v>
      </c>
      <c r="D20" s="170" t="s">
        <v>6012</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866</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6831</v>
      </c>
      <c r="C21" s="169" t="s">
        <v>6832</v>
      </c>
      <c r="D21" s="170" t="s">
        <v>6012</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866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6833</v>
      </c>
      <c r="C22" s="169" t="s">
        <v>6834</v>
      </c>
      <c r="D22" s="170" t="s">
        <v>6012</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865</v>
      </c>
      <c r="Y22" s="163"/>
      <c r="Z22" s="163"/>
      <c r="AA22" s="163"/>
      <c r="AB22" s="163"/>
      <c r="AC22" s="163"/>
      <c r="AD22" s="163"/>
      <c r="AE22" s="163"/>
      <c r="AF22" s="163"/>
      <c r="AG22" s="163" t="s">
        <v>866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12.75" customHeight="1" outlineLevel="1" x14ac:dyDescent="0.2">
      <c r="A23" s="167">
        <v>15</v>
      </c>
      <c r="B23" s="168" t="s">
        <v>6835</v>
      </c>
      <c r="C23" s="169" t="s">
        <v>6836</v>
      </c>
      <c r="D23" s="170" t="s">
        <v>6012</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866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6837</v>
      </c>
      <c r="C24" s="169" t="s">
        <v>6838</v>
      </c>
      <c r="D24" s="170" t="s">
        <v>6012</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865</v>
      </c>
      <c r="Y24" s="163"/>
      <c r="Z24" s="163"/>
      <c r="AA24" s="163"/>
      <c r="AB24" s="163"/>
      <c r="AC24" s="163"/>
      <c r="AD24" s="163"/>
      <c r="AE24" s="163"/>
      <c r="AF24" s="163"/>
      <c r="AG24" s="163" t="s">
        <v>866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6839</v>
      </c>
      <c r="C26" s="156" t="s">
        <v>6840</v>
      </c>
      <c r="D26" s="157" t="s">
        <v>5875</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6841</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6842</v>
      </c>
      <c r="C28" s="169" t="s">
        <v>6843</v>
      </c>
      <c r="D28" s="170" t="s">
        <v>6012</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6844</v>
      </c>
      <c r="C29" s="169" t="s">
        <v>6845</v>
      </c>
      <c r="D29" s="170" t="s">
        <v>6012</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6846</v>
      </c>
      <c r="C30" s="169" t="s">
        <v>6847</v>
      </c>
      <c r="D30" s="170" t="s">
        <v>544</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865</v>
      </c>
      <c r="Y30" s="163"/>
      <c r="Z30" s="163"/>
      <c r="AA30" s="163"/>
      <c r="AB30" s="163"/>
      <c r="AC30" s="163"/>
      <c r="AD30" s="163"/>
      <c r="AE30" s="163"/>
      <c r="AF30" s="163"/>
      <c r="AG30" s="163" t="s">
        <v>866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6848</v>
      </c>
      <c r="C31" s="169" t="s">
        <v>6849</v>
      </c>
      <c r="D31" s="170" t="s">
        <v>6012</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865</v>
      </c>
      <c r="Y31" s="163"/>
      <c r="Z31" s="163"/>
      <c r="AA31" s="163"/>
      <c r="AB31" s="163"/>
      <c r="AC31" s="163"/>
      <c r="AD31" s="163"/>
      <c r="AE31" s="163"/>
      <c r="AF31" s="163"/>
      <c r="AG31" s="163" t="s">
        <v>866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45" outlineLevel="1" x14ac:dyDescent="0.2">
      <c r="A32" s="167">
        <v>22</v>
      </c>
      <c r="B32" s="168" t="s">
        <v>6850</v>
      </c>
      <c r="C32" s="197" t="s">
        <v>6851</v>
      </c>
      <c r="D32" s="170" t="s">
        <v>6012</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865</v>
      </c>
      <c r="Y32" s="163"/>
      <c r="Z32" s="163"/>
      <c r="AA32" s="163"/>
      <c r="AB32" s="163"/>
      <c r="AC32" s="163"/>
      <c r="AD32" s="163"/>
      <c r="AE32" s="163"/>
      <c r="AF32" s="163"/>
      <c r="AG32" s="163" t="s">
        <v>866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6852</v>
      </c>
      <c r="C33" s="169" t="s">
        <v>6853</v>
      </c>
      <c r="D33" s="170" t="s">
        <v>544</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865</v>
      </c>
      <c r="Y33" s="163"/>
      <c r="Z33" s="163"/>
      <c r="AA33" s="163"/>
      <c r="AB33" s="163"/>
      <c r="AC33" s="163"/>
      <c r="AD33" s="163"/>
      <c r="AE33" s="163"/>
      <c r="AF33" s="163"/>
      <c r="AG33" s="163" t="s">
        <v>866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6854</v>
      </c>
      <c r="C34" s="169" t="s">
        <v>6855</v>
      </c>
      <c r="D34" s="170" t="s">
        <v>544</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865</v>
      </c>
      <c r="Y34" s="163"/>
      <c r="Z34" s="163"/>
      <c r="AA34" s="163"/>
      <c r="AB34" s="163"/>
      <c r="AC34" s="163"/>
      <c r="AD34" s="163"/>
      <c r="AE34" s="163"/>
      <c r="AF34" s="163"/>
      <c r="AG34" s="163" t="s">
        <v>866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6856</v>
      </c>
      <c r="C35" s="169" t="s">
        <v>6857</v>
      </c>
      <c r="D35" s="170" t="s">
        <v>544</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6858</v>
      </c>
      <c r="C36" s="169" t="s">
        <v>6859</v>
      </c>
      <c r="D36" s="170" t="s">
        <v>544</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6860</v>
      </c>
      <c r="C37" s="169" t="s">
        <v>6861</v>
      </c>
      <c r="D37" s="170" t="s">
        <v>544</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6862</v>
      </c>
      <c r="C38" s="156" t="s">
        <v>6863</v>
      </c>
      <c r="D38" s="157" t="s">
        <v>544</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49" t="s">
        <v>6864</v>
      </c>
      <c r="D39" s="215"/>
      <c r="E39" s="215"/>
      <c r="F39" s="215"/>
      <c r="G39" s="215"/>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6865</v>
      </c>
      <c r="C40" s="156" t="s">
        <v>6866</v>
      </c>
      <c r="D40" s="157" t="s">
        <v>544</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49" t="s">
        <v>6867</v>
      </c>
      <c r="D41" s="215"/>
      <c r="E41" s="215"/>
      <c r="F41" s="215"/>
      <c r="G41" s="215"/>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6868</v>
      </c>
      <c r="C42" s="169" t="s">
        <v>6869</v>
      </c>
      <c r="D42" s="170" t="s">
        <v>544</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6870</v>
      </c>
      <c r="C43" s="169" t="s">
        <v>6871</v>
      </c>
      <c r="D43" s="170" t="s">
        <v>544</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6872</v>
      </c>
      <c r="C44" s="169" t="s">
        <v>6873</v>
      </c>
      <c r="D44" s="170" t="s">
        <v>544</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866</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6874</v>
      </c>
      <c r="C45" s="169" t="s">
        <v>6875</v>
      </c>
      <c r="D45" s="170" t="s">
        <v>544</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6876</v>
      </c>
      <c r="C46" s="156" t="s">
        <v>6877</v>
      </c>
      <c r="D46" s="157" t="s">
        <v>544</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9" t="s">
        <v>6878</v>
      </c>
      <c r="D47" s="215"/>
      <c r="E47" s="215"/>
      <c r="F47" s="215"/>
      <c r="G47" s="215"/>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6879</v>
      </c>
      <c r="C48" s="169" t="s">
        <v>6880</v>
      </c>
      <c r="D48" s="170" t="s">
        <v>544</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6881</v>
      </c>
      <c r="C49" s="169" t="s">
        <v>6882</v>
      </c>
      <c r="D49" s="170" t="s">
        <v>544</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6883</v>
      </c>
      <c r="C50" s="169" t="s">
        <v>6884</v>
      </c>
      <c r="D50" s="170" t="s">
        <v>544</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865</v>
      </c>
      <c r="Y50" s="163"/>
      <c r="Z50" s="163"/>
      <c r="AA50" s="163"/>
      <c r="AB50" s="163"/>
      <c r="AC50" s="163"/>
      <c r="AD50" s="163"/>
      <c r="AE50" s="163"/>
      <c r="AF50" s="163"/>
      <c r="AG50" s="163" t="s">
        <v>866</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6885</v>
      </c>
      <c r="C51" s="169" t="s">
        <v>6886</v>
      </c>
      <c r="D51" s="170" t="s">
        <v>544</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865</v>
      </c>
      <c r="Y51" s="163"/>
      <c r="Z51" s="163"/>
      <c r="AA51" s="163"/>
      <c r="AB51" s="163"/>
      <c r="AC51" s="163"/>
      <c r="AD51" s="163"/>
      <c r="AE51" s="163"/>
      <c r="AF51" s="163"/>
      <c r="AG51" s="163" t="s">
        <v>866</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6887</v>
      </c>
      <c r="C52" s="156" t="s">
        <v>6888</v>
      </c>
      <c r="D52" s="157" t="s">
        <v>544</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49" t="s">
        <v>6889</v>
      </c>
      <c r="D53" s="215"/>
      <c r="E53" s="215"/>
      <c r="F53" s="215"/>
      <c r="G53" s="215"/>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6890</v>
      </c>
      <c r="C54" s="169" t="s">
        <v>6891</v>
      </c>
      <c r="D54" s="170" t="s">
        <v>544</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865</v>
      </c>
      <c r="Y54" s="163"/>
      <c r="Z54" s="163"/>
      <c r="AA54" s="163"/>
      <c r="AB54" s="163"/>
      <c r="AC54" s="163"/>
      <c r="AD54" s="163"/>
      <c r="AE54" s="163"/>
      <c r="AF54" s="163"/>
      <c r="AG54" s="163" t="s">
        <v>866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6892</v>
      </c>
      <c r="C55" s="169" t="s">
        <v>6893</v>
      </c>
      <c r="D55" s="170" t="s">
        <v>544</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865</v>
      </c>
      <c r="Y55" s="163"/>
      <c r="Z55" s="163"/>
      <c r="AA55" s="163"/>
      <c r="AB55" s="163"/>
      <c r="AC55" s="163"/>
      <c r="AD55" s="163"/>
      <c r="AE55" s="163"/>
      <c r="AF55" s="163"/>
      <c r="AG55" s="163" t="s">
        <v>866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6894</v>
      </c>
      <c r="C56" s="169" t="s">
        <v>6895</v>
      </c>
      <c r="D56" s="170" t="s">
        <v>544</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6896</v>
      </c>
      <c r="C57" s="169" t="s">
        <v>6897</v>
      </c>
      <c r="D57" s="170" t="s">
        <v>544</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865</v>
      </c>
      <c r="Y57" s="163"/>
      <c r="Z57" s="163"/>
      <c r="AA57" s="163"/>
      <c r="AB57" s="163"/>
      <c r="AC57" s="163"/>
      <c r="AD57" s="163"/>
      <c r="AE57" s="163"/>
      <c r="AF57" s="163"/>
      <c r="AG57" s="163" t="s">
        <v>866</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6898</v>
      </c>
      <c r="C58" s="169" t="s">
        <v>6899</v>
      </c>
      <c r="D58" s="170" t="s">
        <v>544</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865</v>
      </c>
      <c r="Y58" s="163"/>
      <c r="Z58" s="163"/>
      <c r="AA58" s="163"/>
      <c r="AB58" s="163"/>
      <c r="AC58" s="163"/>
      <c r="AD58" s="163"/>
      <c r="AE58" s="163"/>
      <c r="AF58" s="163"/>
      <c r="AG58" s="163" t="s">
        <v>866</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0</v>
      </c>
      <c r="H59" s="151"/>
      <c r="I59" s="151">
        <f>SUM(I60:I67)</f>
        <v>0</v>
      </c>
      <c r="J59" s="151"/>
      <c r="K59" s="151">
        <f>SUM(K60:K67)</f>
        <v>0</v>
      </c>
      <c r="L59" s="151"/>
      <c r="M59" s="151">
        <f>SUM(M60:M67)</f>
        <v>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6900</v>
      </c>
      <c r="C60" s="169" t="s">
        <v>6901</v>
      </c>
      <c r="D60" s="170" t="s">
        <v>444</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5520</v>
      </c>
      <c r="C61" s="169" t="s">
        <v>6902</v>
      </c>
      <c r="D61" s="170" t="s">
        <v>444</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6903</v>
      </c>
      <c r="C62" s="169" t="s">
        <v>6904</v>
      </c>
      <c r="D62" s="170" t="s">
        <v>544</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6905</v>
      </c>
      <c r="C63" s="169" t="s">
        <v>6906</v>
      </c>
      <c r="D63" s="170" t="s">
        <v>544</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6907</v>
      </c>
      <c r="C64" s="169" t="s">
        <v>6908</v>
      </c>
      <c r="D64" s="170" t="s">
        <v>444</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6909</v>
      </c>
      <c r="C65" s="169" t="s">
        <v>6910</v>
      </c>
      <c r="D65" s="170" t="s">
        <v>444</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375</v>
      </c>
      <c r="Y65" s="163"/>
      <c r="Z65" s="163"/>
      <c r="AA65" s="163"/>
      <c r="AB65" s="163"/>
      <c r="AC65" s="163"/>
      <c r="AD65" s="163"/>
      <c r="AE65" s="163"/>
      <c r="AF65" s="163"/>
      <c r="AG65" s="163" t="s">
        <v>5522</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6911</v>
      </c>
      <c r="C66" s="169" t="s">
        <v>6912</v>
      </c>
      <c r="D66" s="170" t="s">
        <v>6012</v>
      </c>
      <c r="E66" s="171">
        <v>1</v>
      </c>
      <c r="F66" s="172"/>
      <c r="G66" s="173">
        <f t="shared" si="35"/>
        <v>0</v>
      </c>
      <c r="H66" s="172"/>
      <c r="I66" s="173">
        <f t="shared" si="36"/>
        <v>0</v>
      </c>
      <c r="J66" s="172"/>
      <c r="K66" s="173">
        <f t="shared" si="37"/>
        <v>0</v>
      </c>
      <c r="L66" s="173">
        <v>21</v>
      </c>
      <c r="M66" s="173">
        <f t="shared" si="38"/>
        <v>0</v>
      </c>
      <c r="N66" s="173">
        <v>0</v>
      </c>
      <c r="O66" s="173">
        <f t="shared" si="39"/>
        <v>0</v>
      </c>
      <c r="P66" s="173">
        <v>0</v>
      </c>
      <c r="Q66" s="173">
        <f t="shared" si="40"/>
        <v>0</v>
      </c>
      <c r="R66" s="173"/>
      <c r="S66" s="173" t="s">
        <v>354</v>
      </c>
      <c r="T66" s="174" t="s">
        <v>296</v>
      </c>
      <c r="U66" s="162">
        <v>0</v>
      </c>
      <c r="V66" s="162">
        <f t="shared" si="41"/>
        <v>0</v>
      </c>
      <c r="W66" s="162"/>
      <c r="X66" s="162" t="s">
        <v>865</v>
      </c>
      <c r="Y66" s="163"/>
      <c r="Z66" s="163"/>
      <c r="AA66" s="163"/>
      <c r="AB66" s="163"/>
      <c r="AC66" s="163"/>
      <c r="AD66" s="163"/>
      <c r="AE66" s="163"/>
      <c r="AF66" s="163"/>
      <c r="AG66" s="163" t="s">
        <v>866</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6913</v>
      </c>
      <c r="C67" s="169" t="s">
        <v>6914</v>
      </c>
      <c r="D67" s="170" t="s">
        <v>6012</v>
      </c>
      <c r="E67" s="171">
        <v>1</v>
      </c>
      <c r="F67" s="172"/>
      <c r="G67" s="173">
        <f t="shared" si="35"/>
        <v>0</v>
      </c>
      <c r="H67" s="172"/>
      <c r="I67" s="173">
        <f t="shared" si="36"/>
        <v>0</v>
      </c>
      <c r="J67" s="172"/>
      <c r="K67" s="173">
        <f t="shared" si="37"/>
        <v>0</v>
      </c>
      <c r="L67" s="173">
        <v>21</v>
      </c>
      <c r="M67" s="173">
        <f t="shared" si="38"/>
        <v>0</v>
      </c>
      <c r="N67" s="173">
        <v>0</v>
      </c>
      <c r="O67" s="173">
        <f t="shared" si="39"/>
        <v>0</v>
      </c>
      <c r="P67" s="173">
        <v>0</v>
      </c>
      <c r="Q67" s="173">
        <f t="shared" si="40"/>
        <v>0</v>
      </c>
      <c r="R67" s="173"/>
      <c r="S67" s="173" t="s">
        <v>354</v>
      </c>
      <c r="T67" s="174" t="s">
        <v>296</v>
      </c>
      <c r="U67" s="162">
        <v>0</v>
      </c>
      <c r="V67" s="162">
        <f t="shared" si="41"/>
        <v>0</v>
      </c>
      <c r="W67" s="162"/>
      <c r="X67" s="162" t="s">
        <v>865</v>
      </c>
      <c r="Y67" s="163"/>
      <c r="Z67" s="163"/>
      <c r="AA67" s="163"/>
      <c r="AB67" s="163"/>
      <c r="AC67" s="163"/>
      <c r="AD67" s="163"/>
      <c r="AE67" s="163"/>
      <c r="AF67" s="163"/>
      <c r="AG67" s="163" t="s">
        <v>866</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6915</v>
      </c>
      <c r="C69" s="169" t="s">
        <v>6916</v>
      </c>
      <c r="D69" s="170" t="s">
        <v>444</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375</v>
      </c>
      <c r="Y69" s="163"/>
      <c r="Z69" s="163"/>
      <c r="AA69" s="163"/>
      <c r="AB69" s="163"/>
      <c r="AC69" s="163"/>
      <c r="AD69" s="163"/>
      <c r="AE69" s="163"/>
      <c r="AF69" s="163"/>
      <c r="AG69" s="163" t="s">
        <v>6007</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6917</v>
      </c>
      <c r="C70" s="169" t="s">
        <v>6918</v>
      </c>
      <c r="D70" s="170" t="s">
        <v>444</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375</v>
      </c>
      <c r="Y70" s="163"/>
      <c r="Z70" s="163"/>
      <c r="AA70" s="163"/>
      <c r="AB70" s="163"/>
      <c r="AC70" s="163"/>
      <c r="AD70" s="163"/>
      <c r="AE70" s="163"/>
      <c r="AF70" s="163"/>
      <c r="AG70" s="163" t="s">
        <v>6007</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6919</v>
      </c>
      <c r="C71" s="169" t="s">
        <v>6920</v>
      </c>
      <c r="D71" s="170" t="s">
        <v>444</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375</v>
      </c>
      <c r="Y71" s="163"/>
      <c r="Z71" s="163"/>
      <c r="AA71" s="163"/>
      <c r="AB71" s="163"/>
      <c r="AC71" s="163"/>
      <c r="AD71" s="163"/>
      <c r="AE71" s="163"/>
      <c r="AF71" s="163"/>
      <c r="AG71" s="163" t="s">
        <v>6007</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6921</v>
      </c>
      <c r="C72" s="169" t="s">
        <v>6922</v>
      </c>
      <c r="D72" s="170" t="s">
        <v>444</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375</v>
      </c>
      <c r="Y72" s="163"/>
      <c r="Z72" s="163"/>
      <c r="AA72" s="163"/>
      <c r="AB72" s="163"/>
      <c r="AC72" s="163"/>
      <c r="AD72" s="163"/>
      <c r="AE72" s="163"/>
      <c r="AF72" s="163"/>
      <c r="AG72" s="163" t="s">
        <v>6007</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6923</v>
      </c>
      <c r="C73" s="169" t="s">
        <v>6924</v>
      </c>
      <c r="D73" s="170" t="s">
        <v>444</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375</v>
      </c>
      <c r="Y73" s="163"/>
      <c r="Z73" s="163"/>
      <c r="AA73" s="163"/>
      <c r="AB73" s="163"/>
      <c r="AC73" s="163"/>
      <c r="AD73" s="163"/>
      <c r="AE73" s="163"/>
      <c r="AF73" s="163"/>
      <c r="AG73" s="163" t="s">
        <v>6007</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6925</v>
      </c>
      <c r="C74" s="169" t="s">
        <v>6926</v>
      </c>
      <c r="D74" s="170" t="s">
        <v>444</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375</v>
      </c>
      <c r="Y74" s="163"/>
      <c r="Z74" s="163"/>
      <c r="AA74" s="163"/>
      <c r="AB74" s="163"/>
      <c r="AC74" s="163"/>
      <c r="AD74" s="163"/>
      <c r="AE74" s="163"/>
      <c r="AF74" s="163"/>
      <c r="AG74" s="163" t="s">
        <v>6007</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6927</v>
      </c>
      <c r="C75" s="169" t="s">
        <v>6928</v>
      </c>
      <c r="D75" s="170" t="s">
        <v>444</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375</v>
      </c>
      <c r="Y75" s="163"/>
      <c r="Z75" s="163"/>
      <c r="AA75" s="163"/>
      <c r="AB75" s="163"/>
      <c r="AC75" s="163"/>
      <c r="AD75" s="163"/>
      <c r="AE75" s="163"/>
      <c r="AF75" s="163"/>
      <c r="AG75" s="163" t="s">
        <v>6007</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6929</v>
      </c>
      <c r="C76" s="156" t="s">
        <v>6930</v>
      </c>
      <c r="D76" s="157" t="s">
        <v>544</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375</v>
      </c>
      <c r="Y76" s="163"/>
      <c r="Z76" s="163"/>
      <c r="AA76" s="163"/>
      <c r="AB76" s="163"/>
      <c r="AC76" s="163"/>
      <c r="AD76" s="163"/>
      <c r="AE76" s="163"/>
      <c r="AF76" s="163"/>
      <c r="AG76" s="163" t="s">
        <v>6007</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3" t="s">
        <v>6931</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6932</v>
      </c>
      <c r="C78" s="169" t="s">
        <v>6933</v>
      </c>
      <c r="D78" s="170" t="s">
        <v>544</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375</v>
      </c>
      <c r="Y78" s="163"/>
      <c r="Z78" s="163"/>
      <c r="AA78" s="163"/>
      <c r="AB78" s="163"/>
      <c r="AC78" s="163"/>
      <c r="AD78" s="163"/>
      <c r="AE78" s="163"/>
      <c r="AF78" s="163"/>
      <c r="AG78" s="163" t="s">
        <v>6007</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6934</v>
      </c>
      <c r="C79" s="169" t="s">
        <v>6935</v>
      </c>
      <c r="D79" s="170" t="s">
        <v>544</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375</v>
      </c>
      <c r="Y79" s="163"/>
      <c r="Z79" s="163"/>
      <c r="AA79" s="163"/>
      <c r="AB79" s="163"/>
      <c r="AC79" s="163"/>
      <c r="AD79" s="163"/>
      <c r="AE79" s="163"/>
      <c r="AF79" s="163"/>
      <c r="AG79" s="163" t="s">
        <v>376</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6936</v>
      </c>
      <c r="C80" s="169" t="s">
        <v>6937</v>
      </c>
      <c r="D80" s="170" t="s">
        <v>544</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6938</v>
      </c>
      <c r="C81" s="169" t="s">
        <v>6939</v>
      </c>
      <c r="D81" s="170" t="s">
        <v>544</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6940</v>
      </c>
      <c r="C82" s="169" t="s">
        <v>6941</v>
      </c>
      <c r="D82" s="170" t="s">
        <v>444</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375</v>
      </c>
      <c r="Y82" s="163"/>
      <c r="Z82" s="163"/>
      <c r="AA82" s="163"/>
      <c r="AB82" s="163"/>
      <c r="AC82" s="163"/>
      <c r="AD82" s="163"/>
      <c r="AE82" s="163"/>
      <c r="AF82" s="163"/>
      <c r="AG82" s="163" t="s">
        <v>376</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6942</v>
      </c>
      <c r="C83" s="169" t="s">
        <v>6943</v>
      </c>
      <c r="D83" s="170" t="s">
        <v>6012</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375</v>
      </c>
      <c r="Y83" s="163"/>
      <c r="Z83" s="163"/>
      <c r="AA83" s="163"/>
      <c r="AB83" s="163"/>
      <c r="AC83" s="163"/>
      <c r="AD83" s="163"/>
      <c r="AE83" s="163"/>
      <c r="AF83" s="163"/>
      <c r="AG83" s="163" t="s">
        <v>6007</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6944</v>
      </c>
      <c r="C84" s="169" t="s">
        <v>6945</v>
      </c>
      <c r="D84" s="170" t="s">
        <v>6012</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375</v>
      </c>
      <c r="Y84" s="163"/>
      <c r="Z84" s="163"/>
      <c r="AA84" s="163"/>
      <c r="AB84" s="163"/>
      <c r="AC84" s="163"/>
      <c r="AD84" s="163"/>
      <c r="AE84" s="163"/>
      <c r="AF84" s="163"/>
      <c r="AG84" s="163" t="s">
        <v>6007</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6946</v>
      </c>
      <c r="C85" s="169" t="s">
        <v>6947</v>
      </c>
      <c r="D85" s="170" t="s">
        <v>6012</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375</v>
      </c>
      <c r="Y85" s="163"/>
      <c r="Z85" s="163"/>
      <c r="AA85" s="163"/>
      <c r="AB85" s="163"/>
      <c r="AC85" s="163"/>
      <c r="AD85" s="163"/>
      <c r="AE85" s="163"/>
      <c r="AF85" s="163"/>
      <c r="AG85" s="163" t="s">
        <v>6007</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6948</v>
      </c>
      <c r="C86" s="169" t="s">
        <v>6949</v>
      </c>
      <c r="D86" s="170" t="s">
        <v>6012</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375</v>
      </c>
      <c r="Y86" s="163"/>
      <c r="Z86" s="163"/>
      <c r="AA86" s="163"/>
      <c r="AB86" s="163"/>
      <c r="AC86" s="163"/>
      <c r="AD86" s="163"/>
      <c r="AE86" s="163"/>
      <c r="AF86" s="163"/>
      <c r="AG86" s="163" t="s">
        <v>6007</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6950</v>
      </c>
      <c r="C87" s="169" t="s">
        <v>6951</v>
      </c>
      <c r="D87" s="170" t="s">
        <v>6012</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375</v>
      </c>
      <c r="Y87" s="163"/>
      <c r="Z87" s="163"/>
      <c r="AA87" s="163"/>
      <c r="AB87" s="163"/>
      <c r="AC87" s="163"/>
      <c r="AD87" s="163"/>
      <c r="AE87" s="163"/>
      <c r="AF87" s="163"/>
      <c r="AG87" s="163" t="s">
        <v>6007</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6952</v>
      </c>
      <c r="C88" s="169" t="s">
        <v>6953</v>
      </c>
      <c r="D88" s="170" t="s">
        <v>6012</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375</v>
      </c>
      <c r="Y88" s="163"/>
      <c r="Z88" s="163"/>
      <c r="AA88" s="163"/>
      <c r="AB88" s="163"/>
      <c r="AC88" s="163"/>
      <c r="AD88" s="163"/>
      <c r="AE88" s="163"/>
      <c r="AF88" s="163"/>
      <c r="AG88" s="163" t="s">
        <v>6007</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6954</v>
      </c>
      <c r="C89" s="169" t="s">
        <v>6955</v>
      </c>
      <c r="D89" s="170" t="s">
        <v>6012</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375</v>
      </c>
      <c r="Y89" s="163"/>
      <c r="Z89" s="163"/>
      <c r="AA89" s="163"/>
      <c r="AB89" s="163"/>
      <c r="AC89" s="163"/>
      <c r="AD89" s="163"/>
      <c r="AE89" s="163"/>
      <c r="AF89" s="163"/>
      <c r="AG89" s="163" t="s">
        <v>6007</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6956</v>
      </c>
      <c r="C90" s="156" t="s">
        <v>6957</v>
      </c>
      <c r="D90" s="157" t="s">
        <v>544</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375</v>
      </c>
      <c r="Y90" s="163"/>
      <c r="Z90" s="163"/>
      <c r="AA90" s="163"/>
      <c r="AB90" s="163"/>
      <c r="AC90" s="163"/>
      <c r="AD90" s="163"/>
      <c r="AE90" s="163"/>
      <c r="AF90" s="163"/>
      <c r="AG90" s="163" t="s">
        <v>6007</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3" t="s">
        <v>6958</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6959</v>
      </c>
      <c r="C92" s="169" t="s">
        <v>6960</v>
      </c>
      <c r="D92" s="170" t="s">
        <v>544</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375</v>
      </c>
      <c r="Y92" s="163"/>
      <c r="Z92" s="163"/>
      <c r="AA92" s="163"/>
      <c r="AB92" s="163"/>
      <c r="AC92" s="163"/>
      <c r="AD92" s="163"/>
      <c r="AE92" s="163"/>
      <c r="AF92" s="163"/>
      <c r="AG92" s="163" t="s">
        <v>6007</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6961</v>
      </c>
      <c r="C93" s="169" t="s">
        <v>6962</v>
      </c>
      <c r="D93" s="170" t="s">
        <v>6012</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375</v>
      </c>
      <c r="Y93" s="163"/>
      <c r="Z93" s="163"/>
      <c r="AA93" s="163"/>
      <c r="AB93" s="163"/>
      <c r="AC93" s="163"/>
      <c r="AD93" s="163"/>
      <c r="AE93" s="163"/>
      <c r="AF93" s="163"/>
      <c r="AG93" s="163" t="s">
        <v>6007</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6963</v>
      </c>
      <c r="C94" s="169" t="s">
        <v>6964</v>
      </c>
      <c r="D94" s="170" t="s">
        <v>544</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6965</v>
      </c>
      <c r="C95" s="156" t="s">
        <v>6966</v>
      </c>
      <c r="D95" s="157" t="s">
        <v>544</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3" t="s">
        <v>6967</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6968</v>
      </c>
      <c r="C97" s="169" t="s">
        <v>6969</v>
      </c>
      <c r="D97" s="170" t="s">
        <v>544</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375</v>
      </c>
      <c r="Y97" s="163"/>
      <c r="Z97" s="163"/>
      <c r="AA97" s="163"/>
      <c r="AB97" s="163"/>
      <c r="AC97" s="163"/>
      <c r="AD97" s="163"/>
      <c r="AE97" s="163"/>
      <c r="AF97" s="163"/>
      <c r="AG97" s="163" t="s">
        <v>376</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6970</v>
      </c>
      <c r="C98" s="169" t="s">
        <v>6971</v>
      </c>
      <c r="D98" s="170" t="s">
        <v>544</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375</v>
      </c>
      <c r="Y98" s="163"/>
      <c r="Z98" s="163"/>
      <c r="AA98" s="163"/>
      <c r="AB98" s="163"/>
      <c r="AC98" s="163"/>
      <c r="AD98" s="163"/>
      <c r="AE98" s="163"/>
      <c r="AF98" s="163"/>
      <c r="AG98" s="163" t="s">
        <v>6007</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6972</v>
      </c>
      <c r="C99" s="169" t="s">
        <v>6973</v>
      </c>
      <c r="D99" s="170" t="s">
        <v>544</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375</v>
      </c>
      <c r="Y99" s="163"/>
      <c r="Z99" s="163"/>
      <c r="AA99" s="163"/>
      <c r="AB99" s="163"/>
      <c r="AC99" s="163"/>
      <c r="AD99" s="163"/>
      <c r="AE99" s="163"/>
      <c r="AF99" s="163"/>
      <c r="AG99" s="163" t="s">
        <v>6007</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6974</v>
      </c>
      <c r="C100" s="169" t="s">
        <v>6975</v>
      </c>
      <c r="D100" s="170" t="s">
        <v>6012</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375</v>
      </c>
      <c r="Y100" s="163"/>
      <c r="Z100" s="163"/>
      <c r="AA100" s="163"/>
      <c r="AB100" s="163"/>
      <c r="AC100" s="163"/>
      <c r="AD100" s="163"/>
      <c r="AE100" s="163"/>
      <c r="AF100" s="163"/>
      <c r="AG100" s="163" t="s">
        <v>6007</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6976</v>
      </c>
      <c r="C101" s="169" t="s">
        <v>6977</v>
      </c>
      <c r="D101" s="170" t="s">
        <v>444</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6978</v>
      </c>
      <c r="C102" s="169" t="s">
        <v>6979</v>
      </c>
      <c r="D102" s="170" t="s">
        <v>444</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375</v>
      </c>
      <c r="Y102" s="163"/>
      <c r="Z102" s="163"/>
      <c r="AA102" s="163"/>
      <c r="AB102" s="163"/>
      <c r="AC102" s="163"/>
      <c r="AD102" s="163"/>
      <c r="AE102" s="163"/>
      <c r="AF102" s="163"/>
      <c r="AG102" s="163" t="s">
        <v>6007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6980</v>
      </c>
      <c r="C103" s="169" t="s">
        <v>6981</v>
      </c>
      <c r="D103" s="170" t="s">
        <v>444</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375</v>
      </c>
      <c r="Y103" s="163"/>
      <c r="Z103" s="163"/>
      <c r="AA103" s="163"/>
      <c r="AB103" s="163"/>
      <c r="AC103" s="163"/>
      <c r="AD103" s="163"/>
      <c r="AE103" s="163"/>
      <c r="AF103" s="163"/>
      <c r="AG103" s="163" t="s">
        <v>6007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6982</v>
      </c>
      <c r="C104" s="169" t="s">
        <v>6983</v>
      </c>
      <c r="D104" s="170" t="s">
        <v>444</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375</v>
      </c>
      <c r="Y104" s="163"/>
      <c r="Z104" s="163"/>
      <c r="AA104" s="163"/>
      <c r="AB104" s="163"/>
      <c r="AC104" s="163"/>
      <c r="AD104" s="163"/>
      <c r="AE104" s="163"/>
      <c r="AF104" s="163"/>
      <c r="AG104" s="163" t="s">
        <v>6007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6984</v>
      </c>
      <c r="C105" s="169" t="s">
        <v>6985</v>
      </c>
      <c r="D105" s="170" t="s">
        <v>444</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6986</v>
      </c>
      <c r="C106" s="169" t="s">
        <v>6987</v>
      </c>
      <c r="D106" s="170" t="s">
        <v>444</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375</v>
      </c>
      <c r="Y106" s="163"/>
      <c r="Z106" s="163"/>
      <c r="AA106" s="163"/>
      <c r="AB106" s="163"/>
      <c r="AC106" s="163"/>
      <c r="AD106" s="163"/>
      <c r="AE106" s="163"/>
      <c r="AF106" s="163"/>
      <c r="AG106" s="163" t="s">
        <v>376</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6988</v>
      </c>
      <c r="C107" s="169" t="s">
        <v>6989</v>
      </c>
      <c r="D107" s="170" t="s">
        <v>444</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6990</v>
      </c>
      <c r="C108" s="169" t="s">
        <v>6991</v>
      </c>
      <c r="D108" s="170" t="s">
        <v>444</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375</v>
      </c>
      <c r="Y108" s="163"/>
      <c r="Z108" s="163"/>
      <c r="AA108" s="163"/>
      <c r="AB108" s="163"/>
      <c r="AC108" s="163"/>
      <c r="AD108" s="163"/>
      <c r="AE108" s="163"/>
      <c r="AF108" s="163"/>
      <c r="AG108" s="163" t="s">
        <v>6007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6990</v>
      </c>
      <c r="C109" s="169" t="s">
        <v>6991</v>
      </c>
      <c r="D109" s="170" t="s">
        <v>444</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375</v>
      </c>
      <c r="Y109" s="163"/>
      <c r="Z109" s="163"/>
      <c r="AA109" s="163"/>
      <c r="AB109" s="163"/>
      <c r="AC109" s="163"/>
      <c r="AD109" s="163"/>
      <c r="AE109" s="163"/>
      <c r="AF109" s="163"/>
      <c r="AG109" s="163" t="s">
        <v>6007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6992</v>
      </c>
      <c r="C110" s="169" t="s">
        <v>6993</v>
      </c>
      <c r="D110" s="170" t="s">
        <v>444</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6994</v>
      </c>
      <c r="C111" s="169" t="s">
        <v>6995</v>
      </c>
      <c r="D111" s="170" t="s">
        <v>444</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375</v>
      </c>
      <c r="Y111" s="163"/>
      <c r="Z111" s="163"/>
      <c r="AA111" s="163"/>
      <c r="AB111" s="163"/>
      <c r="AC111" s="163"/>
      <c r="AD111" s="163"/>
      <c r="AE111" s="163"/>
      <c r="AF111" s="163"/>
      <c r="AG111" s="163" t="s">
        <v>376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6996</v>
      </c>
      <c r="C112" s="169" t="s">
        <v>6997</v>
      </c>
      <c r="D112" s="170" t="s">
        <v>444</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6998</v>
      </c>
      <c r="C113" s="169" t="s">
        <v>6999</v>
      </c>
      <c r="D113" s="170" t="s">
        <v>444</v>
      </c>
      <c r="E113" s="171">
        <v>8334</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7000</v>
      </c>
      <c r="C114" s="169" t="s">
        <v>7001</v>
      </c>
      <c r="D114" s="170" t="s">
        <v>444</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375</v>
      </c>
      <c r="Y114" s="163"/>
      <c r="Z114" s="163"/>
      <c r="AA114" s="163"/>
      <c r="AB114" s="163"/>
      <c r="AC114" s="163"/>
      <c r="AD114" s="163"/>
      <c r="AE114" s="163"/>
      <c r="AF114" s="163"/>
      <c r="AG114" s="163" t="s">
        <v>6007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7002</v>
      </c>
      <c r="C115" s="169" t="s">
        <v>7003</v>
      </c>
      <c r="D115" s="170" t="s">
        <v>444</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375</v>
      </c>
      <c r="Y115" s="163"/>
      <c r="Z115" s="163"/>
      <c r="AA115" s="163"/>
      <c r="AB115" s="163"/>
      <c r="AC115" s="163"/>
      <c r="AD115" s="163"/>
      <c r="AE115" s="163"/>
      <c r="AF115" s="163"/>
      <c r="AG115" s="163" t="s">
        <v>376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7004</v>
      </c>
      <c r="C116" s="169" t="s">
        <v>7005</v>
      </c>
      <c r="D116" s="170" t="s">
        <v>444</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7006</v>
      </c>
      <c r="C117" s="169" t="s">
        <v>7007</v>
      </c>
      <c r="D117" s="170" t="s">
        <v>444</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7008</v>
      </c>
      <c r="C118" s="169" t="s">
        <v>7009</v>
      </c>
      <c r="D118" s="170" t="s">
        <v>444</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375</v>
      </c>
      <c r="Y118" s="163"/>
      <c r="Z118" s="163"/>
      <c r="AA118" s="163"/>
      <c r="AB118" s="163"/>
      <c r="AC118" s="163"/>
      <c r="AD118" s="163"/>
      <c r="AE118" s="163"/>
      <c r="AF118" s="163"/>
      <c r="AG118" s="163" t="s">
        <v>376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7010</v>
      </c>
      <c r="C119" s="169" t="s">
        <v>7011</v>
      </c>
      <c r="D119" s="170" t="s">
        <v>444</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375</v>
      </c>
      <c r="Y119" s="163"/>
      <c r="Z119" s="163"/>
      <c r="AA119" s="163"/>
      <c r="AB119" s="163"/>
      <c r="AC119" s="163"/>
      <c r="AD119" s="163"/>
      <c r="AE119" s="163"/>
      <c r="AF119" s="163"/>
      <c r="AG119" s="163" t="s">
        <v>6007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7012</v>
      </c>
      <c r="C120" s="169" t="s">
        <v>7013</v>
      </c>
      <c r="D120" s="170" t="s">
        <v>444</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375</v>
      </c>
      <c r="Y120" s="163"/>
      <c r="Z120" s="163"/>
      <c r="AA120" s="163"/>
      <c r="AB120" s="163"/>
      <c r="AC120" s="163"/>
      <c r="AD120" s="163"/>
      <c r="AE120" s="163"/>
      <c r="AF120" s="163"/>
      <c r="AG120" s="163" t="s">
        <v>6007</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7014</v>
      </c>
      <c r="C121" s="169" t="s">
        <v>7015</v>
      </c>
      <c r="D121" s="170" t="s">
        <v>444</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7016</v>
      </c>
      <c r="C122" s="156" t="s">
        <v>7017</v>
      </c>
      <c r="D122" s="157" t="s">
        <v>444</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375</v>
      </c>
      <c r="Y122" s="163"/>
      <c r="Z122" s="163"/>
      <c r="AA122" s="163"/>
      <c r="AB122" s="163"/>
      <c r="AC122" s="163"/>
      <c r="AD122" s="163"/>
      <c r="AE122" s="163"/>
      <c r="AF122" s="163"/>
      <c r="AG122" s="163" t="s">
        <v>6007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3" t="s">
        <v>7018</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7019</v>
      </c>
      <c r="C124" s="169" t="s">
        <v>7020</v>
      </c>
      <c r="D124" s="170" t="s">
        <v>444</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7021</v>
      </c>
      <c r="C125" s="169" t="s">
        <v>7022</v>
      </c>
      <c r="D125" s="170" t="s">
        <v>444</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7023</v>
      </c>
      <c r="C126" s="156" t="s">
        <v>7024</v>
      </c>
      <c r="D126" s="157" t="s">
        <v>444</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375</v>
      </c>
      <c r="Y126" s="163"/>
      <c r="Z126" s="163"/>
      <c r="AA126" s="163"/>
      <c r="AB126" s="163"/>
      <c r="AC126" s="163"/>
      <c r="AD126" s="163"/>
      <c r="AE126" s="163"/>
      <c r="AF126" s="163"/>
      <c r="AG126" s="163" t="s">
        <v>376</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3" t="s">
        <v>7025</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7026</v>
      </c>
      <c r="C128" s="169" t="s">
        <v>7027</v>
      </c>
      <c r="D128" s="170" t="s">
        <v>6012</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375</v>
      </c>
      <c r="Y128" s="163"/>
      <c r="Z128" s="163"/>
      <c r="AA128" s="163"/>
      <c r="AB128" s="163"/>
      <c r="AC128" s="163"/>
      <c r="AD128" s="163"/>
      <c r="AE128" s="163"/>
      <c r="AF128" s="163"/>
      <c r="AG128" s="163" t="s">
        <v>376</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7028</v>
      </c>
      <c r="C129" s="169" t="s">
        <v>7029</v>
      </c>
      <c r="D129" s="170" t="s">
        <v>544</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7030</v>
      </c>
      <c r="C130" s="169" t="s">
        <v>7031</v>
      </c>
      <c r="D130" s="170" t="s">
        <v>6012</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375</v>
      </c>
      <c r="Y130" s="163"/>
      <c r="Z130" s="163"/>
      <c r="AA130" s="163"/>
      <c r="AB130" s="163"/>
      <c r="AC130" s="163"/>
      <c r="AD130" s="163"/>
      <c r="AE130" s="163"/>
      <c r="AF130" s="163"/>
      <c r="AG130" s="163" t="s">
        <v>6007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7032</v>
      </c>
      <c r="C131" s="169" t="s">
        <v>7033</v>
      </c>
      <c r="D131" s="170" t="s">
        <v>544</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375</v>
      </c>
      <c r="Y131" s="163"/>
      <c r="Z131" s="163"/>
      <c r="AA131" s="163"/>
      <c r="AB131" s="163"/>
      <c r="AC131" s="163"/>
      <c r="AD131" s="163"/>
      <c r="AE131" s="163"/>
      <c r="AF131" s="163"/>
      <c r="AG131" s="163" t="s">
        <v>6007</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7034</v>
      </c>
      <c r="C132" s="169" t="s">
        <v>7035</v>
      </c>
      <c r="D132" s="170" t="s">
        <v>444</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7036</v>
      </c>
      <c r="C133" s="169" t="s">
        <v>7037</v>
      </c>
      <c r="D133" s="170" t="s">
        <v>544</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375</v>
      </c>
      <c r="Y133" s="163"/>
      <c r="Z133" s="163"/>
      <c r="AA133" s="163"/>
      <c r="AB133" s="163"/>
      <c r="AC133" s="163"/>
      <c r="AD133" s="163"/>
      <c r="AE133" s="163"/>
      <c r="AF133" s="163"/>
      <c r="AG133" s="163" t="s">
        <v>6007</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7038</v>
      </c>
      <c r="C134" s="169" t="s">
        <v>7039</v>
      </c>
      <c r="D134" s="170" t="s">
        <v>7040</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866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7041</v>
      </c>
      <c r="C135" s="169" t="s">
        <v>7042</v>
      </c>
      <c r="D135" s="170" t="s">
        <v>7040</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866</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7043</v>
      </c>
      <c r="C136" s="169" t="s">
        <v>7044</v>
      </c>
      <c r="D136" s="170" t="s">
        <v>7040</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866</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7045</v>
      </c>
      <c r="C137" s="169" t="s">
        <v>7046</v>
      </c>
      <c r="D137" s="170" t="s">
        <v>7040</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866</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7047</v>
      </c>
      <c r="C138" s="169" t="s">
        <v>7048</v>
      </c>
      <c r="D138" s="170" t="s">
        <v>7040</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866</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7049</v>
      </c>
      <c r="C139" s="169" t="s">
        <v>7050</v>
      </c>
      <c r="D139" s="170" t="s">
        <v>7040</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865</v>
      </c>
      <c r="Y139" s="163"/>
      <c r="Z139" s="163"/>
      <c r="AA139" s="163"/>
      <c r="AB139" s="163"/>
      <c r="AC139" s="163"/>
      <c r="AD139" s="163"/>
      <c r="AE139" s="163"/>
      <c r="AF139" s="163"/>
      <c r="AG139" s="163" t="s">
        <v>866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7051</v>
      </c>
      <c r="C140" s="169" t="s">
        <v>7052</v>
      </c>
      <c r="D140" s="170" t="s">
        <v>7040</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865</v>
      </c>
      <c r="Y140" s="163"/>
      <c r="Z140" s="163"/>
      <c r="AA140" s="163"/>
      <c r="AB140" s="163"/>
      <c r="AC140" s="163"/>
      <c r="AD140" s="163"/>
      <c r="AE140" s="163"/>
      <c r="AF140" s="163"/>
      <c r="AG140" s="163" t="s">
        <v>866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7053</v>
      </c>
      <c r="C141" s="169" t="s">
        <v>7054</v>
      </c>
      <c r="D141" s="170" t="s">
        <v>544</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865</v>
      </c>
      <c r="Y141" s="163"/>
      <c r="Z141" s="163"/>
      <c r="AA141" s="163"/>
      <c r="AB141" s="163"/>
      <c r="AC141" s="163"/>
      <c r="AD141" s="163"/>
      <c r="AE141" s="163"/>
      <c r="AF141" s="163"/>
      <c r="AG141" s="163" t="s">
        <v>866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7055</v>
      </c>
      <c r="C142" s="169" t="s">
        <v>7056</v>
      </c>
      <c r="D142" s="170" t="s">
        <v>444</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866</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7057</v>
      </c>
      <c r="C143" s="169" t="s">
        <v>7058</v>
      </c>
      <c r="D143" s="170" t="s">
        <v>444</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866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7059</v>
      </c>
      <c r="C144" s="156" t="s">
        <v>7060</v>
      </c>
      <c r="D144" s="157" t="s">
        <v>444</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865</v>
      </c>
      <c r="Y144" s="163"/>
      <c r="Z144" s="163"/>
      <c r="AA144" s="163"/>
      <c r="AB144" s="163"/>
      <c r="AC144" s="163"/>
      <c r="AD144" s="163"/>
      <c r="AE144" s="163"/>
      <c r="AF144" s="163"/>
      <c r="AG144" s="163" t="s">
        <v>866</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49" t="s">
        <v>7061</v>
      </c>
      <c r="D145" s="215"/>
      <c r="E145" s="215"/>
      <c r="F145" s="215"/>
      <c r="G145" s="215"/>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7062</v>
      </c>
      <c r="C146" s="156" t="s">
        <v>7063</v>
      </c>
      <c r="D146" s="157" t="s">
        <v>444</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865</v>
      </c>
      <c r="Y146" s="163"/>
      <c r="Z146" s="163"/>
      <c r="AA146" s="163"/>
      <c r="AB146" s="163"/>
      <c r="AC146" s="163"/>
      <c r="AD146" s="163"/>
      <c r="AE146" s="163"/>
      <c r="AF146" s="163"/>
      <c r="AG146" s="163" t="s">
        <v>866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9" t="s">
        <v>7064</v>
      </c>
      <c r="D147" s="215"/>
      <c r="E147" s="215"/>
      <c r="F147" s="215"/>
      <c r="G147" s="215"/>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7065</v>
      </c>
      <c r="C148" s="156" t="s">
        <v>7066</v>
      </c>
      <c r="D148" s="157" t="s">
        <v>444</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865</v>
      </c>
      <c r="Y148" s="163"/>
      <c r="Z148" s="163"/>
      <c r="AA148" s="163"/>
      <c r="AB148" s="163"/>
      <c r="AC148" s="163"/>
      <c r="AD148" s="163"/>
      <c r="AE148" s="163"/>
      <c r="AF148" s="163"/>
      <c r="AG148" s="163" t="s">
        <v>866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49" t="s">
        <v>7067</v>
      </c>
      <c r="D149" s="215"/>
      <c r="E149" s="215"/>
      <c r="F149" s="215"/>
      <c r="G149" s="215"/>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7068</v>
      </c>
      <c r="C150" s="156" t="s">
        <v>7069</v>
      </c>
      <c r="D150" s="157" t="s">
        <v>444</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865</v>
      </c>
      <c r="Y150" s="163"/>
      <c r="Z150" s="163"/>
      <c r="AA150" s="163"/>
      <c r="AB150" s="163"/>
      <c r="AC150" s="163"/>
      <c r="AD150" s="163"/>
      <c r="AE150" s="163"/>
      <c r="AF150" s="163"/>
      <c r="AG150" s="163" t="s">
        <v>866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49" t="s">
        <v>7061</v>
      </c>
      <c r="D151" s="215"/>
      <c r="E151" s="215"/>
      <c r="F151" s="215"/>
      <c r="G151" s="215"/>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7070</v>
      </c>
      <c r="C152" s="156" t="s">
        <v>7071</v>
      </c>
      <c r="D152" s="157" t="s">
        <v>444</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866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49" t="s">
        <v>7064</v>
      </c>
      <c r="D153" s="215"/>
      <c r="E153" s="215"/>
      <c r="F153" s="215"/>
      <c r="G153" s="215"/>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7072</v>
      </c>
      <c r="C154" s="169" t="s">
        <v>7073</v>
      </c>
      <c r="D154" s="170" t="s">
        <v>444</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865</v>
      </c>
      <c r="Y154" s="163"/>
      <c r="Z154" s="163"/>
      <c r="AA154" s="163"/>
      <c r="AB154" s="163"/>
      <c r="AC154" s="163"/>
      <c r="AD154" s="163"/>
      <c r="AE154" s="163"/>
      <c r="AF154" s="163"/>
      <c r="AG154" s="163" t="s">
        <v>866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7074</v>
      </c>
      <c r="C155" s="156" t="s">
        <v>7075</v>
      </c>
      <c r="D155" s="157" t="s">
        <v>444</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865</v>
      </c>
      <c r="Y155" s="163"/>
      <c r="Z155" s="163"/>
      <c r="AA155" s="163"/>
      <c r="AB155" s="163"/>
      <c r="AC155" s="163"/>
      <c r="AD155" s="163"/>
      <c r="AE155" s="163"/>
      <c r="AF155" s="163"/>
      <c r="AG155" s="163" t="s">
        <v>866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49" t="s">
        <v>7076</v>
      </c>
      <c r="D156" s="215"/>
      <c r="E156" s="215"/>
      <c r="F156" s="215"/>
      <c r="G156" s="215"/>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7077</v>
      </c>
      <c r="C157" s="156" t="s">
        <v>7078</v>
      </c>
      <c r="D157" s="157" t="s">
        <v>444</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865</v>
      </c>
      <c r="Y157" s="163"/>
      <c r="Z157" s="163"/>
      <c r="AA157" s="163"/>
      <c r="AB157" s="163"/>
      <c r="AC157" s="163"/>
      <c r="AD157" s="163"/>
      <c r="AE157" s="163"/>
      <c r="AF157" s="163"/>
      <c r="AG157" s="163" t="s">
        <v>866</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49" t="s">
        <v>7061</v>
      </c>
      <c r="D158" s="215"/>
      <c r="E158" s="215"/>
      <c r="F158" s="215"/>
      <c r="G158" s="215"/>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7079</v>
      </c>
      <c r="C159" s="169" t="s">
        <v>7080</v>
      </c>
      <c r="D159" s="170" t="s">
        <v>444</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865</v>
      </c>
      <c r="Y159" s="163"/>
      <c r="Z159" s="163"/>
      <c r="AA159" s="163"/>
      <c r="AB159" s="163"/>
      <c r="AC159" s="163"/>
      <c r="AD159" s="163"/>
      <c r="AE159" s="163"/>
      <c r="AF159" s="163"/>
      <c r="AG159" s="163" t="s">
        <v>866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7081</v>
      </c>
      <c r="C160" s="156" t="s">
        <v>7082</v>
      </c>
      <c r="D160" s="157" t="s">
        <v>444</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865</v>
      </c>
      <c r="Y160" s="163"/>
      <c r="Z160" s="163"/>
      <c r="AA160" s="163"/>
      <c r="AB160" s="163"/>
      <c r="AC160" s="163"/>
      <c r="AD160" s="163"/>
      <c r="AE160" s="163"/>
      <c r="AF160" s="163"/>
      <c r="AG160" s="163" t="s">
        <v>866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49" t="s">
        <v>7083</v>
      </c>
      <c r="D161" s="215"/>
      <c r="E161" s="215"/>
      <c r="F161" s="215"/>
      <c r="G161" s="215"/>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7084</v>
      </c>
      <c r="C162" s="156" t="s">
        <v>7085</v>
      </c>
      <c r="D162" s="157" t="s">
        <v>444</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865</v>
      </c>
      <c r="Y162" s="163"/>
      <c r="Z162" s="163"/>
      <c r="AA162" s="163"/>
      <c r="AB162" s="163"/>
      <c r="AC162" s="163"/>
      <c r="AD162" s="163"/>
      <c r="AE162" s="163"/>
      <c r="AF162" s="163"/>
      <c r="AG162" s="163" t="s">
        <v>866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49" t="s">
        <v>7086</v>
      </c>
      <c r="D163" s="215"/>
      <c r="E163" s="215"/>
      <c r="F163" s="215"/>
      <c r="G163" s="215"/>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7087</v>
      </c>
      <c r="C164" s="156" t="s">
        <v>7088</v>
      </c>
      <c r="D164" s="157" t="s">
        <v>444</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865</v>
      </c>
      <c r="Y164" s="163"/>
      <c r="Z164" s="163"/>
      <c r="AA164" s="163"/>
      <c r="AB164" s="163"/>
      <c r="AC164" s="163"/>
      <c r="AD164" s="163"/>
      <c r="AE164" s="163"/>
      <c r="AF164" s="163"/>
      <c r="AG164" s="163" t="s">
        <v>866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49" t="s">
        <v>7086</v>
      </c>
      <c r="D165" s="215"/>
      <c r="E165" s="215"/>
      <c r="F165" s="215"/>
      <c r="G165" s="215"/>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7087</v>
      </c>
      <c r="C166" s="156" t="s">
        <v>7088</v>
      </c>
      <c r="D166" s="157" t="s">
        <v>444</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865</v>
      </c>
      <c r="Y166" s="163"/>
      <c r="Z166" s="163"/>
      <c r="AA166" s="163"/>
      <c r="AB166" s="163"/>
      <c r="AC166" s="163"/>
      <c r="AD166" s="163"/>
      <c r="AE166" s="163"/>
      <c r="AF166" s="163"/>
      <c r="AG166" s="163" t="s">
        <v>866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49" t="s">
        <v>7086</v>
      </c>
      <c r="D167" s="215"/>
      <c r="E167" s="215"/>
      <c r="F167" s="215"/>
      <c r="G167" s="215"/>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7089</v>
      </c>
      <c r="C168" s="156" t="s">
        <v>7090</v>
      </c>
      <c r="D168" s="157" t="s">
        <v>444</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865</v>
      </c>
      <c r="Y168" s="163"/>
      <c r="Z168" s="163"/>
      <c r="AA168" s="163"/>
      <c r="AB168" s="163"/>
      <c r="AC168" s="163"/>
      <c r="AD168" s="163"/>
      <c r="AE168" s="163"/>
      <c r="AF168" s="163"/>
      <c r="AG168" s="163" t="s">
        <v>866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49" t="s">
        <v>7086</v>
      </c>
      <c r="D169" s="215"/>
      <c r="E169" s="215"/>
      <c r="F169" s="215"/>
      <c r="G169" s="215"/>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7091</v>
      </c>
      <c r="C170" s="156" t="s">
        <v>7092</v>
      </c>
      <c r="D170" s="157" t="s">
        <v>444</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865</v>
      </c>
      <c r="Y170" s="163"/>
      <c r="Z170" s="163"/>
      <c r="AA170" s="163"/>
      <c r="AB170" s="163"/>
      <c r="AC170" s="163"/>
      <c r="AD170" s="163"/>
      <c r="AE170" s="163"/>
      <c r="AF170" s="163"/>
      <c r="AG170" s="163" t="s">
        <v>866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49" t="s">
        <v>7086</v>
      </c>
      <c r="D171" s="215"/>
      <c r="E171" s="215"/>
      <c r="F171" s="215"/>
      <c r="G171" s="215"/>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7093</v>
      </c>
      <c r="C172" s="156" t="s">
        <v>7094</v>
      </c>
      <c r="D172" s="157" t="s">
        <v>444</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865</v>
      </c>
      <c r="Y172" s="163"/>
      <c r="Z172" s="163"/>
      <c r="AA172" s="163"/>
      <c r="AB172" s="163"/>
      <c r="AC172" s="163"/>
      <c r="AD172" s="163"/>
      <c r="AE172" s="163"/>
      <c r="AF172" s="163"/>
      <c r="AG172" s="163" t="s">
        <v>866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49" t="s">
        <v>7086</v>
      </c>
      <c r="D173" s="215"/>
      <c r="E173" s="215"/>
      <c r="F173" s="215"/>
      <c r="G173" s="215"/>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7095</v>
      </c>
      <c r="C174" s="156" t="s">
        <v>7096</v>
      </c>
      <c r="D174" s="157" t="s">
        <v>444</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865</v>
      </c>
      <c r="Y174" s="163"/>
      <c r="Z174" s="163"/>
      <c r="AA174" s="163"/>
      <c r="AB174" s="163"/>
      <c r="AC174" s="163"/>
      <c r="AD174" s="163"/>
      <c r="AE174" s="163"/>
      <c r="AF174" s="163"/>
      <c r="AG174" s="163" t="s">
        <v>866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49" t="s">
        <v>7086</v>
      </c>
      <c r="D175" s="215"/>
      <c r="E175" s="215"/>
      <c r="F175" s="215"/>
      <c r="G175" s="215"/>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7097</v>
      </c>
      <c r="C176" s="156" t="s">
        <v>7098</v>
      </c>
      <c r="D176" s="157" t="s">
        <v>444</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865</v>
      </c>
      <c r="Y176" s="163"/>
      <c r="Z176" s="163"/>
      <c r="AA176" s="163"/>
      <c r="AB176" s="163"/>
      <c r="AC176" s="163"/>
      <c r="AD176" s="163"/>
      <c r="AE176" s="163"/>
      <c r="AF176" s="163"/>
      <c r="AG176" s="163" t="s">
        <v>866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49" t="s">
        <v>7086</v>
      </c>
      <c r="D177" s="215"/>
      <c r="E177" s="215"/>
      <c r="F177" s="215"/>
      <c r="G177" s="215"/>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7099</v>
      </c>
      <c r="C178" s="156" t="s">
        <v>7100</v>
      </c>
      <c r="D178" s="157" t="s">
        <v>444</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865</v>
      </c>
      <c r="Y178" s="163"/>
      <c r="Z178" s="163"/>
      <c r="AA178" s="163"/>
      <c r="AB178" s="163"/>
      <c r="AC178" s="163"/>
      <c r="AD178" s="163"/>
      <c r="AE178" s="163"/>
      <c r="AF178" s="163"/>
      <c r="AG178" s="163" t="s">
        <v>866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9" t="s">
        <v>7086</v>
      </c>
      <c r="D179" s="215"/>
      <c r="E179" s="215"/>
      <c r="F179" s="215"/>
      <c r="G179" s="215"/>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7101</v>
      </c>
      <c r="C180" s="156" t="s">
        <v>7102</v>
      </c>
      <c r="D180" s="157" t="s">
        <v>444</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865</v>
      </c>
      <c r="Y180" s="163"/>
      <c r="Z180" s="163"/>
      <c r="AA180" s="163"/>
      <c r="AB180" s="163"/>
      <c r="AC180" s="163"/>
      <c r="AD180" s="163"/>
      <c r="AE180" s="163"/>
      <c r="AF180" s="163"/>
      <c r="AG180" s="163" t="s">
        <v>866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49" t="s">
        <v>7103</v>
      </c>
      <c r="D181" s="215"/>
      <c r="E181" s="215"/>
      <c r="F181" s="215"/>
      <c r="G181" s="215"/>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7104</v>
      </c>
      <c r="C182" s="156" t="s">
        <v>7105</v>
      </c>
      <c r="D182" s="157" t="s">
        <v>444</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865</v>
      </c>
      <c r="Y182" s="163"/>
      <c r="Z182" s="163"/>
      <c r="AA182" s="163"/>
      <c r="AB182" s="163"/>
      <c r="AC182" s="163"/>
      <c r="AD182" s="163"/>
      <c r="AE182" s="163"/>
      <c r="AF182" s="163"/>
      <c r="AG182" s="163" t="s">
        <v>866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9" t="s">
        <v>7103</v>
      </c>
      <c r="D183" s="215"/>
      <c r="E183" s="215"/>
      <c r="F183" s="215"/>
      <c r="G183" s="215"/>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7106</v>
      </c>
      <c r="C184" s="156" t="s">
        <v>7107</v>
      </c>
      <c r="D184" s="157" t="s">
        <v>444</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865</v>
      </c>
      <c r="Y184" s="163"/>
      <c r="Z184" s="163"/>
      <c r="AA184" s="163"/>
      <c r="AB184" s="163"/>
      <c r="AC184" s="163"/>
      <c r="AD184" s="163"/>
      <c r="AE184" s="163"/>
      <c r="AF184" s="163"/>
      <c r="AG184" s="163" t="s">
        <v>866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49" t="s">
        <v>7108</v>
      </c>
      <c r="D185" s="215"/>
      <c r="E185" s="215"/>
      <c r="F185" s="215"/>
      <c r="G185" s="215"/>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7109</v>
      </c>
      <c r="C186" s="156" t="s">
        <v>7110</v>
      </c>
      <c r="D186" s="157" t="s">
        <v>444</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865</v>
      </c>
      <c r="Y186" s="163"/>
      <c r="Z186" s="163"/>
      <c r="AA186" s="163"/>
      <c r="AB186" s="163"/>
      <c r="AC186" s="163"/>
      <c r="AD186" s="163"/>
      <c r="AE186" s="163"/>
      <c r="AF186" s="163"/>
      <c r="AG186" s="163" t="s">
        <v>866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9" t="s">
        <v>7108</v>
      </c>
      <c r="D187" s="215"/>
      <c r="E187" s="215"/>
      <c r="F187" s="215"/>
      <c r="G187" s="215"/>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7111</v>
      </c>
      <c r="C188" s="156" t="s">
        <v>7112</v>
      </c>
      <c r="D188" s="157" t="s">
        <v>444</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865</v>
      </c>
      <c r="Y188" s="163"/>
      <c r="Z188" s="163"/>
      <c r="AA188" s="163"/>
      <c r="AB188" s="163"/>
      <c r="AC188" s="163"/>
      <c r="AD188" s="163"/>
      <c r="AE188" s="163"/>
      <c r="AF188" s="163"/>
      <c r="AG188" s="163" t="s">
        <v>866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49" t="s">
        <v>7108</v>
      </c>
      <c r="D189" s="215"/>
      <c r="E189" s="215"/>
      <c r="F189" s="215"/>
      <c r="G189" s="215"/>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7113</v>
      </c>
      <c r="C190" s="169" t="s">
        <v>7114</v>
      </c>
      <c r="D190" s="170" t="s">
        <v>444</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865</v>
      </c>
      <c r="Y190" s="163"/>
      <c r="Z190" s="163"/>
      <c r="AA190" s="163"/>
      <c r="AB190" s="163"/>
      <c r="AC190" s="163"/>
      <c r="AD190" s="163"/>
      <c r="AE190" s="163"/>
      <c r="AF190" s="163"/>
      <c r="AG190" s="163" t="s">
        <v>866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7115</v>
      </c>
      <c r="C191" s="169" t="s">
        <v>7116</v>
      </c>
      <c r="D191" s="170" t="s">
        <v>7117</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865</v>
      </c>
      <c r="Y191" s="163"/>
      <c r="Z191" s="163"/>
      <c r="AA191" s="163"/>
      <c r="AB191" s="163"/>
      <c r="AC191" s="163"/>
      <c r="AD191" s="163"/>
      <c r="AE191" s="163"/>
      <c r="AF191" s="163"/>
      <c r="AG191" s="163" t="s">
        <v>866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7118</v>
      </c>
      <c r="C192" s="169" t="s">
        <v>7119</v>
      </c>
      <c r="D192" s="170" t="s">
        <v>6012</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865</v>
      </c>
      <c r="Y192" s="163"/>
      <c r="Z192" s="163"/>
      <c r="AA192" s="163"/>
      <c r="AB192" s="163"/>
      <c r="AC192" s="163"/>
      <c r="AD192" s="163"/>
      <c r="AE192" s="163"/>
      <c r="AF192" s="163"/>
      <c r="AG192" s="163" t="s">
        <v>866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7120</v>
      </c>
      <c r="C193" s="169" t="s">
        <v>7121</v>
      </c>
      <c r="D193" s="170" t="s">
        <v>6012</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865</v>
      </c>
      <c r="Y193" s="163"/>
      <c r="Z193" s="163"/>
      <c r="AA193" s="163"/>
      <c r="AB193" s="163"/>
      <c r="AC193" s="163"/>
      <c r="AD193" s="163"/>
      <c r="AE193" s="163"/>
      <c r="AF193" s="163"/>
      <c r="AG193" s="163" t="s">
        <v>866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7122</v>
      </c>
      <c r="C194" s="169" t="s">
        <v>7123</v>
      </c>
      <c r="D194" s="170" t="s">
        <v>544</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865</v>
      </c>
      <c r="Y194" s="163"/>
      <c r="Z194" s="163"/>
      <c r="AA194" s="163"/>
      <c r="AB194" s="163"/>
      <c r="AC194" s="163"/>
      <c r="AD194" s="163"/>
      <c r="AE194" s="163"/>
      <c r="AF194" s="163"/>
      <c r="AG194" s="163" t="s">
        <v>866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7124</v>
      </c>
      <c r="C195" s="169" t="s">
        <v>7125</v>
      </c>
      <c r="D195" s="170" t="s">
        <v>544</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865</v>
      </c>
      <c r="Y195" s="163"/>
      <c r="Z195" s="163"/>
      <c r="AA195" s="163"/>
      <c r="AB195" s="163"/>
      <c r="AC195" s="163"/>
      <c r="AD195" s="163"/>
      <c r="AE195" s="163"/>
      <c r="AF195" s="163"/>
      <c r="AG195" s="163" t="s">
        <v>866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7126</v>
      </c>
      <c r="C196" s="169" t="s">
        <v>7127</v>
      </c>
      <c r="D196" s="170" t="s">
        <v>544</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865</v>
      </c>
      <c r="Y196" s="163"/>
      <c r="Z196" s="163"/>
      <c r="AA196" s="163"/>
      <c r="AB196" s="163"/>
      <c r="AC196" s="163"/>
      <c r="AD196" s="163"/>
      <c r="AE196" s="163"/>
      <c r="AF196" s="163"/>
      <c r="AG196" s="163" t="s">
        <v>866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7128</v>
      </c>
      <c r="C197" s="169" t="s">
        <v>7129</v>
      </c>
      <c r="D197" s="170" t="s">
        <v>544</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865</v>
      </c>
      <c r="Y197" s="163"/>
      <c r="Z197" s="163"/>
      <c r="AA197" s="163"/>
      <c r="AB197" s="163"/>
      <c r="AC197" s="163"/>
      <c r="AD197" s="163"/>
      <c r="AE197" s="163"/>
      <c r="AF197" s="163"/>
      <c r="AG197" s="163" t="s">
        <v>866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22.5" outlineLevel="1" x14ac:dyDescent="0.2">
      <c r="A198" s="167">
        <v>155</v>
      </c>
      <c r="B198" s="168" t="s">
        <v>7130</v>
      </c>
      <c r="C198" s="169" t="s">
        <v>7131</v>
      </c>
      <c r="D198" s="170" t="s">
        <v>544</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865</v>
      </c>
      <c r="Y198" s="163"/>
      <c r="Z198" s="163"/>
      <c r="AA198" s="163"/>
      <c r="AB198" s="163"/>
      <c r="AC198" s="163"/>
      <c r="AD198" s="163"/>
      <c r="AE198" s="163"/>
      <c r="AF198" s="163"/>
      <c r="AG198" s="163" t="s">
        <v>866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67">
        <v>156</v>
      </c>
      <c r="B199" s="168" t="s">
        <v>7132</v>
      </c>
      <c r="C199" s="169" t="s">
        <v>7133</v>
      </c>
      <c r="D199" s="170" t="s">
        <v>544</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7">
        <v>157</v>
      </c>
      <c r="B200" s="168" t="s">
        <v>7134</v>
      </c>
      <c r="C200" s="169" t="s">
        <v>7135</v>
      </c>
      <c r="D200" s="170" t="s">
        <v>544</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7">
        <v>158</v>
      </c>
      <c r="B201" s="168" t="s">
        <v>7136</v>
      </c>
      <c r="C201" s="169" t="s">
        <v>7137</v>
      </c>
      <c r="D201" s="170" t="s">
        <v>544</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7138</v>
      </c>
      <c r="C202" s="169" t="s">
        <v>7139</v>
      </c>
      <c r="D202" s="170" t="s">
        <v>544</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7140</v>
      </c>
      <c r="C203" s="169" t="s">
        <v>7141</v>
      </c>
      <c r="D203" s="170" t="s">
        <v>544</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7142</v>
      </c>
      <c r="C204" s="169" t="s">
        <v>7143</v>
      </c>
      <c r="D204" s="170" t="s">
        <v>544</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7144</v>
      </c>
      <c r="C205" s="169" t="s">
        <v>7145</v>
      </c>
      <c r="D205" s="170" t="s">
        <v>544</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7146</v>
      </c>
      <c r="C206" s="169" t="s">
        <v>7147</v>
      </c>
      <c r="D206" s="170" t="s">
        <v>544</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7148</v>
      </c>
      <c r="C207" s="169" t="s">
        <v>7149</v>
      </c>
      <c r="D207" s="170" t="s">
        <v>544</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7150</v>
      </c>
      <c r="C208" s="169" t="s">
        <v>7151</v>
      </c>
      <c r="D208" s="170" t="s">
        <v>544</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7152</v>
      </c>
      <c r="C209" s="169" t="s">
        <v>7153</v>
      </c>
      <c r="D209" s="170" t="s">
        <v>544</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7154</v>
      </c>
      <c r="C210" s="169" t="s">
        <v>7155</v>
      </c>
      <c r="D210" s="170" t="s">
        <v>544</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7156</v>
      </c>
      <c r="C211" s="169" t="s">
        <v>7157</v>
      </c>
      <c r="D211" s="170" t="s">
        <v>544</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865</v>
      </c>
      <c r="Y211" s="163"/>
      <c r="Z211" s="163"/>
      <c r="AA211" s="163"/>
      <c r="AB211" s="163"/>
      <c r="AC211" s="163"/>
      <c r="AD211" s="163"/>
      <c r="AE211" s="163"/>
      <c r="AF211" s="163"/>
      <c r="AG211" s="163" t="s">
        <v>866</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7158</v>
      </c>
      <c r="C212" s="169" t="s">
        <v>7159</v>
      </c>
      <c r="D212" s="170" t="s">
        <v>544</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865</v>
      </c>
      <c r="Y212" s="163"/>
      <c r="Z212" s="163"/>
      <c r="AA212" s="163"/>
      <c r="AB212" s="163"/>
      <c r="AC212" s="163"/>
      <c r="AD212" s="163"/>
      <c r="AE212" s="163"/>
      <c r="AF212" s="163"/>
      <c r="AG212" s="163" t="s">
        <v>866</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7160</v>
      </c>
      <c r="C213" s="169" t="s">
        <v>7161</v>
      </c>
      <c r="D213" s="170" t="s">
        <v>544</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865</v>
      </c>
      <c r="Y213" s="163"/>
      <c r="Z213" s="163"/>
      <c r="AA213" s="163"/>
      <c r="AB213" s="163"/>
      <c r="AC213" s="163"/>
      <c r="AD213" s="163"/>
      <c r="AE213" s="163"/>
      <c r="AF213" s="163"/>
      <c r="AG213" s="163" t="s">
        <v>866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7162</v>
      </c>
      <c r="C214" s="169" t="s">
        <v>7163</v>
      </c>
      <c r="D214" s="170" t="s">
        <v>544</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865</v>
      </c>
      <c r="Y214" s="163"/>
      <c r="Z214" s="163"/>
      <c r="AA214" s="163"/>
      <c r="AB214" s="163"/>
      <c r="AC214" s="163"/>
      <c r="AD214" s="163"/>
      <c r="AE214" s="163"/>
      <c r="AF214" s="163"/>
      <c r="AG214" s="163" t="s">
        <v>866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7164</v>
      </c>
      <c r="C215" s="169" t="s">
        <v>7165</v>
      </c>
      <c r="D215" s="170" t="s">
        <v>544</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865</v>
      </c>
      <c r="Y215" s="163"/>
      <c r="Z215" s="163"/>
      <c r="AA215" s="163"/>
      <c r="AB215" s="163"/>
      <c r="AC215" s="163"/>
      <c r="AD215" s="163"/>
      <c r="AE215" s="163"/>
      <c r="AF215" s="163"/>
      <c r="AG215" s="163" t="s">
        <v>866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7166</v>
      </c>
      <c r="C216" s="156" t="s">
        <v>7167</v>
      </c>
      <c r="D216" s="157" t="s">
        <v>544</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865</v>
      </c>
      <c r="Y216" s="163"/>
      <c r="Z216" s="163"/>
      <c r="AA216" s="163"/>
      <c r="AB216" s="163"/>
      <c r="AC216" s="163"/>
      <c r="AD216" s="163"/>
      <c r="AE216" s="163"/>
      <c r="AF216" s="163"/>
      <c r="AG216" s="163" t="s">
        <v>866</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49" t="s">
        <v>7168</v>
      </c>
      <c r="D217" s="215"/>
      <c r="E217" s="215"/>
      <c r="F217" s="215"/>
      <c r="G217" s="215"/>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7169</v>
      </c>
      <c r="C218" s="156" t="s">
        <v>7170</v>
      </c>
      <c r="D218" s="157" t="s">
        <v>444</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865</v>
      </c>
      <c r="Y218" s="163"/>
      <c r="Z218" s="163"/>
      <c r="AA218" s="163"/>
      <c r="AB218" s="163"/>
      <c r="AC218" s="163"/>
      <c r="AD218" s="163"/>
      <c r="AE218" s="163"/>
      <c r="AF218" s="163"/>
      <c r="AG218" s="163" t="s">
        <v>866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49" t="s">
        <v>7171</v>
      </c>
      <c r="D219" s="215"/>
      <c r="E219" s="215"/>
      <c r="F219" s="215"/>
      <c r="G219" s="215"/>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7172</v>
      </c>
      <c r="C220" s="156" t="s">
        <v>7173</v>
      </c>
      <c r="D220" s="157" t="s">
        <v>444</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865</v>
      </c>
      <c r="Y220" s="163"/>
      <c r="Z220" s="163"/>
      <c r="AA220" s="163"/>
      <c r="AB220" s="163"/>
      <c r="AC220" s="163"/>
      <c r="AD220" s="163"/>
      <c r="AE220" s="163"/>
      <c r="AF220" s="163"/>
      <c r="AG220" s="163" t="s">
        <v>866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9" t="s">
        <v>7171</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7174</v>
      </c>
      <c r="C222" s="156" t="s">
        <v>7175</v>
      </c>
      <c r="D222" s="157" t="s">
        <v>444</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865</v>
      </c>
      <c r="Y222" s="163"/>
      <c r="Z222" s="163"/>
      <c r="AA222" s="163"/>
      <c r="AB222" s="163"/>
      <c r="AC222" s="163"/>
      <c r="AD222" s="163"/>
      <c r="AE222" s="163"/>
      <c r="AF222" s="163"/>
      <c r="AG222" s="163" t="s">
        <v>866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9" t="s">
        <v>7176</v>
      </c>
      <c r="D223" s="215"/>
      <c r="E223" s="215"/>
      <c r="F223" s="215"/>
      <c r="G223" s="215"/>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7177</v>
      </c>
      <c r="C224" s="156" t="s">
        <v>7178</v>
      </c>
      <c r="D224" s="157" t="s">
        <v>444</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865</v>
      </c>
      <c r="Y224" s="163"/>
      <c r="Z224" s="163"/>
      <c r="AA224" s="163"/>
      <c r="AB224" s="163"/>
      <c r="AC224" s="163"/>
      <c r="AD224" s="163"/>
      <c r="AE224" s="163"/>
      <c r="AF224" s="163"/>
      <c r="AG224" s="163" t="s">
        <v>866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9" t="s">
        <v>7176</v>
      </c>
      <c r="D225" s="215"/>
      <c r="E225" s="215"/>
      <c r="F225" s="215"/>
      <c r="G225" s="215"/>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7179</v>
      </c>
      <c r="C226" s="156" t="s">
        <v>7180</v>
      </c>
      <c r="D226" s="157" t="s">
        <v>444</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865</v>
      </c>
      <c r="Y226" s="163"/>
      <c r="Z226" s="163"/>
      <c r="AA226" s="163"/>
      <c r="AB226" s="163"/>
      <c r="AC226" s="163"/>
      <c r="AD226" s="163"/>
      <c r="AE226" s="163"/>
      <c r="AF226" s="163"/>
      <c r="AG226" s="163" t="s">
        <v>866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9" t="s">
        <v>7176</v>
      </c>
      <c r="D227" s="215"/>
      <c r="E227" s="215"/>
      <c r="F227" s="215"/>
      <c r="G227" s="215"/>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7181</v>
      </c>
      <c r="C228" s="156" t="s">
        <v>7182</v>
      </c>
      <c r="D228" s="157" t="s">
        <v>444</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865</v>
      </c>
      <c r="Y228" s="163"/>
      <c r="Z228" s="163"/>
      <c r="AA228" s="163"/>
      <c r="AB228" s="163"/>
      <c r="AC228" s="163"/>
      <c r="AD228" s="163"/>
      <c r="AE228" s="163"/>
      <c r="AF228" s="163"/>
      <c r="AG228" s="163" t="s">
        <v>866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9" t="s">
        <v>7176</v>
      </c>
      <c r="D229" s="215"/>
      <c r="E229" s="215"/>
      <c r="F229" s="215"/>
      <c r="G229" s="215"/>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7183</v>
      </c>
      <c r="C230" s="156" t="s">
        <v>7184</v>
      </c>
      <c r="D230" s="157" t="s">
        <v>544</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865</v>
      </c>
      <c r="Y230" s="163"/>
      <c r="Z230" s="163"/>
      <c r="AA230" s="163"/>
      <c r="AB230" s="163"/>
      <c r="AC230" s="163"/>
      <c r="AD230" s="163"/>
      <c r="AE230" s="163"/>
      <c r="AF230" s="163"/>
      <c r="AG230" s="163" t="s">
        <v>866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9" t="s">
        <v>7185</v>
      </c>
      <c r="D231" s="215"/>
      <c r="E231" s="215"/>
      <c r="F231" s="215"/>
      <c r="G231" s="215"/>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7186</v>
      </c>
      <c r="C232" s="169" t="s">
        <v>7187</v>
      </c>
      <c r="D232" s="170" t="s">
        <v>544</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865</v>
      </c>
      <c r="Y232" s="163"/>
      <c r="Z232" s="163"/>
      <c r="AA232" s="163"/>
      <c r="AB232" s="163"/>
      <c r="AC232" s="163"/>
      <c r="AD232" s="163"/>
      <c r="AE232" s="163"/>
      <c r="AF232" s="163"/>
      <c r="AG232" s="163" t="s">
        <v>866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7188</v>
      </c>
      <c r="C233" s="169" t="s">
        <v>7189</v>
      </c>
      <c r="D233" s="170" t="s">
        <v>544</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865</v>
      </c>
      <c r="Y233" s="163"/>
      <c r="Z233" s="163"/>
      <c r="AA233" s="163"/>
      <c r="AB233" s="163"/>
      <c r="AC233" s="163"/>
      <c r="AD233" s="163"/>
      <c r="AE233" s="163"/>
      <c r="AF233" s="163"/>
      <c r="AG233" s="163" t="s">
        <v>866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7190</v>
      </c>
      <c r="C234" s="169" t="s">
        <v>7191</v>
      </c>
      <c r="D234" s="170" t="s">
        <v>544</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865</v>
      </c>
      <c r="Y234" s="163"/>
      <c r="Z234" s="163"/>
      <c r="AA234" s="163"/>
      <c r="AB234" s="163"/>
      <c r="AC234" s="163"/>
      <c r="AD234" s="163"/>
      <c r="AE234" s="163"/>
      <c r="AF234" s="163"/>
      <c r="AG234" s="163" t="s">
        <v>866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7192</v>
      </c>
      <c r="C235" s="156" t="s">
        <v>7193</v>
      </c>
      <c r="D235" s="157" t="s">
        <v>544</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865</v>
      </c>
      <c r="Y235" s="163"/>
      <c r="Z235" s="163"/>
      <c r="AA235" s="163"/>
      <c r="AB235" s="163"/>
      <c r="AC235" s="163"/>
      <c r="AD235" s="163"/>
      <c r="AE235" s="163"/>
      <c r="AF235" s="163"/>
      <c r="AG235" s="163" t="s">
        <v>866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49" t="s">
        <v>7194</v>
      </c>
      <c r="D236" s="215"/>
      <c r="E236" s="215"/>
      <c r="F236" s="215"/>
      <c r="G236" s="215"/>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7195</v>
      </c>
      <c r="C237" s="169" t="s">
        <v>7196</v>
      </c>
      <c r="D237" s="170" t="s">
        <v>544</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865</v>
      </c>
      <c r="Y237" s="163"/>
      <c r="Z237" s="163"/>
      <c r="AA237" s="163"/>
      <c r="AB237" s="163"/>
      <c r="AC237" s="163"/>
      <c r="AD237" s="163"/>
      <c r="AE237" s="163"/>
      <c r="AF237" s="163"/>
      <c r="AG237" s="163" t="s">
        <v>866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7197</v>
      </c>
      <c r="C238" s="169" t="s">
        <v>7198</v>
      </c>
      <c r="D238" s="170" t="s">
        <v>544</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865</v>
      </c>
      <c r="Y238" s="163"/>
      <c r="Z238" s="163"/>
      <c r="AA238" s="163"/>
      <c r="AB238" s="163"/>
      <c r="AC238" s="163"/>
      <c r="AD238" s="163"/>
      <c r="AE238" s="163"/>
      <c r="AF238" s="163"/>
      <c r="AG238" s="163" t="s">
        <v>866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7199</v>
      </c>
      <c r="C239" s="169" t="s">
        <v>7200</v>
      </c>
      <c r="D239" s="170" t="s">
        <v>544</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7201</v>
      </c>
      <c r="C240" s="169" t="s">
        <v>7202</v>
      </c>
      <c r="D240" s="170" t="s">
        <v>6012</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7203</v>
      </c>
      <c r="C241" s="169" t="s">
        <v>7204</v>
      </c>
      <c r="D241" s="170" t="s">
        <v>544</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7205</v>
      </c>
      <c r="C242" s="169" t="s">
        <v>7206</v>
      </c>
      <c r="D242" s="170" t="s">
        <v>544</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7207</v>
      </c>
      <c r="C243" s="169" t="s">
        <v>7208</v>
      </c>
      <c r="D243" s="170" t="s">
        <v>544</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7209</v>
      </c>
      <c r="C244" s="169" t="s">
        <v>7210</v>
      </c>
      <c r="D244" s="170" t="s">
        <v>544</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7211</v>
      </c>
      <c r="C245" s="169" t="s">
        <v>7212</v>
      </c>
      <c r="D245" s="170" t="s">
        <v>544</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7213</v>
      </c>
      <c r="C246" s="169" t="s">
        <v>7214</v>
      </c>
      <c r="D246" s="170" t="s">
        <v>544</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7215</v>
      </c>
      <c r="C247" s="169" t="s">
        <v>7216</v>
      </c>
      <c r="D247" s="170" t="s">
        <v>444</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7217</v>
      </c>
      <c r="C248" s="169" t="s">
        <v>7218</v>
      </c>
      <c r="D248" s="170" t="s">
        <v>544</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7219</v>
      </c>
      <c r="C249" s="169" t="s">
        <v>7220</v>
      </c>
      <c r="D249" s="170" t="s">
        <v>544</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7221</v>
      </c>
      <c r="C250" s="169" t="s">
        <v>7222</v>
      </c>
      <c r="D250" s="170" t="s">
        <v>544</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865</v>
      </c>
      <c r="Y250" s="163"/>
      <c r="Z250" s="163"/>
      <c r="AA250" s="163"/>
      <c r="AB250" s="163"/>
      <c r="AC250" s="163"/>
      <c r="AD250" s="163"/>
      <c r="AE250" s="163"/>
      <c r="AF250" s="163"/>
      <c r="AG250" s="163" t="s">
        <v>866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7223</v>
      </c>
      <c r="C251" s="169" t="s">
        <v>7224</v>
      </c>
      <c r="D251" s="170" t="s">
        <v>544</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865</v>
      </c>
      <c r="Y251" s="163"/>
      <c r="Z251" s="163"/>
      <c r="AA251" s="163"/>
      <c r="AB251" s="163"/>
      <c r="AC251" s="163"/>
      <c r="AD251" s="163"/>
      <c r="AE251" s="163"/>
      <c r="AF251" s="163"/>
      <c r="AG251" s="163" t="s">
        <v>866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7225</v>
      </c>
      <c r="C252" s="169" t="s">
        <v>7226</v>
      </c>
      <c r="D252" s="170" t="s">
        <v>444</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7227</v>
      </c>
      <c r="C253" s="169" t="s">
        <v>7228</v>
      </c>
      <c r="D253" s="170" t="s">
        <v>544</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7229</v>
      </c>
      <c r="C254" s="169" t="s">
        <v>7230</v>
      </c>
      <c r="D254" s="170" t="s">
        <v>444</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865</v>
      </c>
      <c r="Y254" s="163"/>
      <c r="Z254" s="163"/>
      <c r="AA254" s="163"/>
      <c r="AB254" s="163"/>
      <c r="AC254" s="163"/>
      <c r="AD254" s="163"/>
      <c r="AE254" s="163"/>
      <c r="AF254" s="163"/>
      <c r="AG254" s="163" t="s">
        <v>866</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7231</v>
      </c>
      <c r="C255" s="169" t="s">
        <v>7232</v>
      </c>
      <c r="D255" s="170" t="s">
        <v>444</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865</v>
      </c>
      <c r="Y255" s="163"/>
      <c r="Z255" s="163"/>
      <c r="AA255" s="163"/>
      <c r="AB255" s="163"/>
      <c r="AC255" s="163"/>
      <c r="AD255" s="163"/>
      <c r="AE255" s="163"/>
      <c r="AF255" s="163"/>
      <c r="AG255" s="163" t="s">
        <v>866</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7233</v>
      </c>
      <c r="C256" s="169" t="s">
        <v>7234</v>
      </c>
      <c r="D256" s="170" t="s">
        <v>544</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865</v>
      </c>
      <c r="Y256" s="163"/>
      <c r="Z256" s="163"/>
      <c r="AA256" s="163"/>
      <c r="AB256" s="163"/>
      <c r="AC256" s="163"/>
      <c r="AD256" s="163"/>
      <c r="AE256" s="163"/>
      <c r="AF256" s="163"/>
      <c r="AG256" s="163" t="s">
        <v>866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7235</v>
      </c>
      <c r="C257" s="169" t="s">
        <v>7236</v>
      </c>
      <c r="D257" s="170" t="s">
        <v>544</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865</v>
      </c>
      <c r="Y257" s="163"/>
      <c r="Z257" s="163"/>
      <c r="AA257" s="163"/>
      <c r="AB257" s="163"/>
      <c r="AC257" s="163"/>
      <c r="AD257" s="163"/>
      <c r="AE257" s="163"/>
      <c r="AF257" s="163"/>
      <c r="AG257" s="163" t="s">
        <v>866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7237</v>
      </c>
      <c r="C258" s="156" t="s">
        <v>7238</v>
      </c>
      <c r="D258" s="157" t="s">
        <v>544</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865</v>
      </c>
      <c r="Y258" s="163"/>
      <c r="Z258" s="163"/>
      <c r="AA258" s="163"/>
      <c r="AB258" s="163"/>
      <c r="AC258" s="163"/>
      <c r="AD258" s="163"/>
      <c r="AE258" s="163"/>
      <c r="AF258" s="163"/>
      <c r="AG258" s="163" t="s">
        <v>866</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49" t="s">
        <v>7239</v>
      </c>
      <c r="D259" s="215"/>
      <c r="E259" s="215"/>
      <c r="F259" s="215"/>
      <c r="G259" s="215"/>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999"/>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74</v>
      </c>
      <c r="C4" s="248" t="s">
        <v>75</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7030</v>
      </c>
      <c r="C9" s="169" t="s">
        <v>7031</v>
      </c>
      <c r="D9" s="170" t="s">
        <v>6012</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6394</v>
      </c>
      <c r="Y9" s="163"/>
      <c r="Z9" s="163"/>
      <c r="AA9" s="163"/>
      <c r="AB9" s="163"/>
      <c r="AC9" s="163"/>
      <c r="AD9" s="163"/>
      <c r="AE9" s="163"/>
      <c r="AF9" s="163"/>
      <c r="AG9" s="163" t="s">
        <v>6395</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7240</v>
      </c>
      <c r="C10" s="169" t="s">
        <v>7241</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6394</v>
      </c>
      <c r="Y10" s="163"/>
      <c r="Z10" s="163"/>
      <c r="AA10" s="163"/>
      <c r="AB10" s="163"/>
      <c r="AC10" s="163"/>
      <c r="AD10" s="163"/>
      <c r="AE10" s="163"/>
      <c r="AF10" s="163"/>
      <c r="AG10" s="163" t="s">
        <v>6395</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67">
        <v>3</v>
      </c>
      <c r="B11" s="168" t="s">
        <v>7242</v>
      </c>
      <c r="C11" s="169" t="s">
        <v>7243</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7244</v>
      </c>
      <c r="C12" s="169" t="s">
        <v>7245</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6394</v>
      </c>
      <c r="Y12" s="163"/>
      <c r="Z12" s="163"/>
      <c r="AA12" s="163"/>
      <c r="AB12" s="163"/>
      <c r="AC12" s="163"/>
      <c r="AD12" s="163"/>
      <c r="AE12" s="163"/>
      <c r="AF12" s="163"/>
      <c r="AG12" s="163" t="s">
        <v>6395</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7246</v>
      </c>
      <c r="C13" s="169" t="s">
        <v>7247</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6394</v>
      </c>
      <c r="Y13" s="163"/>
      <c r="Z13" s="163"/>
      <c r="AA13" s="163"/>
      <c r="AB13" s="163"/>
      <c r="AC13" s="163"/>
      <c r="AD13" s="163"/>
      <c r="AE13" s="163"/>
      <c r="AF13" s="163"/>
      <c r="AG13" s="163" t="s">
        <v>6395</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x14ac:dyDescent="0.2">
      <c r="A15" s="167">
        <v>6</v>
      </c>
      <c r="B15" s="168" t="s">
        <v>7248</v>
      </c>
      <c r="C15" s="169" t="s">
        <v>7249</v>
      </c>
      <c r="D15" s="170" t="s">
        <v>544</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7250</v>
      </c>
      <c r="C16" s="169" t="s">
        <v>7251</v>
      </c>
      <c r="D16" s="170" t="s">
        <v>444</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7252</v>
      </c>
      <c r="C17" s="169" t="s">
        <v>7253</v>
      </c>
      <c r="D17" s="170" t="s">
        <v>444</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7254</v>
      </c>
      <c r="C18" s="169" t="s">
        <v>7255</v>
      </c>
      <c r="D18" s="170" t="s">
        <v>444</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375</v>
      </c>
      <c r="Y18" s="163"/>
      <c r="Z18" s="163"/>
      <c r="AA18" s="163"/>
      <c r="AB18" s="163"/>
      <c r="AC18" s="163"/>
      <c r="AD18" s="163"/>
      <c r="AE18" s="163"/>
      <c r="AF18" s="163"/>
      <c r="AG18" s="163" t="s">
        <v>376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7256</v>
      </c>
      <c r="C19" s="156" t="s">
        <v>7257</v>
      </c>
      <c r="D19" s="157" t="s">
        <v>544</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7258</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7259</v>
      </c>
      <c r="C21" s="169" t="s">
        <v>7260</v>
      </c>
      <c r="D21" s="170" t="s">
        <v>544</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7261</v>
      </c>
      <c r="C22" s="156" t="s">
        <v>7262</v>
      </c>
      <c r="D22" s="157" t="s">
        <v>544</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3" t="s">
        <v>7263</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7264</v>
      </c>
      <c r="C24" s="169" t="s">
        <v>7265</v>
      </c>
      <c r="D24" s="170" t="s">
        <v>544</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7266</v>
      </c>
      <c r="C25" s="169" t="s">
        <v>7267</v>
      </c>
      <c r="D25" s="170" t="s">
        <v>544</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7268</v>
      </c>
      <c r="C26" s="156" t="s">
        <v>7269</v>
      </c>
      <c r="D26" s="157" t="s">
        <v>544</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7270</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7271</v>
      </c>
      <c r="C28" s="169" t="s">
        <v>7272</v>
      </c>
      <c r="D28" s="170" t="s">
        <v>544</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7273</v>
      </c>
      <c r="C29" s="169" t="s">
        <v>7274</v>
      </c>
      <c r="D29" s="170" t="s">
        <v>444</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7275</v>
      </c>
      <c r="C30" s="169" t="s">
        <v>7276</v>
      </c>
      <c r="D30" s="170" t="s">
        <v>544</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7277</v>
      </c>
      <c r="C31" s="169" t="s">
        <v>7278</v>
      </c>
      <c r="D31" s="170" t="s">
        <v>544</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7279</v>
      </c>
      <c r="C32" s="169" t="s">
        <v>7280</v>
      </c>
      <c r="D32" s="170" t="s">
        <v>544</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7281</v>
      </c>
      <c r="C33" s="169" t="s">
        <v>7282</v>
      </c>
      <c r="D33" s="170" t="s">
        <v>444</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7283</v>
      </c>
      <c r="C34" s="169" t="s">
        <v>7284</v>
      </c>
      <c r="D34" s="170" t="s">
        <v>544</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7285</v>
      </c>
      <c r="C35" s="169" t="s">
        <v>7286</v>
      </c>
      <c r="D35" s="170" t="s">
        <v>544</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375</v>
      </c>
      <c r="Y35" s="163"/>
      <c r="Z35" s="163"/>
      <c r="AA35" s="163"/>
      <c r="AB35" s="163"/>
      <c r="AC35" s="163"/>
      <c r="AD35" s="163"/>
      <c r="AE35" s="163"/>
      <c r="AF35" s="163"/>
      <c r="AG35" s="163" t="s">
        <v>6007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7287</v>
      </c>
      <c r="C36" s="169" t="s">
        <v>7288</v>
      </c>
      <c r="D36" s="170" t="s">
        <v>544</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6469</v>
      </c>
      <c r="Y36" s="163"/>
      <c r="Z36" s="163"/>
      <c r="AA36" s="163"/>
      <c r="AB36" s="163"/>
      <c r="AC36" s="163"/>
      <c r="AD36" s="163"/>
      <c r="AE36" s="163"/>
      <c r="AF36" s="163"/>
      <c r="AG36" s="163" t="s">
        <v>6470</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7289</v>
      </c>
      <c r="C37" s="169" t="s">
        <v>7290</v>
      </c>
      <c r="D37" s="170" t="s">
        <v>544</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5555</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7291</v>
      </c>
      <c r="C38" s="169" t="s">
        <v>7292</v>
      </c>
      <c r="D38" s="170" t="s">
        <v>544</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7293</v>
      </c>
      <c r="C39" s="169" t="s">
        <v>7294</v>
      </c>
      <c r="D39" s="170" t="s">
        <v>544</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7295</v>
      </c>
      <c r="C40" s="169" t="s">
        <v>7296</v>
      </c>
      <c r="D40" s="170" t="s">
        <v>544</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7297</v>
      </c>
      <c r="C41" s="169" t="s">
        <v>7298</v>
      </c>
      <c r="D41" s="170" t="s">
        <v>544</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7299</v>
      </c>
      <c r="D42" s="170" t="s">
        <v>544</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7300</v>
      </c>
      <c r="C43" s="169" t="s">
        <v>7301</v>
      </c>
      <c r="D43" s="170" t="s">
        <v>544</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7115</v>
      </c>
      <c r="C44" s="169" t="s">
        <v>7302</v>
      </c>
      <c r="D44" s="170" t="s">
        <v>6012</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7303</v>
      </c>
      <c r="C45" s="169" t="s">
        <v>7304</v>
      </c>
      <c r="D45" s="170" t="s">
        <v>544</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7305</v>
      </c>
      <c r="C46" s="169" t="s">
        <v>7306</v>
      </c>
      <c r="D46" s="170" t="s">
        <v>544</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7307</v>
      </c>
      <c r="C47" s="169" t="s">
        <v>7308</v>
      </c>
      <c r="D47" s="170" t="s">
        <v>544</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866</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7309</v>
      </c>
      <c r="D48" s="170" t="s">
        <v>544</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7310</v>
      </c>
      <c r="C49" s="169" t="s">
        <v>7311</v>
      </c>
      <c r="D49" s="170" t="s">
        <v>544</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7312</v>
      </c>
      <c r="C50" s="169" t="s">
        <v>7313</v>
      </c>
      <c r="D50" s="170" t="s">
        <v>544</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7287</v>
      </c>
      <c r="C51" s="169" t="s">
        <v>7314</v>
      </c>
      <c r="D51" s="170" t="s">
        <v>544</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7315</v>
      </c>
      <c r="C52" s="169" t="s">
        <v>7316</v>
      </c>
      <c r="D52" s="170" t="s">
        <v>544</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x14ac:dyDescent="0.2">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x14ac:dyDescent="0.2">
      <c r="A54" s="198">
        <v>42</v>
      </c>
      <c r="B54" s="168" t="s">
        <v>7317</v>
      </c>
      <c r="C54" s="169" t="s">
        <v>7318</v>
      </c>
      <c r="D54" s="170" t="s">
        <v>444</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99">
        <v>43</v>
      </c>
      <c r="B55" s="155" t="s">
        <v>7319</v>
      </c>
      <c r="C55" s="156" t="s">
        <v>7320</v>
      </c>
      <c r="D55" s="157" t="s">
        <v>444</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x14ac:dyDescent="0.2">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x14ac:dyDescent="0.2">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x14ac:dyDescent="0.2">
      <c r="B58" s="136"/>
      <c r="C58" s="182"/>
      <c r="D58" s="84"/>
      <c r="AG58" s="135" t="s">
        <v>369</v>
      </c>
    </row>
    <row r="59" spans="1:54" ht="12.75" customHeight="1" x14ac:dyDescent="0.2">
      <c r="B59" s="136"/>
      <c r="C59" s="136"/>
      <c r="D59" s="84"/>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76</v>
      </c>
      <c r="C4" s="248" t="s">
        <v>77</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6719</v>
      </c>
      <c r="C9" s="169" t="s">
        <v>7321</v>
      </c>
      <c r="D9" s="170" t="s">
        <v>6388</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6722</v>
      </c>
      <c r="C10" s="169" t="s">
        <v>7322</v>
      </c>
      <c r="D10" s="170" t="s">
        <v>5875</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865</v>
      </c>
      <c r="Y10" s="163"/>
      <c r="Z10" s="163"/>
      <c r="AA10" s="163"/>
      <c r="AB10" s="163"/>
      <c r="AC10" s="163"/>
      <c r="AD10" s="163"/>
      <c r="AE10" s="163"/>
      <c r="AF10" s="163"/>
      <c r="AG10" s="163" t="s">
        <v>5555</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6725</v>
      </c>
      <c r="C11" s="169" t="s">
        <v>7323</v>
      </c>
      <c r="D11" s="170" t="s">
        <v>5875</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7324</v>
      </c>
      <c r="C12" s="169" t="s">
        <v>7325</v>
      </c>
      <c r="D12" s="170" t="s">
        <v>5875</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5555</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7326</v>
      </c>
      <c r="C13" s="169" t="s">
        <v>7323</v>
      </c>
      <c r="D13" s="170" t="s">
        <v>5875</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6727</v>
      </c>
      <c r="C14" s="169" t="s">
        <v>7327</v>
      </c>
      <c r="D14" s="170" t="s">
        <v>5875</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6730</v>
      </c>
      <c r="C15" s="169" t="s">
        <v>7328</v>
      </c>
      <c r="D15" s="170" t="s">
        <v>5875</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6733</v>
      </c>
      <c r="C16" s="169" t="s">
        <v>7329</v>
      </c>
      <c r="D16" s="170" t="s">
        <v>5875</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6735</v>
      </c>
      <c r="C17" s="169" t="s">
        <v>7330</v>
      </c>
      <c r="D17" s="170" t="s">
        <v>5875</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6737</v>
      </c>
      <c r="C18" s="197" t="s">
        <v>7331</v>
      </c>
      <c r="D18" s="170" t="s">
        <v>5875</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6740</v>
      </c>
      <c r="C19" s="169" t="s">
        <v>7332</v>
      </c>
      <c r="D19" s="170" t="s">
        <v>444</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6743</v>
      </c>
      <c r="C20" s="169" t="s">
        <v>7333</v>
      </c>
      <c r="D20" s="170" t="s">
        <v>5875</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6746</v>
      </c>
      <c r="C21" s="169" t="s">
        <v>7334</v>
      </c>
      <c r="D21" s="170" t="s">
        <v>5875</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6749</v>
      </c>
      <c r="C22" s="169" t="s">
        <v>7335</v>
      </c>
      <c r="D22" s="170" t="s">
        <v>5875</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6752</v>
      </c>
      <c r="C23" s="169" t="s">
        <v>7336</v>
      </c>
      <c r="D23" s="170" t="s">
        <v>5875</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5555</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6755</v>
      </c>
      <c r="C24" s="169" t="s">
        <v>7337</v>
      </c>
      <c r="D24" s="170" t="s">
        <v>5875</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6757</v>
      </c>
      <c r="C25" s="169" t="s">
        <v>7338</v>
      </c>
      <c r="D25" s="170" t="s">
        <v>5875</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6759</v>
      </c>
      <c r="C26" s="169" t="s">
        <v>7339</v>
      </c>
      <c r="D26" s="170" t="s">
        <v>5875</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6761</v>
      </c>
      <c r="C27" s="169" t="s">
        <v>7340</v>
      </c>
      <c r="D27" s="170" t="s">
        <v>444</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865</v>
      </c>
      <c r="Y27" s="163"/>
      <c r="Z27" s="163"/>
      <c r="AA27" s="163"/>
      <c r="AB27" s="163"/>
      <c r="AC27" s="163"/>
      <c r="AD27" s="163"/>
      <c r="AE27" s="163"/>
      <c r="AF27" s="163"/>
      <c r="AG27" s="163" t="s">
        <v>5555</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6763</v>
      </c>
      <c r="C28" s="169" t="s">
        <v>7341</v>
      </c>
      <c r="D28" s="170" t="s">
        <v>444</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7342</v>
      </c>
      <c r="C29" s="169" t="s">
        <v>7343</v>
      </c>
      <c r="D29" s="170" t="s">
        <v>444</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7344</v>
      </c>
      <c r="C30" s="169" t="s">
        <v>7345</v>
      </c>
      <c r="D30" s="170" t="s">
        <v>444</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7346</v>
      </c>
      <c r="C31" s="169" t="s">
        <v>7347</v>
      </c>
      <c r="D31" s="170" t="s">
        <v>5875</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865</v>
      </c>
      <c r="Y31" s="163"/>
      <c r="Z31" s="163"/>
      <c r="AA31" s="163"/>
      <c r="AB31" s="163"/>
      <c r="AC31" s="163"/>
      <c r="AD31" s="163"/>
      <c r="AE31" s="163"/>
      <c r="AF31" s="163"/>
      <c r="AG31" s="163" t="s">
        <v>5555</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7348</v>
      </c>
      <c r="C33" s="169" t="s">
        <v>7349</v>
      </c>
      <c r="D33" s="170" t="s">
        <v>6388</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7350</v>
      </c>
      <c r="C34" s="169" t="s">
        <v>7351</v>
      </c>
      <c r="D34" s="170" t="s">
        <v>6388</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6774</v>
      </c>
      <c r="C36" s="156" t="s">
        <v>7352</v>
      </c>
      <c r="D36" s="157" t="s">
        <v>6388</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49" t="s">
        <v>7353</v>
      </c>
      <c r="D37" s="215"/>
      <c r="E37" s="215"/>
      <c r="F37" s="215"/>
      <c r="G37" s="215"/>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6782</v>
      </c>
      <c r="C39" s="169" t="s">
        <v>7354</v>
      </c>
      <c r="D39" s="170" t="s">
        <v>444</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6784</v>
      </c>
      <c r="C40" s="169" t="s">
        <v>7355</v>
      </c>
      <c r="D40" s="170" t="s">
        <v>444</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6785</v>
      </c>
      <c r="C41" s="169" t="s">
        <v>7356</v>
      </c>
      <c r="D41" s="170" t="s">
        <v>444</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375</v>
      </c>
      <c r="Y41" s="163"/>
      <c r="Z41" s="163"/>
      <c r="AA41" s="163"/>
      <c r="AB41" s="163"/>
      <c r="AC41" s="163"/>
      <c r="AD41" s="163"/>
      <c r="AE41" s="163"/>
      <c r="AF41" s="163"/>
      <c r="AG41" s="163" t="s">
        <v>5522</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6786</v>
      </c>
      <c r="C42" s="169" t="s">
        <v>7357</v>
      </c>
      <c r="D42" s="170" t="s">
        <v>5875</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6787</v>
      </c>
      <c r="C43" s="169" t="s">
        <v>7358</v>
      </c>
      <c r="D43" s="170" t="s">
        <v>5875</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6788</v>
      </c>
      <c r="C44" s="169" t="s">
        <v>7359</v>
      </c>
      <c r="D44" s="170" t="s">
        <v>5875</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7360</v>
      </c>
      <c r="C45" s="169" t="s">
        <v>7361</v>
      </c>
      <c r="D45" s="170" t="s">
        <v>444</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5555</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7362</v>
      </c>
      <c r="C46" s="169" t="s">
        <v>7363</v>
      </c>
      <c r="D46" s="170" t="s">
        <v>444</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6790</v>
      </c>
      <c r="C48" s="169" t="s">
        <v>7364</v>
      </c>
      <c r="D48" s="170" t="s">
        <v>5875</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6792</v>
      </c>
      <c r="C49" s="169" t="s">
        <v>7365</v>
      </c>
      <c r="D49" s="170" t="s">
        <v>5875</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6793</v>
      </c>
      <c r="C50" s="169" t="s">
        <v>7366</v>
      </c>
      <c r="D50" s="170" t="s">
        <v>6388</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6794</v>
      </c>
      <c r="C51" s="169" t="s">
        <v>7367</v>
      </c>
      <c r="D51" s="170" t="s">
        <v>6388</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6795</v>
      </c>
      <c r="C52" s="169" t="s">
        <v>7368</v>
      </c>
      <c r="D52" s="170" t="s">
        <v>6012</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6796</v>
      </c>
      <c r="C53" s="169" t="s">
        <v>7369</v>
      </c>
      <c r="D53" s="170" t="s">
        <v>5875</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6798</v>
      </c>
      <c r="C55" s="169" t="s">
        <v>7370</v>
      </c>
      <c r="D55" s="170" t="s">
        <v>5875</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6799</v>
      </c>
      <c r="C56" s="169" t="s">
        <v>7371</v>
      </c>
      <c r="D56" s="170" t="s">
        <v>5875</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6805</v>
      </c>
      <c r="C58" s="156" t="s">
        <v>7372</v>
      </c>
      <c r="D58" s="157" t="s">
        <v>5875</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49" t="s">
        <v>7373</v>
      </c>
      <c r="D59" s="215"/>
      <c r="E59" s="215"/>
      <c r="F59" s="215"/>
      <c r="G59" s="215"/>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6806</v>
      </c>
      <c r="C60" s="169" t="s">
        <v>7029</v>
      </c>
      <c r="D60" s="170" t="s">
        <v>5875</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7374</v>
      </c>
      <c r="C61" s="169" t="s">
        <v>7375</v>
      </c>
      <c r="D61" s="170" t="s">
        <v>5875</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7376</v>
      </c>
      <c r="C62" s="169" t="s">
        <v>7377</v>
      </c>
      <c r="D62" s="170" t="s">
        <v>5875</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7378</v>
      </c>
      <c r="C63" s="169" t="s">
        <v>7379</v>
      </c>
      <c r="D63" s="170" t="s">
        <v>5875</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7380</v>
      </c>
      <c r="C64" s="169" t="s">
        <v>7381</v>
      </c>
      <c r="D64" s="170" t="s">
        <v>5875</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7382</v>
      </c>
      <c r="C65" s="156" t="s">
        <v>7383</v>
      </c>
      <c r="D65" s="157" t="s">
        <v>5875</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49" t="s">
        <v>7384</v>
      </c>
      <c r="D66" s="215"/>
      <c r="E66" s="215"/>
      <c r="F66" s="215"/>
      <c r="G66" s="215"/>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7385</v>
      </c>
      <c r="C67" s="169" t="s">
        <v>7386</v>
      </c>
      <c r="D67" s="170" t="s">
        <v>5875</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375</v>
      </c>
      <c r="Y67" s="163"/>
      <c r="Z67" s="163"/>
      <c r="AA67" s="163"/>
      <c r="AB67" s="163"/>
      <c r="AC67" s="163"/>
      <c r="AD67" s="163"/>
      <c r="AE67" s="163"/>
      <c r="AF67" s="163"/>
      <c r="AG67" s="163" t="s">
        <v>5522</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7387</v>
      </c>
      <c r="C68" s="169" t="s">
        <v>7388</v>
      </c>
      <c r="D68" s="170" t="s">
        <v>5875</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865</v>
      </c>
      <c r="Y68" s="163"/>
      <c r="Z68" s="163"/>
      <c r="AA68" s="163"/>
      <c r="AB68" s="163"/>
      <c r="AC68" s="163"/>
      <c r="AD68" s="163"/>
      <c r="AE68" s="163"/>
      <c r="AF68" s="163"/>
      <c r="AG68" s="163" t="s">
        <v>5555</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7389</v>
      </c>
      <c r="C69" s="169" t="s">
        <v>7390</v>
      </c>
      <c r="D69" s="170" t="s">
        <v>5875</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375</v>
      </c>
      <c r="Y69" s="163"/>
      <c r="Z69" s="163"/>
      <c r="AA69" s="163"/>
      <c r="AB69" s="163"/>
      <c r="AC69" s="163"/>
      <c r="AD69" s="163"/>
      <c r="AE69" s="163"/>
      <c r="AF69" s="163"/>
      <c r="AG69" s="163" t="s">
        <v>5522</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7391</v>
      </c>
      <c r="C70" s="169" t="s">
        <v>7392</v>
      </c>
      <c r="D70" s="170" t="s">
        <v>5875</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7393</v>
      </c>
      <c r="C71" s="169" t="s">
        <v>7394</v>
      </c>
      <c r="D71" s="170" t="s">
        <v>5875</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7395</v>
      </c>
      <c r="C72" s="169" t="s">
        <v>7396</v>
      </c>
      <c r="D72" s="170" t="s">
        <v>5875</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375</v>
      </c>
      <c r="Y72" s="163"/>
      <c r="Z72" s="163"/>
      <c r="AA72" s="163"/>
      <c r="AB72" s="163"/>
      <c r="AC72" s="163"/>
      <c r="AD72" s="163"/>
      <c r="AE72" s="163"/>
      <c r="AF72" s="163"/>
      <c r="AG72" s="163" t="s">
        <v>5522</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7397</v>
      </c>
      <c r="C73" s="169" t="s">
        <v>7398</v>
      </c>
      <c r="D73" s="170" t="s">
        <v>444</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7399</v>
      </c>
      <c r="C74" s="169" t="s">
        <v>7400</v>
      </c>
      <c r="D74" s="170" t="s">
        <v>444</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7401</v>
      </c>
      <c r="C75" s="169" t="s">
        <v>7402</v>
      </c>
      <c r="D75" s="170" t="s">
        <v>444</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375</v>
      </c>
      <c r="Y75" s="163"/>
      <c r="Z75" s="163"/>
      <c r="AA75" s="163"/>
      <c r="AB75" s="163"/>
      <c r="AC75" s="163"/>
      <c r="AD75" s="163"/>
      <c r="AE75" s="163"/>
      <c r="AF75" s="163"/>
      <c r="AG75" s="163" t="s">
        <v>5522</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7403</v>
      </c>
      <c r="C76" s="169" t="s">
        <v>7404</v>
      </c>
      <c r="D76" s="170" t="s">
        <v>5875</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865</v>
      </c>
      <c r="Y76" s="163"/>
      <c r="Z76" s="163"/>
      <c r="AA76" s="163"/>
      <c r="AB76" s="163"/>
      <c r="AC76" s="163"/>
      <c r="AD76" s="163"/>
      <c r="AE76" s="163"/>
      <c r="AF76" s="163"/>
      <c r="AG76" s="163" t="s">
        <v>5555</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7405</v>
      </c>
      <c r="C77" s="169" t="s">
        <v>7406</v>
      </c>
      <c r="D77" s="170" t="s">
        <v>5875</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375</v>
      </c>
      <c r="Y77" s="163"/>
      <c r="Z77" s="163"/>
      <c r="AA77" s="163"/>
      <c r="AB77" s="163"/>
      <c r="AC77" s="163"/>
      <c r="AD77" s="163"/>
      <c r="AE77" s="163"/>
      <c r="AF77" s="163"/>
      <c r="AG77" s="163" t="s">
        <v>5522</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7407</v>
      </c>
      <c r="C78" s="169" t="s">
        <v>7408</v>
      </c>
      <c r="D78" s="170" t="s">
        <v>6388</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375</v>
      </c>
      <c r="Y78" s="163"/>
      <c r="Z78" s="163"/>
      <c r="AA78" s="163"/>
      <c r="AB78" s="163"/>
      <c r="AC78" s="163"/>
      <c r="AD78" s="163"/>
      <c r="AE78" s="163"/>
      <c r="AF78" s="163"/>
      <c r="AG78" s="163" t="s">
        <v>5522</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7409</v>
      </c>
      <c r="C79" s="169" t="s">
        <v>7410</v>
      </c>
      <c r="D79" s="170" t="s">
        <v>5875</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7411</v>
      </c>
      <c r="C80" s="169" t="s">
        <v>7412</v>
      </c>
      <c r="D80" s="170" t="s">
        <v>5875</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865</v>
      </c>
      <c r="Y80" s="163"/>
      <c r="Z80" s="163"/>
      <c r="AA80" s="163"/>
      <c r="AB80" s="163"/>
      <c r="AC80" s="163"/>
      <c r="AD80" s="163"/>
      <c r="AE80" s="163"/>
      <c r="AF80" s="163"/>
      <c r="AG80" s="163" t="s">
        <v>5555</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7413</v>
      </c>
      <c r="C81" s="169" t="s">
        <v>7414</v>
      </c>
      <c r="D81" s="170" t="s">
        <v>5875</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865</v>
      </c>
      <c r="Y81" s="163"/>
      <c r="Z81" s="163"/>
      <c r="AA81" s="163"/>
      <c r="AB81" s="163"/>
      <c r="AC81" s="163"/>
      <c r="AD81" s="163"/>
      <c r="AE81" s="163"/>
      <c r="AF81" s="163"/>
      <c r="AG81" s="163" t="s">
        <v>5555</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7415</v>
      </c>
      <c r="C82" s="169" t="s">
        <v>7416</v>
      </c>
      <c r="D82" s="170" t="s">
        <v>444</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865</v>
      </c>
      <c r="Y82" s="163"/>
      <c r="Z82" s="163"/>
      <c r="AA82" s="163"/>
      <c r="AB82" s="163"/>
      <c r="AC82" s="163"/>
      <c r="AD82" s="163"/>
      <c r="AE82" s="163"/>
      <c r="AF82" s="163"/>
      <c r="AG82" s="163" t="s">
        <v>5555</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7417</v>
      </c>
      <c r="C83" s="169" t="s">
        <v>7418</v>
      </c>
      <c r="D83" s="170" t="s">
        <v>444</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865</v>
      </c>
      <c r="Y83" s="163"/>
      <c r="Z83" s="163"/>
      <c r="AA83" s="163"/>
      <c r="AB83" s="163"/>
      <c r="AC83" s="163"/>
      <c r="AD83" s="163"/>
      <c r="AE83" s="163"/>
      <c r="AF83" s="163"/>
      <c r="AG83" s="163" t="s">
        <v>5555</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7419</v>
      </c>
      <c r="C84" s="169" t="s">
        <v>7420</v>
      </c>
      <c r="D84" s="170" t="s">
        <v>444</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7421</v>
      </c>
      <c r="C85" s="169" t="s">
        <v>7422</v>
      </c>
      <c r="D85" s="170" t="s">
        <v>6388</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375</v>
      </c>
      <c r="Y85" s="163"/>
      <c r="Z85" s="163"/>
      <c r="AA85" s="163"/>
      <c r="AB85" s="163"/>
      <c r="AC85" s="163"/>
      <c r="AD85" s="163"/>
      <c r="AE85" s="163"/>
      <c r="AF85" s="163"/>
      <c r="AG85" s="163" t="s">
        <v>5522</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7423</v>
      </c>
      <c r="C86" s="169" t="s">
        <v>7424</v>
      </c>
      <c r="D86" s="170" t="s">
        <v>6388</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375</v>
      </c>
      <c r="Y86" s="163"/>
      <c r="Z86" s="163"/>
      <c r="AA86" s="163"/>
      <c r="AB86" s="163"/>
      <c r="AC86" s="163"/>
      <c r="AD86" s="163"/>
      <c r="AE86" s="163"/>
      <c r="AF86" s="163"/>
      <c r="AG86" s="163" t="s">
        <v>5522</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7425</v>
      </c>
      <c r="C87" s="169" t="s">
        <v>7426</v>
      </c>
      <c r="D87" s="170" t="s">
        <v>7427</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375</v>
      </c>
      <c r="Y87" s="163"/>
      <c r="Z87" s="163"/>
      <c r="AA87" s="163"/>
      <c r="AB87" s="163"/>
      <c r="AC87" s="163"/>
      <c r="AD87" s="163"/>
      <c r="AE87" s="163"/>
      <c r="AF87" s="163"/>
      <c r="AG87" s="163" t="s">
        <v>5522</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7428</v>
      </c>
      <c r="C88" s="169" t="s">
        <v>7429</v>
      </c>
      <c r="D88" s="170" t="s">
        <v>6388</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375</v>
      </c>
      <c r="Y88" s="163"/>
      <c r="Z88" s="163"/>
      <c r="AA88" s="163"/>
      <c r="AB88" s="163"/>
      <c r="AC88" s="163"/>
      <c r="AD88" s="163"/>
      <c r="AE88" s="163"/>
      <c r="AF88" s="163"/>
      <c r="AG88" s="163" t="s">
        <v>5522</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7430</v>
      </c>
      <c r="C89" s="169" t="s">
        <v>7363</v>
      </c>
      <c r="D89" s="170" t="s">
        <v>444</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865</v>
      </c>
      <c r="Y89" s="163"/>
      <c r="Z89" s="163"/>
      <c r="AA89" s="163"/>
      <c r="AB89" s="163"/>
      <c r="AC89" s="163"/>
      <c r="AD89" s="163"/>
      <c r="AE89" s="163"/>
      <c r="AF89" s="163"/>
      <c r="AG89" s="163" t="s">
        <v>5555</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7431</v>
      </c>
      <c r="C91" s="169" t="s">
        <v>7432</v>
      </c>
      <c r="D91" s="170" t="s">
        <v>5875</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865</v>
      </c>
      <c r="Y91" s="163"/>
      <c r="Z91" s="163"/>
      <c r="AA91" s="163"/>
      <c r="AB91" s="163"/>
      <c r="AC91" s="163"/>
      <c r="AD91" s="163"/>
      <c r="AE91" s="163"/>
      <c r="AF91" s="163"/>
      <c r="AG91" s="163" t="s">
        <v>5555</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7433</v>
      </c>
      <c r="C92" s="169" t="s">
        <v>7434</v>
      </c>
      <c r="D92" s="170" t="s">
        <v>5875</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865</v>
      </c>
      <c r="Y92" s="163"/>
      <c r="Z92" s="163"/>
      <c r="AA92" s="163"/>
      <c r="AB92" s="163"/>
      <c r="AC92" s="163"/>
      <c r="AD92" s="163"/>
      <c r="AE92" s="163"/>
      <c r="AF92" s="163"/>
      <c r="AG92" s="163" t="s">
        <v>5555</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7435</v>
      </c>
      <c r="C93" s="169" t="s">
        <v>7436</v>
      </c>
      <c r="D93" s="170" t="s">
        <v>5875</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865</v>
      </c>
      <c r="Y93" s="163"/>
      <c r="Z93" s="163"/>
      <c r="AA93" s="163"/>
      <c r="AB93" s="163"/>
      <c r="AC93" s="163"/>
      <c r="AD93" s="163"/>
      <c r="AE93" s="163"/>
      <c r="AF93" s="163"/>
      <c r="AG93" s="163" t="s">
        <v>5555</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7437</v>
      </c>
      <c r="C94" s="169" t="s">
        <v>7438</v>
      </c>
      <c r="D94" s="170" t="s">
        <v>5875</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7439</v>
      </c>
      <c r="C95" s="169" t="s">
        <v>7440</v>
      </c>
      <c r="D95" s="170" t="s">
        <v>5875</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865</v>
      </c>
      <c r="Y95" s="163"/>
      <c r="Z95" s="163"/>
      <c r="AA95" s="163"/>
      <c r="AB95" s="163"/>
      <c r="AC95" s="163"/>
      <c r="AD95" s="163"/>
      <c r="AE95" s="163"/>
      <c r="AF95" s="163"/>
      <c r="AG95" s="163" t="s">
        <v>5555</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7441</v>
      </c>
      <c r="C96" s="169" t="s">
        <v>7442</v>
      </c>
      <c r="D96" s="170" t="s">
        <v>6388</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375</v>
      </c>
      <c r="Y96" s="163"/>
      <c r="Z96" s="163"/>
      <c r="AA96" s="163"/>
      <c r="AB96" s="163"/>
      <c r="AC96" s="163"/>
      <c r="AD96" s="163"/>
      <c r="AE96" s="163"/>
      <c r="AF96" s="163"/>
      <c r="AG96" s="163" t="s">
        <v>5522</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7443</v>
      </c>
      <c r="C97" s="169" t="s">
        <v>7444</v>
      </c>
      <c r="D97" s="170" t="s">
        <v>5875</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865</v>
      </c>
      <c r="Y97" s="163"/>
      <c r="Z97" s="163"/>
      <c r="AA97" s="163"/>
      <c r="AB97" s="163"/>
      <c r="AC97" s="163"/>
      <c r="AD97" s="163"/>
      <c r="AE97" s="163"/>
      <c r="AF97" s="163"/>
      <c r="AG97" s="163" t="s">
        <v>5555</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7445</v>
      </c>
      <c r="C98" s="169" t="s">
        <v>7446</v>
      </c>
      <c r="D98" s="170" t="s">
        <v>5875</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865</v>
      </c>
      <c r="Y98" s="163"/>
      <c r="Z98" s="163"/>
      <c r="AA98" s="163"/>
      <c r="AB98" s="163"/>
      <c r="AC98" s="163"/>
      <c r="AD98" s="163"/>
      <c r="AE98" s="163"/>
      <c r="AF98" s="163"/>
      <c r="AG98" s="163" t="s">
        <v>5555</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7447</v>
      </c>
      <c r="C99" s="169" t="s">
        <v>7448</v>
      </c>
      <c r="D99" s="170" t="s">
        <v>5875</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375</v>
      </c>
      <c r="Y99" s="163"/>
      <c r="Z99" s="163"/>
      <c r="AA99" s="163"/>
      <c r="AB99" s="163"/>
      <c r="AC99" s="163"/>
      <c r="AD99" s="163"/>
      <c r="AE99" s="163"/>
      <c r="AF99" s="163"/>
      <c r="AG99" s="163" t="s">
        <v>5522</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7449</v>
      </c>
      <c r="C100" s="169" t="s">
        <v>7450</v>
      </c>
      <c r="D100" s="170" t="s">
        <v>5875</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865</v>
      </c>
      <c r="Y100" s="163"/>
      <c r="Z100" s="163"/>
      <c r="AA100" s="163"/>
      <c r="AB100" s="163"/>
      <c r="AC100" s="163"/>
      <c r="AD100" s="163"/>
      <c r="AE100" s="163"/>
      <c r="AF100" s="163"/>
      <c r="AG100" s="163" t="s">
        <v>5555</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7451</v>
      </c>
      <c r="C101" s="169" t="s">
        <v>7452</v>
      </c>
      <c r="D101" s="170" t="s">
        <v>5875</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865</v>
      </c>
      <c r="Y101" s="163"/>
      <c r="Z101" s="163"/>
      <c r="AA101" s="163"/>
      <c r="AB101" s="163"/>
      <c r="AC101" s="163"/>
      <c r="AD101" s="163"/>
      <c r="AE101" s="163"/>
      <c r="AF101" s="163"/>
      <c r="AG101" s="163" t="s">
        <v>5555</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7453</v>
      </c>
      <c r="C102" s="169" t="s">
        <v>7402</v>
      </c>
      <c r="D102" s="170" t="s">
        <v>5875</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375</v>
      </c>
      <c r="Y102" s="163"/>
      <c r="Z102" s="163"/>
      <c r="AA102" s="163"/>
      <c r="AB102" s="163"/>
      <c r="AC102" s="163"/>
      <c r="AD102" s="163"/>
      <c r="AE102" s="163"/>
      <c r="AF102" s="163"/>
      <c r="AG102" s="163" t="s">
        <v>5522</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7454</v>
      </c>
      <c r="C103" s="169" t="s">
        <v>7455</v>
      </c>
      <c r="D103" s="170" t="s">
        <v>5875</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375</v>
      </c>
      <c r="Y103" s="163"/>
      <c r="Z103" s="163"/>
      <c r="AA103" s="163"/>
      <c r="AB103" s="163"/>
      <c r="AC103" s="163"/>
      <c r="AD103" s="163"/>
      <c r="AE103" s="163"/>
      <c r="AF103" s="163"/>
      <c r="AG103" s="163" t="s">
        <v>5522</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7456</v>
      </c>
      <c r="C104" s="169" t="s">
        <v>7457</v>
      </c>
      <c r="D104" s="170" t="s">
        <v>6012</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7458</v>
      </c>
      <c r="C105" s="169" t="s">
        <v>7363</v>
      </c>
      <c r="D105" s="170" t="s">
        <v>444</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7459</v>
      </c>
      <c r="C107" s="169" t="s">
        <v>7460</v>
      </c>
      <c r="D107" s="170" t="s">
        <v>5875</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7461</v>
      </c>
      <c r="C108" s="169" t="s">
        <v>7462</v>
      </c>
      <c r="D108" s="170" t="s">
        <v>5875</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7456</v>
      </c>
      <c r="C109" s="169" t="s">
        <v>7457</v>
      </c>
      <c r="D109" s="170" t="s">
        <v>6012</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7463</v>
      </c>
      <c r="C111" s="169" t="s">
        <v>7464</v>
      </c>
      <c r="D111" s="170" t="s">
        <v>5875</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375</v>
      </c>
      <c r="Y111" s="163"/>
      <c r="Z111" s="163"/>
      <c r="AA111" s="163"/>
      <c r="AB111" s="163"/>
      <c r="AC111" s="163"/>
      <c r="AD111" s="163"/>
      <c r="AE111" s="163"/>
      <c r="AF111" s="163"/>
      <c r="AG111" s="163" t="s">
        <v>5522</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7465</v>
      </c>
      <c r="C112" s="169" t="s">
        <v>7466</v>
      </c>
      <c r="D112" s="170" t="s">
        <v>5875</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7467</v>
      </c>
      <c r="C113" s="169" t="s">
        <v>7468</v>
      </c>
      <c r="D113" s="170" t="s">
        <v>5875</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375</v>
      </c>
      <c r="Y113" s="163"/>
      <c r="Z113" s="163"/>
      <c r="AA113" s="163"/>
      <c r="AB113" s="163"/>
      <c r="AC113" s="163"/>
      <c r="AD113" s="163"/>
      <c r="AE113" s="163"/>
      <c r="AF113" s="163"/>
      <c r="AG113" s="163" t="s">
        <v>5522</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7469</v>
      </c>
      <c r="C114" s="169" t="s">
        <v>7470</v>
      </c>
      <c r="D114" s="170" t="s">
        <v>5875</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375</v>
      </c>
      <c r="Y114" s="163"/>
      <c r="Z114" s="163"/>
      <c r="AA114" s="163"/>
      <c r="AB114" s="163"/>
      <c r="AC114" s="163"/>
      <c r="AD114" s="163"/>
      <c r="AE114" s="163"/>
      <c r="AF114" s="163"/>
      <c r="AG114" s="163" t="s">
        <v>5522</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7471</v>
      </c>
      <c r="C115" s="169" t="s">
        <v>7472</v>
      </c>
      <c r="D115" s="170" t="s">
        <v>5875</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375</v>
      </c>
      <c r="Y115" s="163"/>
      <c r="Z115" s="163"/>
      <c r="AA115" s="163"/>
      <c r="AB115" s="163"/>
      <c r="AC115" s="163"/>
      <c r="AD115" s="163"/>
      <c r="AE115" s="163"/>
      <c r="AF115" s="163"/>
      <c r="AG115" s="163" t="s">
        <v>5522</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7473</v>
      </c>
      <c r="C116" s="169" t="s">
        <v>7474</v>
      </c>
      <c r="D116" s="170" t="s">
        <v>5875</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375</v>
      </c>
      <c r="Y116" s="163"/>
      <c r="Z116" s="163"/>
      <c r="AA116" s="163"/>
      <c r="AB116" s="163"/>
      <c r="AC116" s="163"/>
      <c r="AD116" s="163"/>
      <c r="AE116" s="163"/>
      <c r="AF116" s="163"/>
      <c r="AG116" s="163" t="s">
        <v>5522</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7475</v>
      </c>
      <c r="C117" s="169" t="s">
        <v>7476</v>
      </c>
      <c r="D117" s="170" t="s">
        <v>5875</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375</v>
      </c>
      <c r="Y117" s="163"/>
      <c r="Z117" s="163"/>
      <c r="AA117" s="163"/>
      <c r="AB117" s="163"/>
      <c r="AC117" s="163"/>
      <c r="AD117" s="163"/>
      <c r="AE117" s="163"/>
      <c r="AF117" s="163"/>
      <c r="AG117" s="163" t="s">
        <v>5522</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7477</v>
      </c>
      <c r="C118" s="169" t="s">
        <v>7478</v>
      </c>
      <c r="D118" s="170" t="s">
        <v>5875</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375</v>
      </c>
      <c r="Y118" s="163"/>
      <c r="Z118" s="163"/>
      <c r="AA118" s="163"/>
      <c r="AB118" s="163"/>
      <c r="AC118" s="163"/>
      <c r="AD118" s="163"/>
      <c r="AE118" s="163"/>
      <c r="AF118" s="163"/>
      <c r="AG118" s="163" t="s">
        <v>5522</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7479</v>
      </c>
      <c r="C119" s="169" t="s">
        <v>7480</v>
      </c>
      <c r="D119" s="170" t="s">
        <v>5875</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7481</v>
      </c>
      <c r="C120" s="169" t="s">
        <v>7482</v>
      </c>
      <c r="D120" s="170" t="s">
        <v>5875</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375</v>
      </c>
      <c r="Y120" s="163"/>
      <c r="Z120" s="163"/>
      <c r="AA120" s="163"/>
      <c r="AB120" s="163"/>
      <c r="AC120" s="163"/>
      <c r="AD120" s="163"/>
      <c r="AE120" s="163"/>
      <c r="AF120" s="163"/>
      <c r="AG120" s="163" t="s">
        <v>5522</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7483</v>
      </c>
      <c r="C122" s="169" t="s">
        <v>7484</v>
      </c>
      <c r="D122" s="170" t="s">
        <v>5875</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7485</v>
      </c>
      <c r="C123" s="169" t="s">
        <v>7486</v>
      </c>
      <c r="D123" s="170" t="s">
        <v>5875</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375</v>
      </c>
      <c r="Y123" s="163"/>
      <c r="Z123" s="163"/>
      <c r="AA123" s="163"/>
      <c r="AB123" s="163"/>
      <c r="AC123" s="163"/>
      <c r="AD123" s="163"/>
      <c r="AE123" s="163"/>
      <c r="AF123" s="163"/>
      <c r="AG123" s="163" t="s">
        <v>5522</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7487</v>
      </c>
      <c r="C124" s="169" t="s">
        <v>7488</v>
      </c>
      <c r="D124" s="170" t="s">
        <v>5875</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7489</v>
      </c>
      <c r="C125" s="169" t="s">
        <v>7490</v>
      </c>
      <c r="D125" s="170" t="s">
        <v>5875</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7491</v>
      </c>
      <c r="C126" s="169" t="s">
        <v>7492</v>
      </c>
      <c r="D126" s="170" t="s">
        <v>5875</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7493</v>
      </c>
      <c r="C127" s="169" t="s">
        <v>7494</v>
      </c>
      <c r="D127" s="170" t="s">
        <v>5875</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7495</v>
      </c>
      <c r="C128" s="169" t="s">
        <v>7496</v>
      </c>
      <c r="D128" s="170" t="s">
        <v>5875</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7497</v>
      </c>
      <c r="C129" s="169" t="s">
        <v>7498</v>
      </c>
      <c r="D129" s="170" t="s">
        <v>5875</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7499</v>
      </c>
      <c r="C130" s="169" t="s">
        <v>7500</v>
      </c>
      <c r="D130" s="170" t="s">
        <v>5875</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7501</v>
      </c>
      <c r="C132" s="169" t="s">
        <v>7502</v>
      </c>
      <c r="D132" s="170" t="s">
        <v>444</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865</v>
      </c>
      <c r="Y132" s="163"/>
      <c r="Z132" s="163"/>
      <c r="AA132" s="163"/>
      <c r="AB132" s="163"/>
      <c r="AC132" s="163"/>
      <c r="AD132" s="163"/>
      <c r="AE132" s="163"/>
      <c r="AF132" s="163"/>
      <c r="AG132" s="163" t="s">
        <v>5555</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7503</v>
      </c>
      <c r="C133" s="169" t="s">
        <v>7504</v>
      </c>
      <c r="D133" s="170" t="s">
        <v>444</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7505</v>
      </c>
      <c r="C134" s="169" t="s">
        <v>7506</v>
      </c>
      <c r="D134" s="170" t="s">
        <v>5875</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7507</v>
      </c>
      <c r="C135" s="169" t="s">
        <v>7508</v>
      </c>
      <c r="D135" s="170" t="s">
        <v>5875</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7509</v>
      </c>
      <c r="C136" s="169" t="s">
        <v>7510</v>
      </c>
      <c r="D136" s="170" t="s">
        <v>5875</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5555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7511</v>
      </c>
      <c r="C137" s="169" t="s">
        <v>7512</v>
      </c>
      <c r="D137" s="170" t="s">
        <v>5875</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5555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7513</v>
      </c>
      <c r="C138" s="169" t="s">
        <v>7412</v>
      </c>
      <c r="D138" s="170" t="s">
        <v>5875</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5555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7514</v>
      </c>
      <c r="C139" s="169" t="s">
        <v>7515</v>
      </c>
      <c r="D139" s="170" t="s">
        <v>5875</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375</v>
      </c>
      <c r="Y139" s="163"/>
      <c r="Z139" s="163"/>
      <c r="AA139" s="163"/>
      <c r="AB139" s="163"/>
      <c r="AC139" s="163"/>
      <c r="AD139" s="163"/>
      <c r="AE139" s="163"/>
      <c r="AF139" s="163"/>
      <c r="AG139" s="163" t="s">
        <v>5522</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7516</v>
      </c>
      <c r="C140" s="169" t="s">
        <v>7517</v>
      </c>
      <c r="D140" s="170" t="s">
        <v>5875</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375</v>
      </c>
      <c r="Y140" s="163"/>
      <c r="Z140" s="163"/>
      <c r="AA140" s="163"/>
      <c r="AB140" s="163"/>
      <c r="AC140" s="163"/>
      <c r="AD140" s="163"/>
      <c r="AE140" s="163"/>
      <c r="AF140" s="163"/>
      <c r="AG140" s="163" t="s">
        <v>5522</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7518</v>
      </c>
      <c r="C141" s="169" t="s">
        <v>7519</v>
      </c>
      <c r="D141" s="170" t="s">
        <v>5875</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375</v>
      </c>
      <c r="Y141" s="163"/>
      <c r="Z141" s="163"/>
      <c r="AA141" s="163"/>
      <c r="AB141" s="163"/>
      <c r="AC141" s="163"/>
      <c r="AD141" s="163"/>
      <c r="AE141" s="163"/>
      <c r="AF141" s="163"/>
      <c r="AG141" s="163" t="s">
        <v>5522</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7520</v>
      </c>
      <c r="C142" s="169" t="s">
        <v>7457</v>
      </c>
      <c r="D142" s="170" t="s">
        <v>6012</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5555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7521</v>
      </c>
      <c r="C143" s="169" t="s">
        <v>7363</v>
      </c>
      <c r="D143" s="170" t="s">
        <v>444</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7522</v>
      </c>
      <c r="C145" s="169" t="s">
        <v>7523</v>
      </c>
      <c r="D145" s="170" t="s">
        <v>5875</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375</v>
      </c>
      <c r="Y145" s="163"/>
      <c r="Z145" s="163"/>
      <c r="AA145" s="163"/>
      <c r="AB145" s="163"/>
      <c r="AC145" s="163"/>
      <c r="AD145" s="163"/>
      <c r="AE145" s="163"/>
      <c r="AF145" s="163"/>
      <c r="AG145" s="163" t="s">
        <v>5522</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7524</v>
      </c>
      <c r="C146" s="169" t="s">
        <v>7525</v>
      </c>
      <c r="D146" s="170" t="s">
        <v>5875</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375</v>
      </c>
      <c r="Y146" s="163"/>
      <c r="Z146" s="163"/>
      <c r="AA146" s="163"/>
      <c r="AB146" s="163"/>
      <c r="AC146" s="163"/>
      <c r="AD146" s="163"/>
      <c r="AE146" s="163"/>
      <c r="AF146" s="163"/>
      <c r="AG146" s="163" t="s">
        <v>5522</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7526</v>
      </c>
      <c r="C147" s="169" t="s">
        <v>7527</v>
      </c>
      <c r="D147" s="170" t="s">
        <v>6012</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865</v>
      </c>
      <c r="Y147" s="163"/>
      <c r="Z147" s="163"/>
      <c r="AA147" s="163"/>
      <c r="AB147" s="163"/>
      <c r="AC147" s="163"/>
      <c r="AD147" s="163"/>
      <c r="AE147" s="163"/>
      <c r="AF147" s="163"/>
      <c r="AG147" s="163" t="s">
        <v>5555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7528</v>
      </c>
      <c r="C148" s="169" t="s">
        <v>7529</v>
      </c>
      <c r="D148" s="170" t="s">
        <v>5875</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375</v>
      </c>
      <c r="Y148" s="163"/>
      <c r="Z148" s="163"/>
      <c r="AA148" s="163"/>
      <c r="AB148" s="163"/>
      <c r="AC148" s="163"/>
      <c r="AD148" s="163"/>
      <c r="AE148" s="163"/>
      <c r="AF148" s="163"/>
      <c r="AG148" s="163" t="s">
        <v>5522</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7530</v>
      </c>
      <c r="C149" s="169" t="s">
        <v>7531</v>
      </c>
      <c r="D149" s="170" t="s">
        <v>5875</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865</v>
      </c>
      <c r="Y149" s="163"/>
      <c r="Z149" s="163"/>
      <c r="AA149" s="163"/>
      <c r="AB149" s="163"/>
      <c r="AC149" s="163"/>
      <c r="AD149" s="163"/>
      <c r="AE149" s="163"/>
      <c r="AF149" s="163"/>
      <c r="AG149" s="163" t="s">
        <v>5555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7532</v>
      </c>
      <c r="C150" s="169" t="s">
        <v>7533</v>
      </c>
      <c r="D150" s="170" t="s">
        <v>5875</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375</v>
      </c>
      <c r="Y150" s="163"/>
      <c r="Z150" s="163"/>
      <c r="AA150" s="163"/>
      <c r="AB150" s="163"/>
      <c r="AC150" s="163"/>
      <c r="AD150" s="163"/>
      <c r="AE150" s="163"/>
      <c r="AF150" s="163"/>
      <c r="AG150" s="163" t="s">
        <v>5522</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7534</v>
      </c>
      <c r="C151" s="169" t="s">
        <v>7535</v>
      </c>
      <c r="D151" s="170" t="s">
        <v>5875</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375</v>
      </c>
      <c r="Y151" s="163"/>
      <c r="Z151" s="163"/>
      <c r="AA151" s="163"/>
      <c r="AB151" s="163"/>
      <c r="AC151" s="163"/>
      <c r="AD151" s="163"/>
      <c r="AE151" s="163"/>
      <c r="AF151" s="163"/>
      <c r="AG151" s="163" t="s">
        <v>5522</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7536</v>
      </c>
      <c r="C152" s="169" t="s">
        <v>7537</v>
      </c>
      <c r="D152" s="170" t="s">
        <v>5875</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375</v>
      </c>
      <c r="Y152" s="163"/>
      <c r="Z152" s="163"/>
      <c r="AA152" s="163"/>
      <c r="AB152" s="163"/>
      <c r="AC152" s="163"/>
      <c r="AD152" s="163"/>
      <c r="AE152" s="163"/>
      <c r="AF152" s="163"/>
      <c r="AG152" s="163" t="s">
        <v>5522</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7538</v>
      </c>
      <c r="C153" s="169" t="s">
        <v>7539</v>
      </c>
      <c r="D153" s="170" t="s">
        <v>5875</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375</v>
      </c>
      <c r="Y153" s="163"/>
      <c r="Z153" s="163"/>
      <c r="AA153" s="163"/>
      <c r="AB153" s="163"/>
      <c r="AC153" s="163"/>
      <c r="AD153" s="163"/>
      <c r="AE153" s="163"/>
      <c r="AF153" s="163"/>
      <c r="AG153" s="163" t="s">
        <v>5522</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7540</v>
      </c>
      <c r="C154" s="169" t="s">
        <v>7541</v>
      </c>
      <c r="D154" s="170" t="s">
        <v>5875</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375</v>
      </c>
      <c r="Y154" s="163"/>
      <c r="Z154" s="163"/>
      <c r="AA154" s="163"/>
      <c r="AB154" s="163"/>
      <c r="AC154" s="163"/>
      <c r="AD154" s="163"/>
      <c r="AE154" s="163"/>
      <c r="AF154" s="163"/>
      <c r="AG154" s="163" t="s">
        <v>5522</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7542</v>
      </c>
      <c r="C155" s="169" t="s">
        <v>7543</v>
      </c>
      <c r="D155" s="170" t="s">
        <v>5875</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375</v>
      </c>
      <c r="Y155" s="163"/>
      <c r="Z155" s="163"/>
      <c r="AA155" s="163"/>
      <c r="AB155" s="163"/>
      <c r="AC155" s="163"/>
      <c r="AD155" s="163"/>
      <c r="AE155" s="163"/>
      <c r="AF155" s="163"/>
      <c r="AG155" s="163" t="s">
        <v>5522</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7544</v>
      </c>
      <c r="C156" s="169" t="s">
        <v>7545</v>
      </c>
      <c r="D156" s="170" t="s">
        <v>5875</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375</v>
      </c>
      <c r="Y156" s="163"/>
      <c r="Z156" s="163"/>
      <c r="AA156" s="163"/>
      <c r="AB156" s="163"/>
      <c r="AC156" s="163"/>
      <c r="AD156" s="163"/>
      <c r="AE156" s="163"/>
      <c r="AF156" s="163"/>
      <c r="AG156" s="163" t="s">
        <v>5522</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7546</v>
      </c>
      <c r="C157" s="169" t="s">
        <v>7547</v>
      </c>
      <c r="D157" s="170" t="s">
        <v>5875</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865</v>
      </c>
      <c r="Y157" s="163"/>
      <c r="Z157" s="163"/>
      <c r="AA157" s="163"/>
      <c r="AB157" s="163"/>
      <c r="AC157" s="163"/>
      <c r="AD157" s="163"/>
      <c r="AE157" s="163"/>
      <c r="AF157" s="163"/>
      <c r="AG157" s="163" t="s">
        <v>5555</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7548</v>
      </c>
      <c r="C158" s="169" t="s">
        <v>7549</v>
      </c>
      <c r="D158" s="170" t="s">
        <v>5875</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865</v>
      </c>
      <c r="Y158" s="163"/>
      <c r="Z158" s="163"/>
      <c r="AA158" s="163"/>
      <c r="AB158" s="163"/>
      <c r="AC158" s="163"/>
      <c r="AD158" s="163"/>
      <c r="AE158" s="163"/>
      <c r="AF158" s="163"/>
      <c r="AG158" s="163" t="s">
        <v>5555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7550</v>
      </c>
      <c r="C159" s="169" t="s">
        <v>7551</v>
      </c>
      <c r="D159" s="170" t="s">
        <v>5875</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375</v>
      </c>
      <c r="Y159" s="163"/>
      <c r="Z159" s="163"/>
      <c r="AA159" s="163"/>
      <c r="AB159" s="163"/>
      <c r="AC159" s="163"/>
      <c r="AD159" s="163"/>
      <c r="AE159" s="163"/>
      <c r="AF159" s="163"/>
      <c r="AG159" s="163" t="s">
        <v>5522</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7552</v>
      </c>
      <c r="C160" s="169" t="s">
        <v>7553</v>
      </c>
      <c r="D160" s="170" t="s">
        <v>5875</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375</v>
      </c>
      <c r="Y160" s="163"/>
      <c r="Z160" s="163"/>
      <c r="AA160" s="163"/>
      <c r="AB160" s="163"/>
      <c r="AC160" s="163"/>
      <c r="AD160" s="163"/>
      <c r="AE160" s="163"/>
      <c r="AF160" s="163"/>
      <c r="AG160" s="163" t="s">
        <v>5522</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7554</v>
      </c>
      <c r="C161" s="169" t="s">
        <v>7555</v>
      </c>
      <c r="D161" s="170" t="s">
        <v>5875</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7556</v>
      </c>
      <c r="C163" s="169" t="s">
        <v>7557</v>
      </c>
      <c r="D163" s="170" t="s">
        <v>5875</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7558</v>
      </c>
      <c r="C164" s="169" t="s">
        <v>7559</v>
      </c>
      <c r="D164" s="170" t="s">
        <v>5875</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7560</v>
      </c>
      <c r="C165" s="169" t="s">
        <v>7561</v>
      </c>
      <c r="D165" s="170" t="s">
        <v>5875</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7562</v>
      </c>
      <c r="C166" s="169" t="s">
        <v>7563</v>
      </c>
      <c r="D166" s="170" t="s">
        <v>5875</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7564</v>
      </c>
      <c r="C167" s="169" t="s">
        <v>7565</v>
      </c>
      <c r="D167" s="170" t="s">
        <v>5875</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375</v>
      </c>
      <c r="Y167" s="163"/>
      <c r="Z167" s="163"/>
      <c r="AA167" s="163"/>
      <c r="AB167" s="163"/>
      <c r="AC167" s="163"/>
      <c r="AD167" s="163"/>
      <c r="AE167" s="163"/>
      <c r="AF167" s="163"/>
      <c r="AG167" s="163" t="s">
        <v>5522</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7566</v>
      </c>
      <c r="C168" s="169" t="s">
        <v>7567</v>
      </c>
      <c r="D168" s="170" t="s">
        <v>5875</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7568</v>
      </c>
      <c r="C169" s="169" t="s">
        <v>7569</v>
      </c>
      <c r="D169" s="170" t="s">
        <v>5875</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7570</v>
      </c>
      <c r="C170" s="169" t="s">
        <v>7571</v>
      </c>
      <c r="D170" s="170" t="s">
        <v>5875</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7572</v>
      </c>
      <c r="C171" s="169" t="s">
        <v>7573</v>
      </c>
      <c r="D171" s="170" t="s">
        <v>5875</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7574</v>
      </c>
      <c r="C172" s="169" t="s">
        <v>7575</v>
      </c>
      <c r="D172" s="170" t="s">
        <v>5875</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7576</v>
      </c>
      <c r="C173" s="169" t="s">
        <v>7577</v>
      </c>
      <c r="D173" s="170" t="s">
        <v>5875</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7578</v>
      </c>
      <c r="C174" s="169" t="s">
        <v>7579</v>
      </c>
      <c r="D174" s="170" t="s">
        <v>5875</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7580</v>
      </c>
      <c r="C175" s="169" t="s">
        <v>7581</v>
      </c>
      <c r="D175" s="170" t="s">
        <v>5875</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7582</v>
      </c>
      <c r="C177" s="169" t="s">
        <v>7502</v>
      </c>
      <c r="D177" s="170" t="s">
        <v>444</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7583</v>
      </c>
      <c r="C178" s="169" t="s">
        <v>7504</v>
      </c>
      <c r="D178" s="170" t="s">
        <v>444</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7584</v>
      </c>
      <c r="C179" s="169" t="s">
        <v>7585</v>
      </c>
      <c r="D179" s="170" t="s">
        <v>444</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375</v>
      </c>
      <c r="Y179" s="163"/>
      <c r="Z179" s="163"/>
      <c r="AA179" s="163"/>
      <c r="AB179" s="163"/>
      <c r="AC179" s="163"/>
      <c r="AD179" s="163"/>
      <c r="AE179" s="163"/>
      <c r="AF179" s="163"/>
      <c r="AG179" s="163" t="s">
        <v>5522</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7586</v>
      </c>
      <c r="C180" s="169" t="s">
        <v>7587</v>
      </c>
      <c r="D180" s="170" t="s">
        <v>444</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7588</v>
      </c>
      <c r="C181" s="169" t="s">
        <v>7506</v>
      </c>
      <c r="D181" s="170" t="s">
        <v>5875</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7589</v>
      </c>
      <c r="C182" s="169" t="s">
        <v>7510</v>
      </c>
      <c r="D182" s="170" t="s">
        <v>5875</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7590</v>
      </c>
      <c r="C183" s="169" t="s">
        <v>7512</v>
      </c>
      <c r="D183" s="170" t="s">
        <v>5875</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7591</v>
      </c>
      <c r="C184" s="169" t="s">
        <v>7412</v>
      </c>
      <c r="D184" s="170" t="s">
        <v>5875</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7592</v>
      </c>
      <c r="C185" s="169" t="s">
        <v>7515</v>
      </c>
      <c r="D185" s="170" t="s">
        <v>5875</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375</v>
      </c>
      <c r="Y185" s="163"/>
      <c r="Z185" s="163"/>
      <c r="AA185" s="163"/>
      <c r="AB185" s="163"/>
      <c r="AC185" s="163"/>
      <c r="AD185" s="163"/>
      <c r="AE185" s="163"/>
      <c r="AF185" s="163"/>
      <c r="AG185" s="163" t="s">
        <v>5522</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7593</v>
      </c>
      <c r="C186" s="169" t="s">
        <v>7517</v>
      </c>
      <c r="D186" s="170" t="s">
        <v>5875</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375</v>
      </c>
      <c r="Y186" s="163"/>
      <c r="Z186" s="163"/>
      <c r="AA186" s="163"/>
      <c r="AB186" s="163"/>
      <c r="AC186" s="163"/>
      <c r="AD186" s="163"/>
      <c r="AE186" s="163"/>
      <c r="AF186" s="163"/>
      <c r="AG186" s="163" t="s">
        <v>5522</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7594</v>
      </c>
      <c r="C187" s="169" t="s">
        <v>7519</v>
      </c>
      <c r="D187" s="170" t="s">
        <v>5875</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375</v>
      </c>
      <c r="Y187" s="163"/>
      <c r="Z187" s="163"/>
      <c r="AA187" s="163"/>
      <c r="AB187" s="163"/>
      <c r="AC187" s="163"/>
      <c r="AD187" s="163"/>
      <c r="AE187" s="163"/>
      <c r="AF187" s="163"/>
      <c r="AG187" s="163" t="s">
        <v>5522</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7595</v>
      </c>
      <c r="C188" s="169" t="s">
        <v>7457</v>
      </c>
      <c r="D188" s="170" t="s">
        <v>6012</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7596</v>
      </c>
      <c r="C189" s="169" t="s">
        <v>7597</v>
      </c>
      <c r="D189" s="170" t="s">
        <v>444</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865</v>
      </c>
      <c r="Y189" s="163"/>
      <c r="Z189" s="163"/>
      <c r="AA189" s="163"/>
      <c r="AB189" s="163"/>
      <c r="AC189" s="163"/>
      <c r="AD189" s="163"/>
      <c r="AE189" s="163"/>
      <c r="AF189" s="163"/>
      <c r="AG189" s="163" t="s">
        <v>5555</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7598</v>
      </c>
      <c r="C191" s="156" t="s">
        <v>7599</v>
      </c>
      <c r="D191" s="157" t="s">
        <v>5875</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49" t="s">
        <v>7600</v>
      </c>
      <c r="D192" s="215"/>
      <c r="E192" s="215"/>
      <c r="F192" s="215"/>
      <c r="G192" s="215"/>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7601</v>
      </c>
      <c r="C193" s="156" t="s">
        <v>7602</v>
      </c>
      <c r="D193" s="157" t="s">
        <v>5875</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49" t="s">
        <v>7603</v>
      </c>
      <c r="D194" s="215"/>
      <c r="E194" s="215"/>
      <c r="F194" s="215"/>
      <c r="G194" s="215"/>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7604</v>
      </c>
      <c r="C195" s="169" t="s">
        <v>7605</v>
      </c>
      <c r="D195" s="170" t="s">
        <v>5875</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865</v>
      </c>
      <c r="Y195" s="163"/>
      <c r="Z195" s="163"/>
      <c r="AA195" s="163"/>
      <c r="AB195" s="163"/>
      <c r="AC195" s="163"/>
      <c r="AD195" s="163"/>
      <c r="AE195" s="163"/>
      <c r="AF195" s="163"/>
      <c r="AG195" s="163" t="s">
        <v>5555</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7606</v>
      </c>
      <c r="C196" s="169" t="s">
        <v>7607</v>
      </c>
      <c r="D196" s="170" t="s">
        <v>5875</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865</v>
      </c>
      <c r="Y196" s="163"/>
      <c r="Z196" s="163"/>
      <c r="AA196" s="163"/>
      <c r="AB196" s="163"/>
      <c r="AC196" s="163"/>
      <c r="AD196" s="163"/>
      <c r="AE196" s="163"/>
      <c r="AF196" s="163"/>
      <c r="AG196" s="163" t="s">
        <v>5555</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7608</v>
      </c>
      <c r="C197" s="169" t="s">
        <v>7609</v>
      </c>
      <c r="D197" s="170" t="s">
        <v>5875</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375</v>
      </c>
      <c r="Y197" s="163"/>
      <c r="Z197" s="163"/>
      <c r="AA197" s="163"/>
      <c r="AB197" s="163"/>
      <c r="AC197" s="163"/>
      <c r="AD197" s="163"/>
      <c r="AE197" s="163"/>
      <c r="AF197" s="163"/>
      <c r="AG197" s="163" t="s">
        <v>6007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7610</v>
      </c>
      <c r="C198" s="156" t="s">
        <v>7611</v>
      </c>
      <c r="D198" s="157" t="s">
        <v>5875</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865</v>
      </c>
      <c r="Y198" s="163"/>
      <c r="Z198" s="163"/>
      <c r="AA198" s="163"/>
      <c r="AB198" s="163"/>
      <c r="AC198" s="163"/>
      <c r="AD198" s="163"/>
      <c r="AE198" s="163"/>
      <c r="AF198" s="163"/>
      <c r="AG198" s="163" t="s">
        <v>5555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9" t="s">
        <v>7612</v>
      </c>
      <c r="D199" s="215"/>
      <c r="E199" s="215"/>
      <c r="F199" s="215"/>
      <c r="G199" s="215"/>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7613</v>
      </c>
      <c r="C200" s="169" t="s">
        <v>7614</v>
      </c>
      <c r="D200" s="170" t="s">
        <v>5875</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7615</v>
      </c>
      <c r="C201" s="169" t="s">
        <v>7616</v>
      </c>
      <c r="D201" s="170" t="s">
        <v>5875</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7617</v>
      </c>
      <c r="C202" s="169" t="s">
        <v>7618</v>
      </c>
      <c r="D202" s="170" t="s">
        <v>5875</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7619</v>
      </c>
      <c r="C203" s="169" t="s">
        <v>7620</v>
      </c>
      <c r="D203" s="170" t="s">
        <v>6388</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375</v>
      </c>
      <c r="Y203" s="163"/>
      <c r="Z203" s="163"/>
      <c r="AA203" s="163"/>
      <c r="AB203" s="163"/>
      <c r="AC203" s="163"/>
      <c r="AD203" s="163"/>
      <c r="AE203" s="163"/>
      <c r="AF203" s="163"/>
      <c r="AG203" s="163" t="s">
        <v>6007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7621</v>
      </c>
      <c r="C204" s="169" t="s">
        <v>7457</v>
      </c>
      <c r="D204" s="170" t="s">
        <v>6012</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7622</v>
      </c>
      <c r="C206" s="156" t="s">
        <v>7623</v>
      </c>
      <c r="D206" s="157" t="s">
        <v>5875</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49" t="s">
        <v>7624</v>
      </c>
      <c r="D207" s="215"/>
      <c r="E207" s="215"/>
      <c r="F207" s="215"/>
      <c r="G207" s="215"/>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7625</v>
      </c>
      <c r="C208" s="156" t="s">
        <v>7626</v>
      </c>
      <c r="D208" s="157" t="s">
        <v>5875</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375</v>
      </c>
      <c r="Y208" s="163"/>
      <c r="Z208" s="163"/>
      <c r="AA208" s="163"/>
      <c r="AB208" s="163"/>
      <c r="AC208" s="163"/>
      <c r="AD208" s="163"/>
      <c r="AE208" s="163"/>
      <c r="AF208" s="163"/>
      <c r="AG208" s="163" t="s">
        <v>6007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49" t="s">
        <v>7627</v>
      </c>
      <c r="D209" s="215"/>
      <c r="E209" s="215"/>
      <c r="F209" s="215"/>
      <c r="G209" s="215"/>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7628</v>
      </c>
      <c r="C210" s="169" t="s">
        <v>7629</v>
      </c>
      <c r="D210" s="170" t="s">
        <v>5875</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7630</v>
      </c>
      <c r="C211" s="169" t="s">
        <v>7631</v>
      </c>
      <c r="D211" s="170" t="s">
        <v>5875</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7632</v>
      </c>
      <c r="C212" s="169" t="s">
        <v>7620</v>
      </c>
      <c r="D212" s="170" t="s">
        <v>6388</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375</v>
      </c>
      <c r="Y212" s="163"/>
      <c r="Z212" s="163"/>
      <c r="AA212" s="163"/>
      <c r="AB212" s="163"/>
      <c r="AC212" s="163"/>
      <c r="AD212" s="163"/>
      <c r="AE212" s="163"/>
      <c r="AF212" s="163"/>
      <c r="AG212" s="163" t="s">
        <v>6007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7633</v>
      </c>
      <c r="C213" s="169" t="s">
        <v>7457</v>
      </c>
      <c r="D213" s="170" t="s">
        <v>6012</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7634</v>
      </c>
      <c r="C215" s="156" t="s">
        <v>7635</v>
      </c>
      <c r="D215" s="157" t="s">
        <v>5875</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49" t="s">
        <v>7636</v>
      </c>
      <c r="D216" s="215"/>
      <c r="E216" s="215"/>
      <c r="F216" s="215"/>
      <c r="G216" s="215"/>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7637</v>
      </c>
      <c r="C217" s="169" t="s">
        <v>7638</v>
      </c>
      <c r="D217" s="170" t="s">
        <v>5875</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375</v>
      </c>
      <c r="Y217" s="163"/>
      <c r="Z217" s="163"/>
      <c r="AA217" s="163"/>
      <c r="AB217" s="163"/>
      <c r="AC217" s="163"/>
      <c r="AD217" s="163"/>
      <c r="AE217" s="163"/>
      <c r="AF217" s="163"/>
      <c r="AG217" s="163" t="s">
        <v>6007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7639</v>
      </c>
      <c r="C218" s="169" t="s">
        <v>7640</v>
      </c>
      <c r="D218" s="170" t="s">
        <v>5875</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7641</v>
      </c>
      <c r="C219" s="169" t="s">
        <v>7642</v>
      </c>
      <c r="D219" s="170" t="s">
        <v>5875</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375</v>
      </c>
      <c r="Y219" s="163"/>
      <c r="Z219" s="163"/>
      <c r="AA219" s="163"/>
      <c r="AB219" s="163"/>
      <c r="AC219" s="163"/>
      <c r="AD219" s="163"/>
      <c r="AE219" s="163"/>
      <c r="AF219" s="163"/>
      <c r="AG219" s="163" t="s">
        <v>6007</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7643</v>
      </c>
      <c r="C220" s="169" t="s">
        <v>7644</v>
      </c>
      <c r="D220" s="170" t="s">
        <v>5875</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7645</v>
      </c>
      <c r="C221" s="169" t="s">
        <v>7646</v>
      </c>
      <c r="D221" s="170" t="s">
        <v>5875</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375</v>
      </c>
      <c r="Y221" s="163"/>
      <c r="Z221" s="163"/>
      <c r="AA221" s="163"/>
      <c r="AB221" s="163"/>
      <c r="AC221" s="163"/>
      <c r="AD221" s="163"/>
      <c r="AE221" s="163"/>
      <c r="AF221" s="163"/>
      <c r="AG221" s="163" t="s">
        <v>6007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7647</v>
      </c>
      <c r="C222" s="169" t="s">
        <v>7648</v>
      </c>
      <c r="D222" s="170" t="s">
        <v>5875</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7649</v>
      </c>
      <c r="C223" s="169" t="s">
        <v>7029</v>
      </c>
      <c r="D223" s="170" t="s">
        <v>5875</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375</v>
      </c>
      <c r="Y223" s="163"/>
      <c r="Z223" s="163"/>
      <c r="AA223" s="163"/>
      <c r="AB223" s="163"/>
      <c r="AC223" s="163"/>
      <c r="AD223" s="163"/>
      <c r="AE223" s="163"/>
      <c r="AF223" s="163"/>
      <c r="AG223" s="163" t="s">
        <v>6007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7650</v>
      </c>
      <c r="C224" s="169" t="s">
        <v>7620</v>
      </c>
      <c r="D224" s="170" t="s">
        <v>6388</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375</v>
      </c>
      <c r="Y224" s="163"/>
      <c r="Z224" s="163"/>
      <c r="AA224" s="163"/>
      <c r="AB224" s="163"/>
      <c r="AC224" s="163"/>
      <c r="AD224" s="163"/>
      <c r="AE224" s="163"/>
      <c r="AF224" s="163"/>
      <c r="AG224" s="163" t="s">
        <v>6007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7651</v>
      </c>
      <c r="C225" s="169" t="s">
        <v>7457</v>
      </c>
      <c r="D225" s="170" t="s">
        <v>6012</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7652</v>
      </c>
      <c r="C227" s="169" t="s">
        <v>7363</v>
      </c>
      <c r="D227" s="170" t="s">
        <v>444</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865</v>
      </c>
      <c r="Y227" s="163"/>
      <c r="Z227" s="163"/>
      <c r="AA227" s="163"/>
      <c r="AB227" s="163"/>
      <c r="AC227" s="163"/>
      <c r="AD227" s="163"/>
      <c r="AE227" s="163"/>
      <c r="AF227" s="163"/>
      <c r="AG227" s="163" t="s">
        <v>5555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7653</v>
      </c>
      <c r="C229" s="169" t="s">
        <v>7654</v>
      </c>
      <c r="D229" s="170" t="s">
        <v>5875</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865</v>
      </c>
      <c r="Y229" s="163"/>
      <c r="Z229" s="163"/>
      <c r="AA229" s="163"/>
      <c r="AB229" s="163"/>
      <c r="AC229" s="163"/>
      <c r="AD229" s="163"/>
      <c r="AE229" s="163"/>
      <c r="AF229" s="163"/>
      <c r="AG229" s="163" t="s">
        <v>5555</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7655</v>
      </c>
      <c r="C230" s="169" t="s">
        <v>7656</v>
      </c>
      <c r="D230" s="170" t="s">
        <v>5875</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375</v>
      </c>
      <c r="Y230" s="163"/>
      <c r="Z230" s="163"/>
      <c r="AA230" s="163"/>
      <c r="AB230" s="163"/>
      <c r="AC230" s="163"/>
      <c r="AD230" s="163"/>
      <c r="AE230" s="163"/>
      <c r="AF230" s="163"/>
      <c r="AG230" s="163" t="s">
        <v>5522</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7657</v>
      </c>
      <c r="C231" s="169" t="s">
        <v>7444</v>
      </c>
      <c r="D231" s="170" t="s">
        <v>5875</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865</v>
      </c>
      <c r="Y231" s="163"/>
      <c r="Z231" s="163"/>
      <c r="AA231" s="163"/>
      <c r="AB231" s="163"/>
      <c r="AC231" s="163"/>
      <c r="AD231" s="163"/>
      <c r="AE231" s="163"/>
      <c r="AF231" s="163"/>
      <c r="AG231" s="163" t="s">
        <v>5555</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7658</v>
      </c>
      <c r="C232" s="169" t="s">
        <v>7446</v>
      </c>
      <c r="D232" s="170" t="s">
        <v>5875</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865</v>
      </c>
      <c r="Y232" s="163"/>
      <c r="Z232" s="163"/>
      <c r="AA232" s="163"/>
      <c r="AB232" s="163"/>
      <c r="AC232" s="163"/>
      <c r="AD232" s="163"/>
      <c r="AE232" s="163"/>
      <c r="AF232" s="163"/>
      <c r="AG232" s="163" t="s">
        <v>5555</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7659</v>
      </c>
      <c r="C233" s="169" t="s">
        <v>7420</v>
      </c>
      <c r="D233" s="170" t="s">
        <v>5875</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375</v>
      </c>
      <c r="Y233" s="163"/>
      <c r="Z233" s="163"/>
      <c r="AA233" s="163"/>
      <c r="AB233" s="163"/>
      <c r="AC233" s="163"/>
      <c r="AD233" s="163"/>
      <c r="AE233" s="163"/>
      <c r="AF233" s="163"/>
      <c r="AG233" s="163" t="s">
        <v>5522</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7660</v>
      </c>
      <c r="C234" s="169" t="s">
        <v>7418</v>
      </c>
      <c r="D234" s="170" t="s">
        <v>5875</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7661</v>
      </c>
      <c r="C235" s="169" t="s">
        <v>7662</v>
      </c>
      <c r="D235" s="170" t="s">
        <v>5875</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865</v>
      </c>
      <c r="Y235" s="163"/>
      <c r="Z235" s="163"/>
      <c r="AA235" s="163"/>
      <c r="AB235" s="163"/>
      <c r="AC235" s="163"/>
      <c r="AD235" s="163"/>
      <c r="AE235" s="163"/>
      <c r="AF235" s="163"/>
      <c r="AG235" s="163" t="s">
        <v>5555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7663</v>
      </c>
      <c r="C236" s="169" t="s">
        <v>7402</v>
      </c>
      <c r="D236" s="170" t="s">
        <v>5875</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7664</v>
      </c>
      <c r="C237" s="169" t="s">
        <v>7665</v>
      </c>
      <c r="D237" s="170" t="s">
        <v>5875</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375</v>
      </c>
      <c r="Y237" s="163"/>
      <c r="Z237" s="163"/>
      <c r="AA237" s="163"/>
      <c r="AB237" s="163"/>
      <c r="AC237" s="163"/>
      <c r="AD237" s="163"/>
      <c r="AE237" s="163"/>
      <c r="AF237" s="163"/>
      <c r="AG237" s="163" t="s">
        <v>5522</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7666</v>
      </c>
      <c r="C238" s="169" t="s">
        <v>7457</v>
      </c>
      <c r="D238" s="170" t="s">
        <v>6012</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7667</v>
      </c>
      <c r="C239" s="156" t="s">
        <v>7363</v>
      </c>
      <c r="D239" s="157" t="s">
        <v>444</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78</v>
      </c>
      <c r="C4" s="248" t="s">
        <v>79</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12.75" customHeight="1" outlineLevel="1" x14ac:dyDescent="0.2">
      <c r="A9" s="167">
        <v>1</v>
      </c>
      <c r="B9" s="168" t="s">
        <v>7668</v>
      </c>
      <c r="C9" s="169" t="s">
        <v>7669</v>
      </c>
      <c r="D9" s="170" t="s">
        <v>6012</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54">
        <v>2</v>
      </c>
      <c r="B10" s="155" t="s">
        <v>7670</v>
      </c>
      <c r="C10" s="156" t="s">
        <v>7671</v>
      </c>
      <c r="D10" s="157" t="s">
        <v>6012</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49" t="s">
        <v>7672</v>
      </c>
      <c r="D11" s="215"/>
      <c r="E11" s="215"/>
      <c r="F11" s="215"/>
      <c r="G11" s="215"/>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7673</v>
      </c>
      <c r="C13" s="169" t="s">
        <v>7674</v>
      </c>
      <c r="D13" s="170" t="s">
        <v>5875</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7675</v>
      </c>
      <c r="C14" s="169" t="s">
        <v>7676</v>
      </c>
      <c r="D14" s="170" t="s">
        <v>5875</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7677</v>
      </c>
      <c r="C15" s="169" t="s">
        <v>7678</v>
      </c>
      <c r="D15" s="170" t="s">
        <v>5875</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7679</v>
      </c>
      <c r="C16" s="169" t="s">
        <v>7680</v>
      </c>
      <c r="D16" s="170" t="s">
        <v>5875</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7681</v>
      </c>
      <c r="C17" s="169" t="s">
        <v>7682</v>
      </c>
      <c r="D17" s="170" t="s">
        <v>5875</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7683</v>
      </c>
      <c r="C18" s="169" t="s">
        <v>7684</v>
      </c>
      <c r="D18" s="170" t="s">
        <v>5875</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7685</v>
      </c>
      <c r="C19" s="169" t="s">
        <v>7686</v>
      </c>
      <c r="D19" s="170" t="s">
        <v>5875</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375</v>
      </c>
      <c r="Y19" s="163"/>
      <c r="Z19" s="163"/>
      <c r="AA19" s="163"/>
      <c r="AB19" s="163"/>
      <c r="AC19" s="163"/>
      <c r="AD19" s="163"/>
      <c r="AE19" s="163"/>
      <c r="AF19" s="163"/>
      <c r="AG19" s="163" t="s">
        <v>5522</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7687</v>
      </c>
      <c r="C21" s="169" t="s">
        <v>7688</v>
      </c>
      <c r="D21" s="170" t="s">
        <v>5875</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7689</v>
      </c>
      <c r="C23" s="169" t="s">
        <v>7690</v>
      </c>
      <c r="D23" s="170" t="s">
        <v>5875</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375</v>
      </c>
      <c r="Y23" s="163"/>
      <c r="Z23" s="163"/>
      <c r="AA23" s="163"/>
      <c r="AB23" s="163"/>
      <c r="AC23" s="163"/>
      <c r="AD23" s="163"/>
      <c r="AE23" s="163"/>
      <c r="AF23" s="163"/>
      <c r="AG23" s="163" t="s">
        <v>5522</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7691</v>
      </c>
      <c r="C24" s="169" t="s">
        <v>7692</v>
      </c>
      <c r="D24" s="170" t="s">
        <v>5875</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7693</v>
      </c>
      <c r="C25" s="169" t="s">
        <v>7694</v>
      </c>
      <c r="D25" s="170" t="s">
        <v>5875</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7695</v>
      </c>
      <c r="C26" s="169" t="s">
        <v>7696</v>
      </c>
      <c r="D26" s="170" t="s">
        <v>5875</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7697</v>
      </c>
      <c r="C27" s="169" t="s">
        <v>7698</v>
      </c>
      <c r="D27" s="170" t="s">
        <v>5875</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375</v>
      </c>
      <c r="Y27" s="163"/>
      <c r="Z27" s="163"/>
      <c r="AA27" s="163"/>
      <c r="AB27" s="163"/>
      <c r="AC27" s="163"/>
      <c r="AD27" s="163"/>
      <c r="AE27" s="163"/>
      <c r="AF27" s="163"/>
      <c r="AG27" s="163" t="s">
        <v>5522</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7699</v>
      </c>
      <c r="C28" s="169" t="s">
        <v>7700</v>
      </c>
      <c r="D28" s="170" t="s">
        <v>5875</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7701</v>
      </c>
      <c r="C30" s="169" t="s">
        <v>7702</v>
      </c>
      <c r="D30" s="170" t="s">
        <v>444</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7703</v>
      </c>
      <c r="C31" s="169" t="s">
        <v>7704</v>
      </c>
      <c r="D31" s="170" t="s">
        <v>444</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7705</v>
      </c>
      <c r="C32" s="169" t="s">
        <v>7706</v>
      </c>
      <c r="D32" s="170" t="s">
        <v>444</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7707</v>
      </c>
      <c r="C33" s="169" t="s">
        <v>7708</v>
      </c>
      <c r="D33" s="170" t="s">
        <v>444</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7709</v>
      </c>
      <c r="C34" s="169" t="s">
        <v>7710</v>
      </c>
      <c r="D34" s="170" t="s">
        <v>444</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7711</v>
      </c>
      <c r="C35" s="169" t="s">
        <v>7712</v>
      </c>
      <c r="D35" s="170" t="s">
        <v>444</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7713</v>
      </c>
      <c r="C36" s="169" t="s">
        <v>7714</v>
      </c>
      <c r="D36" s="170" t="s">
        <v>444</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7715</v>
      </c>
      <c r="C37" s="169" t="s">
        <v>7716</v>
      </c>
      <c r="D37" s="170" t="s">
        <v>444</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375</v>
      </c>
      <c r="Y37" s="163"/>
      <c r="Z37" s="163"/>
      <c r="AA37" s="163"/>
      <c r="AB37" s="163"/>
      <c r="AC37" s="163"/>
      <c r="AD37" s="163"/>
      <c r="AE37" s="163"/>
      <c r="AF37" s="163"/>
      <c r="AG37" s="163" t="s">
        <v>5522</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7717</v>
      </c>
      <c r="C38" s="169" t="s">
        <v>7718</v>
      </c>
      <c r="D38" s="170" t="s">
        <v>444</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375</v>
      </c>
      <c r="Y38" s="163"/>
      <c r="Z38" s="163"/>
      <c r="AA38" s="163"/>
      <c r="AB38" s="163"/>
      <c r="AC38" s="163"/>
      <c r="AD38" s="163"/>
      <c r="AE38" s="163"/>
      <c r="AF38" s="163"/>
      <c r="AG38" s="163" t="s">
        <v>5522</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7719</v>
      </c>
      <c r="C39" s="169" t="s">
        <v>7720</v>
      </c>
      <c r="D39" s="170" t="s">
        <v>6012</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375</v>
      </c>
      <c r="Y39" s="163"/>
      <c r="Z39" s="163"/>
      <c r="AA39" s="163"/>
      <c r="AB39" s="163"/>
      <c r="AC39" s="163"/>
      <c r="AD39" s="163"/>
      <c r="AE39" s="163"/>
      <c r="AF39" s="163"/>
      <c r="AG39" s="163" t="s">
        <v>5522</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7721</v>
      </c>
      <c r="C40" s="169" t="s">
        <v>7722</v>
      </c>
      <c r="D40" s="170" t="s">
        <v>6012</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375</v>
      </c>
      <c r="Y40" s="163"/>
      <c r="Z40" s="163"/>
      <c r="AA40" s="163"/>
      <c r="AB40" s="163"/>
      <c r="AC40" s="163"/>
      <c r="AD40" s="163"/>
      <c r="AE40" s="163"/>
      <c r="AF40" s="163"/>
      <c r="AG40" s="163" t="s">
        <v>5522</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7723</v>
      </c>
      <c r="C42" s="169" t="s">
        <v>7724</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7725</v>
      </c>
      <c r="C43" s="169" t="s">
        <v>7726</v>
      </c>
      <c r="D43" s="170" t="s">
        <v>7727</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7728</v>
      </c>
      <c r="C44" s="169" t="s">
        <v>7729</v>
      </c>
      <c r="D44" s="170" t="s">
        <v>6388</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7730</v>
      </c>
      <c r="C45" s="169" t="s">
        <v>7731</v>
      </c>
      <c r="D45" s="170" t="s">
        <v>7727</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375</v>
      </c>
      <c r="Y45" s="163"/>
      <c r="Z45" s="163"/>
      <c r="AA45" s="163"/>
      <c r="AB45" s="163"/>
      <c r="AC45" s="163"/>
      <c r="AD45" s="163"/>
      <c r="AE45" s="163"/>
      <c r="AF45" s="163"/>
      <c r="AG45" s="163" t="s">
        <v>5522</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7732</v>
      </c>
      <c r="C46" s="169" t="s">
        <v>7733</v>
      </c>
      <c r="D46" s="170" t="s">
        <v>5875</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375</v>
      </c>
      <c r="Y46" s="163"/>
      <c r="Z46" s="163"/>
      <c r="AA46" s="163"/>
      <c r="AB46" s="163"/>
      <c r="AC46" s="163"/>
      <c r="AD46" s="163"/>
      <c r="AE46" s="163"/>
      <c r="AF46" s="163"/>
      <c r="AG46" s="163" t="s">
        <v>5522</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7734</v>
      </c>
      <c r="C47" s="169" t="s">
        <v>7735</v>
      </c>
      <c r="D47" s="170" t="s">
        <v>6388</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375</v>
      </c>
      <c r="Y47" s="163"/>
      <c r="Z47" s="163"/>
      <c r="AA47" s="163"/>
      <c r="AB47" s="163"/>
      <c r="AC47" s="163"/>
      <c r="AD47" s="163"/>
      <c r="AE47" s="163"/>
      <c r="AF47" s="163"/>
      <c r="AG47" s="163" t="s">
        <v>5522</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7736</v>
      </c>
      <c r="C48" s="169" t="s">
        <v>7737</v>
      </c>
      <c r="D48" s="170" t="s">
        <v>6388</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7738</v>
      </c>
      <c r="C49" s="169" t="s">
        <v>7739</v>
      </c>
      <c r="D49" s="170" t="s">
        <v>6388</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7740</v>
      </c>
      <c r="C50" s="169" t="s">
        <v>7741</v>
      </c>
      <c r="D50" s="170" t="s">
        <v>5875</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7742</v>
      </c>
      <c r="C51" s="169" t="s">
        <v>7743</v>
      </c>
      <c r="D51" s="170" t="s">
        <v>6388</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7744</v>
      </c>
      <c r="C52" s="169" t="s">
        <v>7745</v>
      </c>
      <c r="D52" s="170" t="s">
        <v>6388</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7746</v>
      </c>
      <c r="C53" s="156" t="s">
        <v>7747</v>
      </c>
      <c r="D53" s="157" t="s">
        <v>5875</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375</v>
      </c>
      <c r="Y53" s="163"/>
      <c r="Z53" s="163"/>
      <c r="AA53" s="163"/>
      <c r="AB53" s="163"/>
      <c r="AC53" s="163"/>
      <c r="AD53" s="163"/>
      <c r="AE53" s="163"/>
      <c r="AF53" s="163"/>
      <c r="AG53" s="163" t="s">
        <v>5522</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81</v>
      </c>
      <c r="C3" s="247" t="s">
        <v>82</v>
      </c>
      <c r="D3" s="231"/>
      <c r="E3" s="231"/>
      <c r="F3" s="231"/>
      <c r="G3" s="221"/>
      <c r="AC3" s="136" t="s">
        <v>7748</v>
      </c>
      <c r="AG3" s="135" t="s">
        <v>265</v>
      </c>
    </row>
    <row r="4" spans="1:60" ht="24.75" customHeight="1" x14ac:dyDescent="0.2">
      <c r="A4" s="137" t="s">
        <v>259</v>
      </c>
      <c r="B4" s="138" t="s">
        <v>83</v>
      </c>
      <c r="C4" s="248" t="s">
        <v>84</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7749</v>
      </c>
      <c r="C9" s="169" t="s">
        <v>7750</v>
      </c>
      <c r="D9" s="170" t="s">
        <v>444</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375</v>
      </c>
      <c r="Y9" s="163"/>
      <c r="Z9" s="163"/>
      <c r="AA9" s="163"/>
      <c r="AB9" s="163"/>
      <c r="AC9" s="163"/>
      <c r="AD9" s="163"/>
      <c r="AE9" s="163"/>
      <c r="AF9" s="163"/>
      <c r="AG9" s="163" t="s">
        <v>6007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7751</v>
      </c>
      <c r="C10" s="156" t="s">
        <v>7752</v>
      </c>
      <c r="D10" s="157" t="s">
        <v>444</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865</v>
      </c>
      <c r="Y10" s="163"/>
      <c r="Z10" s="163"/>
      <c r="AA10" s="163"/>
      <c r="AB10" s="163"/>
      <c r="AC10" s="163"/>
      <c r="AD10" s="163"/>
      <c r="AE10" s="163"/>
      <c r="AF10" s="163"/>
      <c r="AG10" s="163" t="s">
        <v>866</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49" t="s">
        <v>7753</v>
      </c>
      <c r="D11" s="215"/>
      <c r="E11" s="215"/>
      <c r="F11" s="215"/>
      <c r="G11" s="215"/>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7754</v>
      </c>
      <c r="C12" s="169" t="s">
        <v>7755</v>
      </c>
      <c r="D12" s="170" t="s">
        <v>444</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375</v>
      </c>
      <c r="Y12" s="163"/>
      <c r="Z12" s="163"/>
      <c r="AA12" s="163"/>
      <c r="AB12" s="163"/>
      <c r="AC12" s="163"/>
      <c r="AD12" s="163"/>
      <c r="AE12" s="163"/>
      <c r="AF12" s="163"/>
      <c r="AG12" s="163" t="s">
        <v>376</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7756</v>
      </c>
      <c r="C13" s="169" t="s">
        <v>7757</v>
      </c>
      <c r="D13" s="170" t="s">
        <v>444</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7016</v>
      </c>
      <c r="C14" s="169" t="s">
        <v>7017</v>
      </c>
      <c r="D14" s="170" t="s">
        <v>444</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375</v>
      </c>
      <c r="Y14" s="163"/>
      <c r="Z14" s="163"/>
      <c r="AA14" s="163"/>
      <c r="AB14" s="163"/>
      <c r="AC14" s="163"/>
      <c r="AD14" s="163"/>
      <c r="AE14" s="163"/>
      <c r="AF14" s="163"/>
      <c r="AG14" s="163" t="s">
        <v>6007</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7758</v>
      </c>
      <c r="C15" s="156" t="s">
        <v>7759</v>
      </c>
      <c r="D15" s="157" t="s">
        <v>444</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9" t="s">
        <v>7760</v>
      </c>
      <c r="D16" s="215"/>
      <c r="E16" s="215"/>
      <c r="F16" s="215"/>
      <c r="G16" s="215"/>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6998</v>
      </c>
      <c r="C17" s="169" t="s">
        <v>6999</v>
      </c>
      <c r="D17" s="170" t="s">
        <v>444</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7062</v>
      </c>
      <c r="C18" s="156" t="s">
        <v>7063</v>
      </c>
      <c r="D18" s="157" t="s">
        <v>444</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49" t="s">
        <v>7064</v>
      </c>
      <c r="D19" s="215"/>
      <c r="E19" s="215"/>
      <c r="F19" s="215"/>
      <c r="G19" s="215"/>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7761</v>
      </c>
      <c r="C20" s="169" t="s">
        <v>7762</v>
      </c>
      <c r="D20" s="170" t="s">
        <v>444</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375</v>
      </c>
      <c r="Y20" s="163"/>
      <c r="Z20" s="163"/>
      <c r="AA20" s="163"/>
      <c r="AB20" s="163"/>
      <c r="AC20" s="163"/>
      <c r="AD20" s="163"/>
      <c r="AE20" s="163"/>
      <c r="AF20" s="163"/>
      <c r="AG20" s="163" t="s">
        <v>6007</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7763</v>
      </c>
      <c r="C21" s="156" t="s">
        <v>7764</v>
      </c>
      <c r="D21" s="157" t="s">
        <v>444</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49" t="s">
        <v>7765</v>
      </c>
      <c r="D22" s="215"/>
      <c r="E22" s="215"/>
      <c r="F22" s="215"/>
      <c r="G22" s="215"/>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7766</v>
      </c>
      <c r="C23" s="169" t="s">
        <v>7767</v>
      </c>
      <c r="D23" s="170" t="s">
        <v>444</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375</v>
      </c>
      <c r="Y23" s="163"/>
      <c r="Z23" s="163"/>
      <c r="AA23" s="163"/>
      <c r="AB23" s="163"/>
      <c r="AC23" s="163"/>
      <c r="AD23" s="163"/>
      <c r="AE23" s="163"/>
      <c r="AF23" s="163"/>
      <c r="AG23" s="163" t="s">
        <v>6007</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7768</v>
      </c>
      <c r="C24" s="156" t="s">
        <v>7769</v>
      </c>
      <c r="D24" s="157" t="s">
        <v>444</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9" t="s">
        <v>7765</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7770</v>
      </c>
      <c r="C27" s="169" t="s">
        <v>7771</v>
      </c>
      <c r="D27" s="170" t="s">
        <v>444</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375</v>
      </c>
      <c r="Y27" s="163"/>
      <c r="Z27" s="163"/>
      <c r="AA27" s="163"/>
      <c r="AB27" s="163"/>
      <c r="AC27" s="163"/>
      <c r="AD27" s="163"/>
      <c r="AE27" s="163"/>
      <c r="AF27" s="163"/>
      <c r="AG27" s="163" t="s">
        <v>6007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7772</v>
      </c>
      <c r="C28" s="169" t="s">
        <v>7773</v>
      </c>
      <c r="D28" s="170" t="s">
        <v>444</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375</v>
      </c>
      <c r="Y28" s="163"/>
      <c r="Z28" s="163"/>
      <c r="AA28" s="163"/>
      <c r="AB28" s="163"/>
      <c r="AC28" s="163"/>
      <c r="AD28" s="163"/>
      <c r="AE28" s="163"/>
      <c r="AF28" s="163"/>
      <c r="AG28" s="163" t="s">
        <v>6007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7774</v>
      </c>
      <c r="C29" s="169" t="s">
        <v>7775</v>
      </c>
      <c r="D29" s="170" t="s">
        <v>444</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375</v>
      </c>
      <c r="Y29" s="163"/>
      <c r="Z29" s="163"/>
      <c r="AA29" s="163"/>
      <c r="AB29" s="163"/>
      <c r="AC29" s="163"/>
      <c r="AD29" s="163"/>
      <c r="AE29" s="163"/>
      <c r="AF29" s="163"/>
      <c r="AG29" s="163" t="s">
        <v>6007</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7776</v>
      </c>
      <c r="C30" s="169" t="s">
        <v>7777</v>
      </c>
      <c r="D30" s="170" t="s">
        <v>444</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375</v>
      </c>
      <c r="Y30" s="163"/>
      <c r="Z30" s="163"/>
      <c r="AA30" s="163"/>
      <c r="AB30" s="163"/>
      <c r="AC30" s="163"/>
      <c r="AD30" s="163"/>
      <c r="AE30" s="163"/>
      <c r="AF30" s="163"/>
      <c r="AG30" s="163" t="s">
        <v>6007</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0</v>
      </c>
      <c r="H31" s="151"/>
      <c r="I31" s="151">
        <f>SUM(I32:I36)</f>
        <v>0</v>
      </c>
      <c r="J31" s="151"/>
      <c r="K31" s="151">
        <f>SUM(K32:K36)</f>
        <v>0</v>
      </c>
      <c r="L31" s="151"/>
      <c r="M31" s="151">
        <f>SUM(M32:M36)</f>
        <v>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7115</v>
      </c>
      <c r="C32" s="169" t="s">
        <v>7778</v>
      </c>
      <c r="D32" s="170" t="s">
        <v>6012</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7779</v>
      </c>
      <c r="C33" s="169" t="s">
        <v>7780</v>
      </c>
      <c r="D33" s="170" t="s">
        <v>6012</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375</v>
      </c>
      <c r="Y33" s="163"/>
      <c r="Z33" s="163"/>
      <c r="AA33" s="163"/>
      <c r="AB33" s="163"/>
      <c r="AC33" s="163"/>
      <c r="AD33" s="163"/>
      <c r="AE33" s="163"/>
      <c r="AF33" s="163"/>
      <c r="AG33" s="163" t="s">
        <v>5615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7781</v>
      </c>
      <c r="C34" s="169" t="s">
        <v>7782</v>
      </c>
      <c r="D34" s="170" t="s">
        <v>6012</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375</v>
      </c>
      <c r="Y34" s="163"/>
      <c r="Z34" s="163"/>
      <c r="AA34" s="163"/>
      <c r="AB34" s="163"/>
      <c r="AC34" s="163"/>
      <c r="AD34" s="163"/>
      <c r="AE34" s="163"/>
      <c r="AF34" s="163"/>
      <c r="AG34" s="163" t="s">
        <v>5615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7783</v>
      </c>
      <c r="C35" s="169" t="s">
        <v>7784</v>
      </c>
      <c r="D35" s="170" t="s">
        <v>6012</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375</v>
      </c>
      <c r="Y35" s="163"/>
      <c r="Z35" s="163"/>
      <c r="AA35" s="163"/>
      <c r="AB35" s="163"/>
      <c r="AC35" s="163"/>
      <c r="AD35" s="163"/>
      <c r="AE35" s="163"/>
      <c r="AF35" s="163"/>
      <c r="AG35" s="163" t="s">
        <v>376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7785</v>
      </c>
      <c r="C36" s="200" t="s">
        <v>7786</v>
      </c>
      <c r="D36" s="157" t="s">
        <v>6012</v>
      </c>
      <c r="E36" s="158">
        <v>1</v>
      </c>
      <c r="F36" s="159"/>
      <c r="G36" s="160">
        <f t="shared" si="42"/>
        <v>0</v>
      </c>
      <c r="H36" s="159"/>
      <c r="I36" s="160">
        <f t="shared" si="43"/>
        <v>0</v>
      </c>
      <c r="J36" s="159"/>
      <c r="K36" s="160">
        <f t="shared" si="44"/>
        <v>0</v>
      </c>
      <c r="L36" s="160">
        <v>21</v>
      </c>
      <c r="M36" s="160">
        <f t="shared" si="45"/>
        <v>0</v>
      </c>
      <c r="N36" s="160">
        <v>0</v>
      </c>
      <c r="O36" s="160">
        <f t="shared" si="46"/>
        <v>0</v>
      </c>
      <c r="P36" s="160">
        <v>0</v>
      </c>
      <c r="Q36" s="160">
        <f t="shared" si="47"/>
        <v>0</v>
      </c>
      <c r="R36" s="160"/>
      <c r="S36" s="160" t="s">
        <v>354</v>
      </c>
      <c r="T36" s="161" t="s">
        <v>296</v>
      </c>
      <c r="U36" s="162">
        <v>0</v>
      </c>
      <c r="V36" s="162">
        <f t="shared" si="48"/>
        <v>0</v>
      </c>
      <c r="W36" s="162"/>
      <c r="X36" s="162" t="s">
        <v>375</v>
      </c>
      <c r="Y36" s="163"/>
      <c r="Z36" s="163"/>
      <c r="AA36" s="163"/>
      <c r="AB36" s="163"/>
      <c r="AC36" s="163"/>
      <c r="AD36" s="163"/>
      <c r="AE36" s="163"/>
      <c r="AF36" s="163"/>
      <c r="AG36" s="163" t="s">
        <v>376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Regneri Marie</cp:lastModifiedBy>
  <dcterms:created xsi:type="dcterms:W3CDTF">2009-04-08T07:15:50Z</dcterms:created>
  <dcterms:modified xsi:type="dcterms:W3CDTF">2020-08-13T11:46:25Z</dcterms:modified>
</cp:coreProperties>
</file>