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5"/>
  <workbookPr/>
  <mc:AlternateContent xmlns:mc="http://schemas.openxmlformats.org/markup-compatibility/2006">
    <mc:Choice Requires="x15">
      <x15ac:absPath xmlns:x15ac="http://schemas.microsoft.com/office/spreadsheetml/2010/11/ac" url="C:\Users\Koprajdova\Desktop\29-90167-VZ-2022 spotřební materiál\"/>
    </mc:Choice>
  </mc:AlternateContent>
  <xr:revisionPtr revIDLastSave="0" documentId="13_ncr:1_{2D5393FF-C73C-45FE-A311-2980B366DE1E}" xr6:coauthVersionLast="36" xr6:coauthVersionMax="36" xr10:uidLastSave="{00000000-0000-0000-0000-000000000000}"/>
  <bookViews>
    <workbookView xWindow="0" yWindow="0" windowWidth="21570" windowHeight="6930" activeTab="1" xr2:uid="{00000000-000D-0000-FFFF-FFFF00000000}"/>
  </bookViews>
  <sheets>
    <sheet name="Část 1" sheetId="11" r:id="rId1"/>
    <sheet name="Část 2" sheetId="14" r:id="rId2"/>
    <sheet name="Část 3" sheetId="29" r:id="rId3"/>
    <sheet name="Část 4" sheetId="23" r:id="rId4"/>
    <sheet name="Část 5" sheetId="15" r:id="rId5"/>
    <sheet name="Část 6" sheetId="22" r:id="rId6"/>
  </sheets>
  <definedNames>
    <definedName name="_xlnm._FilterDatabase" localSheetId="0" hidden="1">'Část 1'!$A$6:$L$6</definedName>
    <definedName name="_xlnm._FilterDatabase" localSheetId="1" hidden="1">'Část 2'!$A$6:$G$6</definedName>
    <definedName name="_xlnm._FilterDatabase" localSheetId="2" hidden="1">'Část 3'!$A$6:$H$6</definedName>
    <definedName name="_xlnm._FilterDatabase" localSheetId="3" hidden="1">'Část 4'!$A$6:$F$11</definedName>
    <definedName name="_xlnm._FilterDatabase" localSheetId="5" hidden="1">'Část 6'!$A$1:$O$14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22" l="1"/>
  <c r="K13" i="22"/>
  <c r="J9" i="22"/>
  <c r="K9" i="22"/>
  <c r="J10" i="22"/>
  <c r="K10" i="22"/>
  <c r="J11" i="22"/>
  <c r="K11" i="22"/>
  <c r="J12" i="22"/>
  <c r="K12" i="22"/>
  <c r="K8" i="22"/>
  <c r="J8" i="22"/>
  <c r="I13" i="22"/>
  <c r="J9" i="15"/>
  <c r="K9" i="15"/>
  <c r="J10" i="15"/>
  <c r="K10" i="15"/>
  <c r="J11" i="15"/>
  <c r="K11" i="15"/>
  <c r="K8" i="15"/>
  <c r="J8" i="15"/>
  <c r="J12" i="15"/>
  <c r="K12" i="15"/>
  <c r="I12" i="15"/>
  <c r="K22" i="23"/>
  <c r="J22" i="23"/>
  <c r="J9" i="23"/>
  <c r="K9" i="23"/>
  <c r="J10" i="23"/>
  <c r="K10" i="23"/>
  <c r="J11" i="23"/>
  <c r="K11" i="23"/>
  <c r="J12" i="23"/>
  <c r="K12" i="23"/>
  <c r="J13" i="23"/>
  <c r="K13" i="23"/>
  <c r="J14" i="23"/>
  <c r="K14" i="23"/>
  <c r="J15" i="23"/>
  <c r="K15" i="23"/>
  <c r="J16" i="23"/>
  <c r="K16" i="23"/>
  <c r="J17" i="23"/>
  <c r="K17" i="23"/>
  <c r="J18" i="23"/>
  <c r="K18" i="23"/>
  <c r="J19" i="23"/>
  <c r="K19" i="23"/>
  <c r="J20" i="23"/>
  <c r="K20" i="23"/>
  <c r="J21" i="23"/>
  <c r="K21" i="23"/>
  <c r="K8" i="23"/>
  <c r="J8" i="23"/>
  <c r="I22" i="23"/>
  <c r="J9" i="29"/>
  <c r="K9" i="29"/>
  <c r="J10" i="29"/>
  <c r="J11" i="29" s="1"/>
  <c r="K10" i="29"/>
  <c r="K11" i="29" s="1"/>
  <c r="K8" i="29"/>
  <c r="J8" i="29"/>
  <c r="I11" i="29"/>
  <c r="K12" i="14"/>
  <c r="J12" i="14"/>
  <c r="J9" i="14"/>
  <c r="K9" i="14"/>
  <c r="J10" i="14"/>
  <c r="K10" i="14"/>
  <c r="J11" i="14"/>
  <c r="K11" i="14"/>
  <c r="K8" i="14"/>
  <c r="J8" i="14"/>
  <c r="I12" i="14"/>
  <c r="K9" i="11"/>
  <c r="K10" i="11"/>
  <c r="K11" i="11"/>
  <c r="K12" i="11"/>
  <c r="K15" i="11" s="1"/>
  <c r="K13" i="11"/>
  <c r="K14" i="11"/>
  <c r="K8" i="11"/>
  <c r="J9" i="11"/>
  <c r="J10" i="11"/>
  <c r="J11" i="11"/>
  <c r="J12" i="11"/>
  <c r="J13" i="11"/>
  <c r="J14" i="11"/>
  <c r="J8" i="11"/>
  <c r="I15" i="11"/>
  <c r="J15" i="11" l="1"/>
</calcChain>
</file>

<file path=xl/sharedStrings.xml><?xml version="1.0" encoding="utf-8"?>
<sst xmlns="http://schemas.openxmlformats.org/spreadsheetml/2006/main" count="298" uniqueCount="140">
  <si>
    <t>Specifikace</t>
  </si>
  <si>
    <t>Poznámka k balení</t>
  </si>
  <si>
    <t>Poznámky</t>
  </si>
  <si>
    <t>Název materiálu</t>
  </si>
  <si>
    <t>RPMI 1640</t>
  </si>
  <si>
    <t xml:space="preserve">DMEM </t>
  </si>
  <si>
    <t xml:space="preserve">médium pro kultivaci buněk, bez L-glutaminu, liquid, sterile filtered, pH 7.3 ± 0.3, Osmolalita : 278 mOsm/kg ± 10 % , Endotoxiny&lt; 1 EU/ml, Sterility tests :
- Bacteria in aerobic and anaerobic conditions
- Fungi and yeasts </t>
  </si>
  <si>
    <t>Fetální bovinní sérum</t>
  </si>
  <si>
    <t xml:space="preserve">médium pro kultivaci buněk, 4,5g glukózy/litr, se stabilním glutaminem a sodium pyruvátem. Liquid, sterile filtered, pH : 7.3 ± 0.3, Osmolalita : 331 mOsm/kg ± 10 % ,Endotoxin : &lt;1 EU/ml Sterility tests:
- Bacteria in aerobic and anaerobic conditions
- Fungi and yeasts </t>
  </si>
  <si>
    <t>Penicillin streptomycin</t>
  </si>
  <si>
    <t>DPBS</t>
  </si>
  <si>
    <t>vhodné pro kultivace buněk,liquid, sterile filtered, Endotoxin: &lt;10 EU/ml,ready to use</t>
  </si>
  <si>
    <t xml:space="preserve">liquid, sterile filtered, bez kalcia, magnesia a fenolové červneni, Endotoxin : &lt; 1 EU/ml Sterility tests :
- Bacteria in aerobic and anaerobic conditions
- Fungi and yeasts </t>
  </si>
  <si>
    <t>Z důvodu zachování kontinuity výsledků potřebujeme přesný produkt</t>
  </si>
  <si>
    <t>Dimethyl sulfoxide</t>
  </si>
  <si>
    <t>L-Glutamin</t>
  </si>
  <si>
    <t>sterilní roztok, vhodný pro tkáňové kultiry, 200mM</t>
  </si>
  <si>
    <t xml:space="preserve">recombinant human SCF </t>
  </si>
  <si>
    <t>recombinant human IL-7</t>
  </si>
  <si>
    <t>recombinant human FLT3-L</t>
  </si>
  <si>
    <t>≥99.5%, sterilní, vhodné pro buněčné kultury</t>
  </si>
  <si>
    <t>recombinant human IL-15</t>
  </si>
  <si>
    <t>růstový faktor, vhodný pro buněčné kultury, ≥ 98% by SDS-PAGE gel and HPLC analyses, zdroj: E.Coli, mol. hm: 17,5 kDa</t>
  </si>
  <si>
    <t>růstový faktor, vhodný pro buněčné kultury, ≥ 98% by SDS-PAGE gel and HPLC analyses, zdroj: E.Coli, mol. hm: 18.4 kDa</t>
  </si>
  <si>
    <t>růstový faktor, vhodný pro buněčné kultury, ≥ 98% by SDS-PAGE gel and HPLC analyses, zdroj: E.Coli, mol. hm: 17,6 kDa</t>
  </si>
  <si>
    <t>cytokin pro proliferaci T lymfocytů, vhodný pro buněčné kultury, ≥ 98% by SDS-PAGE gel and HPLC analyses, zdroj: E.Coli, mol. hm: 12,9 kDa</t>
  </si>
  <si>
    <t>mTSeR 1, STEMCELL Technologies, 85857</t>
  </si>
  <si>
    <t>cGMP, feeder-free maintenance medium pro lidské ES a iPS buňly</t>
  </si>
  <si>
    <t>Matrix for maintenance of human ES/iPS cells in combination with TeSR™-E8™, mTeSR™1, or TeSR™2</t>
  </si>
  <si>
    <t>Vitronectin, STEMCELL technologies, 100-0763</t>
  </si>
  <si>
    <t>STEMdiff™ APEL™2 Medium STEMCELL technologies,  # 05275</t>
  </si>
  <si>
    <t>Defined, animal component-free medium for differentiation of human ES and iPS cells to multiple lineages</t>
  </si>
  <si>
    <t>T4 DNA Ligase ,NEB M0202L</t>
  </si>
  <si>
    <t>DNA ligáza, koncentrace 400,000 units/ml</t>
  </si>
  <si>
    <t>potřebujeme přesný typ reagencie pro zachování kontinuity výsledků</t>
  </si>
  <si>
    <t>Quick Ligation Kit, NEB M2200S</t>
  </si>
  <si>
    <t>kit pro ligaci  DNA</t>
  </si>
  <si>
    <t>Q5 High-Fidelity 2X Master Mix,  NEB M0492L</t>
  </si>
  <si>
    <t>DNA polymeráza</t>
  </si>
  <si>
    <t xml:space="preserve">Gibson Assembly Master Mix , NEB E2611L </t>
  </si>
  <si>
    <t>pro úspěšné sestavení více fragmentů DNA bez ohledu na délku fragmentu nebo kompatibilitu konce</t>
  </si>
  <si>
    <t>AgeI-HF, NEB R3552S</t>
  </si>
  <si>
    <t>restriktáza,koncentrace  20.000 units/ml</t>
  </si>
  <si>
    <t>KLD Enzyme Mix, NEB M0554S</t>
  </si>
  <si>
    <t>směs enzymů kinázy, ligázy a DpnIpro +účinnou fosforylaci, intramolekulární ligaci/cirkularizaci a odstranění templátu v jediném 5minutovém reakčním kroku při RT</t>
  </si>
  <si>
    <t>ProtoScript II Reverse Transcriptase - 40.000 units, NEB M0368X</t>
  </si>
  <si>
    <t>rekombinantní M-MuLV reverzní transkriptáza se sníženou aktivitou RNázy H a zvýšenou termostabilitou. Enzym je aktivní až do 48 °C, poskytuje vyšší specificitu, vyšší výtěžek cDNA a více produktů cDNA v plné délce až do 12 kb., koncentrace 200,000 units/ml</t>
  </si>
  <si>
    <t>QIAquick PCR Purification Kit (250), Qiagen, kat.č. 28106</t>
  </si>
  <si>
    <t>kit pro purifikaci až 10 μg PCR produktů, 100 bp až 10 kb</t>
  </si>
  <si>
    <t>RNase-Free DNase Set (50), Qiagen, kat.č. 79254</t>
  </si>
  <si>
    <t>kit pro štěpení DNA během RNA purifikace</t>
  </si>
  <si>
    <t>RNeasy Mini Kit (250), Qiagen, kat.č. 74106</t>
  </si>
  <si>
    <t>pro purifikaci celkové RNA z buněk, tkání a kvasinek</t>
  </si>
  <si>
    <t>NheI-HF® (High Fidelity), NEB  R3131S</t>
  </si>
  <si>
    <t>restriktáza, 1.000 units</t>
  </si>
  <si>
    <t>restriktáza,  2.000 units</t>
  </si>
  <si>
    <t>BamHI-HF (High Fidelity), NEB 3136S</t>
  </si>
  <si>
    <t>SalI-HF® (High Fidelity), NEB  3138S</t>
  </si>
  <si>
    <t>restriktáza,  10.000 units</t>
  </si>
  <si>
    <t>EcoRI-HF (High Fidelity), NEB R3101S</t>
  </si>
  <si>
    <t>restriktáza, 200 units</t>
  </si>
  <si>
    <t>QIAGEN Gel Extraction kit (250), Qiagen 28706</t>
  </si>
  <si>
    <t>Pro extrakci/vyčištění gelu až 10 μg DNA (70 bp až 10 kb)</t>
  </si>
  <si>
    <t>CryoStor CS10 5x16ml , STEMCELL technologies 7931</t>
  </si>
  <si>
    <t>kryokonzervační médium bez séra, bez živočišných složek a obsahující 10 % dimethylsulfoxidu (DMSO).</t>
  </si>
  <si>
    <t>zdroj E. coli. Obsahuje  134 aminokyselin, MW: 15.5 kDa ,Lyofilizováno ze sterilního (0,2 mikronu) filtrovaného vodného roztoku obsahujícího 0,1% kyselinu trifluoroctovou (TFA). Čistota: ≥95% (SDS-PAGE)</t>
  </si>
  <si>
    <t>IL-1β zdroj E. coli. Human IL-1β (interleukin-1β) (aa 117-270), fúzován s linker peptidem (10 aa) a N-terminálním FLAG®-tag, lyofilizovaný, koncentrace 0.1mg/ml  po rekonstituci, Čistota: ≥90% (SDS-PAGE)</t>
  </si>
  <si>
    <t>IL-1β (soluble) (human), (recombinant) N terminal FLAG, ENZO ALX-522-056-C010</t>
  </si>
  <si>
    <t>IL-2 (human), (recombinant), ENZO ENZ-PRT254-0100</t>
  </si>
  <si>
    <t>Cell culture media DMEM High Glucose</t>
  </si>
  <si>
    <t>Cell culture media MEM Alpha</t>
  </si>
  <si>
    <t>Fetal bovine serum (FBS)</t>
  </si>
  <si>
    <t>with stable glutamine, with sodium pyruvate, liquid, sterilní</t>
  </si>
  <si>
    <t>with L-glutamine, without ribonucleosides, without deoxyribonucleosides, liquid, sterilní</t>
  </si>
  <si>
    <t>pro tkáňové kultury, South America Origin, sterilní</t>
  </si>
  <si>
    <t xml:space="preserve">Příloha č. 1 - Technická specifikace nabízeného plnění </t>
  </si>
  <si>
    <t>Dodávka spotřebního materiálu pro LF OU</t>
  </si>
  <si>
    <t xml:space="preserve">Část 1: Kultivační média a séra I </t>
  </si>
  <si>
    <t>Část 2: Kultivační média a séra II</t>
  </si>
  <si>
    <t xml:space="preserve">Část 4: Peptidy a proteiny I </t>
  </si>
  <si>
    <t xml:space="preserve">Část 5: Peptidy a proteiny II </t>
  </si>
  <si>
    <t>Část 6: Izolace nukleových kyselin</t>
  </si>
  <si>
    <t>Nákup v rámci projektu: Cell CooLab Ostrava - Výzkumné a vývojové centrum pro buněčnou terapii v hematologii a onkologii, CZ.02.1.01/0.0/0.0/17_049/0008440</t>
  </si>
  <si>
    <t>Nákup v rámci projektu: Molekulární, buněčný a klinický přístup ke zdravému stárnutí, CZ.02.1.01/0.0/0.0/16_019/0000868</t>
  </si>
  <si>
    <t>Nákup v rámci projektu: Inovativní léčebné metody pohybového aparátu v úrazové chirurgii, CZ.02.1.01/0.0/0.0/17_049/0008441</t>
  </si>
  <si>
    <t xml:space="preserve">Nákup v rámci projektu: Cell CooLab Ostrava - Výzkumné a vývojové centrum pro buněčnou terapii v hematologii a onkologii, CZ.02.1.01/0.0/0.0/17_049/0008440 </t>
  </si>
  <si>
    <t xml:space="preserve">liquid-frozen, Sterile filtered: velikost: 0.1µm, x 3, Heat Inactivated: 56°C 30 minut, původ: Jižní Amerika, Endotoxin: &lt; 30 EU/ml, testováno na přítomnost aerobních, anaerobních bakterií, hub, kvasinek a mykoplazmat, </t>
  </si>
  <si>
    <t>Nabídková cena celkem bez DPH (Kč)*</t>
  </si>
  <si>
    <t>DPH (Kč)*</t>
  </si>
  <si>
    <t>Nabídková cena celkem včetně DPH*</t>
  </si>
  <si>
    <t>BsmBI-v2, recombinant, NEB R0739S</t>
  </si>
  <si>
    <t>obchodní název</t>
  </si>
  <si>
    <t>katalogové číslo</t>
  </si>
  <si>
    <t>Dodavatelem nabízené plnění*</t>
  </si>
  <si>
    <t>** V případě, že 1 balení dodavatele obsahuje tzv. „pod balení“, dodavatel uvede i počet ks v 1 pod balení (např. 200/10x20ks)</t>
  </si>
  <si>
    <t>* Doplní účastník výběrového řízení</t>
  </si>
  <si>
    <t>ml</t>
  </si>
  <si>
    <t>Požadované množství</t>
  </si>
  <si>
    <t>Měrná jednotka (MJ)</t>
  </si>
  <si>
    <t>500 ml/bal</t>
  </si>
  <si>
    <t>100 ml/bal</t>
  </si>
  <si>
    <t>max 500 ml/bal</t>
  </si>
  <si>
    <t>počet MJ v 1 balení **</t>
  </si>
  <si>
    <t>units</t>
  </si>
  <si>
    <t>reakcí</t>
  </si>
  <si>
    <t>reakce</t>
  </si>
  <si>
    <t>rxns</t>
  </si>
  <si>
    <t>ug</t>
  </si>
  <si>
    <t>100 000 units/bal</t>
  </si>
  <si>
    <t>30 reakcí/bal</t>
  </si>
  <si>
    <t>500 reakcí/bal</t>
  </si>
  <si>
    <t>50 rxns/bal</t>
  </si>
  <si>
    <t>300 units/bal</t>
  </si>
  <si>
    <t>25 rxns/bal</t>
  </si>
  <si>
    <t>10 000 units/bal</t>
  </si>
  <si>
    <t>1 000 units/bal</t>
  </si>
  <si>
    <t>2 000 units/bal</t>
  </si>
  <si>
    <t>200 units/bal</t>
  </si>
  <si>
    <t>max 10 ug/bal</t>
  </si>
  <si>
    <t>max 100 ug/bal</t>
  </si>
  <si>
    <t>preps</t>
  </si>
  <si>
    <t>Allprep DNA/RNA micro kit (50), Qiagen, kat.č. 80284</t>
  </si>
  <si>
    <t xml:space="preserve">kit pro současnou purifikaci genomové DNA a celkové RNA </t>
  </si>
  <si>
    <t>max 50ug/bal</t>
  </si>
  <si>
    <t>50 preps/bal</t>
  </si>
  <si>
    <t>250 reakcí/bal</t>
  </si>
  <si>
    <t>250 preps/bal</t>
  </si>
  <si>
    <t>1000 ml/bal</t>
  </si>
  <si>
    <t>2x10ml/bal</t>
  </si>
  <si>
    <t>5x16 ml/bal</t>
  </si>
  <si>
    <t xml:space="preserve">Část 3: Kultivační média a séra III </t>
  </si>
  <si>
    <t xml:space="preserve">.  </t>
  </si>
  <si>
    <t>Nabídková cena celkem*</t>
  </si>
  <si>
    <t>Předpokládaná honota Části 3: 21 000,00 Kč bez DPH</t>
  </si>
  <si>
    <t>Předpokládaná honota Části 4: 243 000,00 Kč bez DPH</t>
  </si>
  <si>
    <t>Předpokládaná honota Části 5: 61 000,00 Kč bez DPH</t>
  </si>
  <si>
    <t>Předpokládaná honota Části 6: 247 000,00 Kč bez DPH</t>
  </si>
  <si>
    <t>Předpokládaná honota Části 1: 333 500,00 Kč bez DPH</t>
  </si>
  <si>
    <t>Předpokládaná hodnota Části 2: 103 000,00 Kč bez DPH</t>
  </si>
  <si>
    <t xml:space="preserve">Příloha č. 1 - Technická specifikace předmětu plnění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</si>
</sst>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sz val="11"/>
      <color rgb="FF222222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b/>
      <sz val="1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theme="4" tint="0.79998168889431442"/>
        <bgColor indexed="31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3" fillId="0" borderId="0"/>
    <xf numFmtId="0" fontId="1" fillId="0" borderId="0"/>
    <xf numFmtId="0" fontId="3" fillId="0" borderId="0"/>
    <xf numFmtId="0" fontId="2" fillId="0" borderId="0"/>
  </cellStyleXfs>
  <cellXfs count="75">
    <xf numFmtId="0" fontId="0" fillId="0" borderId="0" xfId="0"/>
    <xf numFmtId="0" fontId="5" fillId="0" borderId="0" xfId="0" applyFont="1" applyAlignment="1">
      <alignment horizontal="left" vertical="top"/>
    </xf>
    <xf numFmtId="0" fontId="5" fillId="4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left" vertical="center"/>
    </xf>
    <xf numFmtId="0" fontId="7" fillId="4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/>
    </xf>
    <xf numFmtId="0" fontId="5" fillId="4" borderId="1" xfId="0" applyFont="1" applyFill="1" applyBorder="1" applyAlignment="1">
      <alignment vertical="center" wrapText="1"/>
    </xf>
    <xf numFmtId="2" fontId="7" fillId="4" borderId="1" xfId="0" applyNumberFormat="1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vertical="center"/>
    </xf>
    <xf numFmtId="0" fontId="5" fillId="4" borderId="1" xfId="0" applyNumberFormat="1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/>
    </xf>
    <xf numFmtId="4" fontId="8" fillId="3" borderId="1" xfId="0" applyNumberFormat="1" applyFont="1" applyFill="1" applyBorder="1" applyAlignment="1">
      <alignment horizontal="left" vertical="center"/>
    </xf>
    <xf numFmtId="0" fontId="5" fillId="0" borderId="0" xfId="0" applyFont="1" applyAlignment="1">
      <alignment horizontal="left" vertical="top" wrapText="1"/>
    </xf>
    <xf numFmtId="0" fontId="5" fillId="4" borderId="1" xfId="0" applyFont="1" applyFill="1" applyBorder="1" applyAlignment="1">
      <alignment horizontal="left" vertical="top" wrapText="1"/>
    </xf>
    <xf numFmtId="0" fontId="9" fillId="0" borderId="0" xfId="0" applyFont="1"/>
    <xf numFmtId="0" fontId="5" fillId="4" borderId="1" xfId="0" applyFont="1" applyFill="1" applyBorder="1" applyAlignment="1">
      <alignment vertical="top" wrapText="1"/>
    </xf>
    <xf numFmtId="0" fontId="9" fillId="0" borderId="0" xfId="0" applyFont="1" applyAlignment="1">
      <alignment wrapText="1"/>
    </xf>
    <xf numFmtId="0" fontId="10" fillId="0" borderId="0" xfId="0" applyFont="1" applyAlignment="1">
      <alignment horizontal="left" vertical="center"/>
    </xf>
    <xf numFmtId="0" fontId="7" fillId="0" borderId="0" xfId="0" applyFont="1"/>
    <xf numFmtId="0" fontId="5" fillId="4" borderId="1" xfId="0" applyFont="1" applyFill="1" applyBorder="1" applyAlignment="1">
      <alignment horizontal="left" vertical="top"/>
    </xf>
    <xf numFmtId="0" fontId="7" fillId="0" borderId="0" xfId="2" applyFont="1"/>
    <xf numFmtId="0" fontId="5" fillId="0" borderId="0" xfId="0" applyFont="1" applyAlignment="1">
      <alignment horizontal="left"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11" fillId="0" borderId="0" xfId="0" applyFont="1"/>
    <xf numFmtId="4" fontId="5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3" borderId="1" xfId="0" applyFont="1" applyFill="1" applyBorder="1" applyAlignment="1">
      <alignment horizontal="left" vertical="top" wrapText="1"/>
    </xf>
    <xf numFmtId="2" fontId="7" fillId="4" borderId="1" xfId="0" applyNumberFormat="1" applyFont="1" applyFill="1" applyBorder="1" applyAlignment="1">
      <alignment horizontal="center" vertical="center" wrapText="1"/>
    </xf>
    <xf numFmtId="3" fontId="5" fillId="4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right" vertical="center"/>
    </xf>
    <xf numFmtId="4" fontId="5" fillId="3" borderId="1" xfId="1" applyNumberFormat="1" applyFont="1" applyFill="1" applyBorder="1" applyAlignment="1">
      <alignment horizontal="right" vertical="center"/>
    </xf>
    <xf numFmtId="0" fontId="5" fillId="0" borderId="1" xfId="0" applyFont="1" applyBorder="1" applyAlignment="1">
      <alignment horizontal="left" vertical="center"/>
    </xf>
    <xf numFmtId="0" fontId="5" fillId="3" borderId="1" xfId="0" applyFont="1" applyFill="1" applyBorder="1" applyAlignment="1">
      <alignment horizontal="left"/>
    </xf>
    <xf numFmtId="4" fontId="4" fillId="3" borderId="1" xfId="0" applyNumberFormat="1" applyFont="1" applyFill="1" applyBorder="1" applyAlignment="1">
      <alignment horizontal="right" vertical="center"/>
    </xf>
    <xf numFmtId="0" fontId="5" fillId="6" borderId="1" xfId="0" applyFont="1" applyFill="1" applyBorder="1" applyAlignment="1">
      <alignment horizontal="left" vertical="center" wrapText="1"/>
    </xf>
    <xf numFmtId="0" fontId="5" fillId="0" borderId="0" xfId="0" applyFont="1"/>
    <xf numFmtId="0" fontId="5" fillId="0" borderId="0" xfId="2" applyFont="1"/>
    <xf numFmtId="0" fontId="5" fillId="0" borderId="0" xfId="0" applyFont="1" applyBorder="1" applyAlignment="1">
      <alignment vertical="center"/>
    </xf>
    <xf numFmtId="4" fontId="4" fillId="0" borderId="0" xfId="0" applyNumberFormat="1" applyFont="1" applyAlignment="1">
      <alignment horizontal="left" vertical="center"/>
    </xf>
    <xf numFmtId="49" fontId="5" fillId="3" borderId="1" xfId="0" applyNumberFormat="1" applyFont="1" applyFill="1" applyBorder="1" applyAlignment="1">
      <alignment horizontal="left" vertical="center"/>
    </xf>
    <xf numFmtId="4" fontId="5" fillId="0" borderId="0" xfId="0" applyNumberFormat="1" applyFont="1" applyAlignment="1">
      <alignment horizontal="left" vertical="top"/>
    </xf>
    <xf numFmtId="0" fontId="8" fillId="0" borderId="0" xfId="0" applyFont="1" applyAlignment="1">
      <alignment vertical="top" wrapText="1"/>
    </xf>
    <xf numFmtId="49" fontId="7" fillId="4" borderId="1" xfId="0" applyNumberFormat="1" applyFont="1" applyFill="1" applyBorder="1" applyAlignment="1">
      <alignment horizontal="left" vertical="center" wrapText="1"/>
    </xf>
    <xf numFmtId="3" fontId="7" fillId="4" borderId="1" xfId="0" applyNumberFormat="1" applyFont="1" applyFill="1" applyBorder="1" applyAlignment="1">
      <alignment horizontal="center" vertical="center"/>
    </xf>
    <xf numFmtId="3" fontId="5" fillId="4" borderId="1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2" borderId="1" xfId="0" applyFont="1" applyFill="1" applyBorder="1" applyAlignment="1">
      <alignment horizontal="right" vertical="center"/>
    </xf>
    <xf numFmtId="0" fontId="4" fillId="8" borderId="3" xfId="0" applyFont="1" applyFill="1" applyBorder="1" applyAlignment="1">
      <alignment horizontal="left" vertical="center" wrapText="1"/>
    </xf>
    <xf numFmtId="0" fontId="4" fillId="8" borderId="4" xfId="0" applyFont="1" applyFill="1" applyBorder="1" applyAlignment="1">
      <alignment horizontal="left" vertical="center"/>
    </xf>
    <xf numFmtId="0" fontId="4" fillId="8" borderId="5" xfId="0" applyFont="1" applyFill="1" applyBorder="1" applyAlignment="1">
      <alignment horizontal="left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0" fontId="4" fillId="7" borderId="5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right" vertical="center"/>
    </xf>
    <xf numFmtId="0" fontId="4" fillId="0" borderId="2" xfId="0" applyFont="1" applyBorder="1" applyAlignment="1">
      <alignment horizontal="left" vertical="center"/>
    </xf>
    <xf numFmtId="0" fontId="4" fillId="5" borderId="3" xfId="0" applyFont="1" applyFill="1" applyBorder="1" applyAlignment="1">
      <alignment horizontal="left" vertical="top" wrapText="1"/>
    </xf>
    <xf numFmtId="0" fontId="4" fillId="5" borderId="4" xfId="0" applyFont="1" applyFill="1" applyBorder="1" applyAlignment="1">
      <alignment horizontal="left" vertical="top" wrapText="1"/>
    </xf>
    <xf numFmtId="0" fontId="4" fillId="5" borderId="5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right" vertical="center"/>
    </xf>
    <xf numFmtId="0" fontId="4" fillId="5" borderId="3" xfId="0" applyFont="1" applyFill="1" applyBorder="1" applyAlignment="1">
      <alignment horizontal="left" vertical="center" wrapText="1"/>
    </xf>
    <xf numFmtId="0" fontId="4" fillId="5" borderId="4" xfId="0" applyFont="1" applyFill="1" applyBorder="1" applyAlignment="1">
      <alignment horizontal="left" vertical="center" wrapText="1"/>
    </xf>
    <xf numFmtId="0" fontId="4" fillId="5" borderId="5" xfId="0" applyFont="1" applyFill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/>
    </xf>
    <xf numFmtId="0" fontId="4" fillId="7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left" vertical="center" wrapText="1"/>
    </xf>
  </cellXfs>
  <cellStyles count="7">
    <cellStyle name="Čárka" xfId="1" builtinId="3"/>
    <cellStyle name="Normal 2" xfId="5" xr:uid="{00000000-0005-0000-0000-000001000000}"/>
    <cellStyle name="Normální" xfId="0" builtinId="0"/>
    <cellStyle name="Normální 10" xfId="4" xr:uid="{00000000-0005-0000-0000-000003000000}"/>
    <cellStyle name="Normální 2" xfId="2" xr:uid="{00000000-0005-0000-0000-000004000000}"/>
    <cellStyle name="Normální 2 2" xfId="6" xr:uid="{00000000-0005-0000-0000-000005000000}"/>
    <cellStyle name="Normální 3" xfId="3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3"/>
  <sheetViews>
    <sheetView zoomScale="70" zoomScaleNormal="70" workbookViewId="0">
      <selection activeCell="A5" sqref="A5:L5"/>
    </sheetView>
  </sheetViews>
  <sheetFormatPr defaultColWidth="9.140625" defaultRowHeight="15" x14ac:dyDescent="0.25"/>
  <cols>
    <col min="1" max="1" width="37.85546875" style="13" customWidth="1"/>
    <col min="2" max="2" width="91.5703125" style="13" customWidth="1"/>
    <col min="3" max="3" width="15.140625" style="13" customWidth="1"/>
    <col min="4" max="4" width="13.28515625" style="13" customWidth="1"/>
    <col min="5" max="5" width="13.85546875" style="1" bestFit="1" customWidth="1"/>
    <col min="6" max="7" width="17.85546875" style="1" customWidth="1"/>
    <col min="8" max="8" width="25.5703125" style="1" customWidth="1"/>
    <col min="9" max="11" width="17.42578125" style="1" customWidth="1"/>
    <col min="12" max="12" width="20.85546875" style="1" customWidth="1"/>
    <col min="13" max="16384" width="9.140625" style="1"/>
  </cols>
  <sheetData>
    <row r="1" spans="1:12" x14ac:dyDescent="0.25">
      <c r="A1" s="51" t="s">
        <v>75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x14ac:dyDescent="0.25">
      <c r="A2" s="56" t="s">
        <v>76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8"/>
    </row>
    <row r="3" spans="1:12" x14ac:dyDescent="0.25">
      <c r="A3" s="56" t="s">
        <v>77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8"/>
    </row>
    <row r="4" spans="1:12" x14ac:dyDescent="0.25">
      <c r="A4" s="53" t="s">
        <v>82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5"/>
    </row>
    <row r="5" spans="1:12" x14ac:dyDescent="0.25">
      <c r="A5" s="53" t="s">
        <v>137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5"/>
    </row>
    <row r="6" spans="1:12" ht="42.75" customHeight="1" x14ac:dyDescent="0.25">
      <c r="A6" s="48" t="s">
        <v>3</v>
      </c>
      <c r="B6" s="48" t="s">
        <v>0</v>
      </c>
      <c r="C6" s="48" t="s">
        <v>97</v>
      </c>
      <c r="D6" s="48" t="s">
        <v>98</v>
      </c>
      <c r="E6" s="48" t="s">
        <v>1</v>
      </c>
      <c r="F6" s="59" t="s">
        <v>93</v>
      </c>
      <c r="G6" s="60"/>
      <c r="H6" s="61"/>
      <c r="I6" s="48" t="s">
        <v>87</v>
      </c>
      <c r="J6" s="48" t="s">
        <v>88</v>
      </c>
      <c r="K6" s="48" t="s">
        <v>89</v>
      </c>
      <c r="L6" s="48" t="s">
        <v>2</v>
      </c>
    </row>
    <row r="7" spans="1:12" x14ac:dyDescent="0.25">
      <c r="A7" s="49"/>
      <c r="B7" s="49"/>
      <c r="C7" s="49"/>
      <c r="D7" s="49"/>
      <c r="E7" s="49"/>
      <c r="F7" s="31" t="s">
        <v>91</v>
      </c>
      <c r="G7" s="31" t="s">
        <v>92</v>
      </c>
      <c r="H7" s="31" t="s">
        <v>102</v>
      </c>
      <c r="I7" s="49"/>
      <c r="J7" s="49"/>
      <c r="K7" s="49"/>
      <c r="L7" s="49"/>
    </row>
    <row r="8" spans="1:12" ht="60" x14ac:dyDescent="0.25">
      <c r="A8" s="2" t="s">
        <v>4</v>
      </c>
      <c r="B8" s="3" t="s">
        <v>6</v>
      </c>
      <c r="C8" s="46">
        <v>75000</v>
      </c>
      <c r="D8" s="5" t="s">
        <v>96</v>
      </c>
      <c r="E8" s="5" t="s">
        <v>99</v>
      </c>
      <c r="F8" s="6"/>
      <c r="G8" s="6"/>
      <c r="H8" s="6"/>
      <c r="I8" s="33">
        <v>0</v>
      </c>
      <c r="J8" s="33">
        <f>I8*0.21</f>
        <v>0</v>
      </c>
      <c r="K8" s="33">
        <f>I8+J8</f>
        <v>0</v>
      </c>
      <c r="L8" s="45" t="s">
        <v>131</v>
      </c>
    </row>
    <row r="9" spans="1:12" ht="60" x14ac:dyDescent="0.25">
      <c r="A9" s="2" t="s">
        <v>5</v>
      </c>
      <c r="B9" s="7" t="s">
        <v>8</v>
      </c>
      <c r="C9" s="46">
        <v>50000</v>
      </c>
      <c r="D9" s="29" t="s">
        <v>96</v>
      </c>
      <c r="E9" s="29" t="s">
        <v>99</v>
      </c>
      <c r="F9" s="6"/>
      <c r="G9" s="6"/>
      <c r="H9" s="6"/>
      <c r="I9" s="33">
        <v>0</v>
      </c>
      <c r="J9" s="33">
        <f t="shared" ref="J9:J14" si="0">I9*0.21</f>
        <v>0</v>
      </c>
      <c r="K9" s="33">
        <f t="shared" ref="K9:K14" si="1">I9+J9</f>
        <v>0</v>
      </c>
      <c r="L9" s="8"/>
    </row>
    <row r="10" spans="1:12" ht="45" x14ac:dyDescent="0.25">
      <c r="A10" s="2" t="s">
        <v>7</v>
      </c>
      <c r="B10" s="7" t="s">
        <v>86</v>
      </c>
      <c r="C10" s="46">
        <v>15000</v>
      </c>
      <c r="D10" s="5" t="s">
        <v>96</v>
      </c>
      <c r="E10" s="5" t="s">
        <v>99</v>
      </c>
      <c r="F10" s="6"/>
      <c r="G10" s="6"/>
      <c r="H10" s="6"/>
      <c r="I10" s="33">
        <v>0</v>
      </c>
      <c r="J10" s="33">
        <f t="shared" si="0"/>
        <v>0</v>
      </c>
      <c r="K10" s="33">
        <f t="shared" si="1"/>
        <v>0</v>
      </c>
      <c r="L10" s="4"/>
    </row>
    <row r="11" spans="1:12" x14ac:dyDescent="0.25">
      <c r="A11" s="2" t="s">
        <v>9</v>
      </c>
      <c r="B11" s="3" t="s">
        <v>11</v>
      </c>
      <c r="C11" s="46">
        <v>2000</v>
      </c>
      <c r="D11" s="29" t="s">
        <v>96</v>
      </c>
      <c r="E11" s="29" t="s">
        <v>100</v>
      </c>
      <c r="F11" s="6"/>
      <c r="G11" s="6"/>
      <c r="H11" s="6"/>
      <c r="I11" s="33">
        <v>0</v>
      </c>
      <c r="J11" s="33">
        <f t="shared" si="0"/>
        <v>0</v>
      </c>
      <c r="K11" s="33">
        <f t="shared" si="1"/>
        <v>0</v>
      </c>
      <c r="L11" s="8"/>
    </row>
    <row r="12" spans="1:12" ht="45" x14ac:dyDescent="0.25">
      <c r="A12" s="2" t="s">
        <v>10</v>
      </c>
      <c r="B12" s="7" t="s">
        <v>12</v>
      </c>
      <c r="C12" s="47">
        <v>18000</v>
      </c>
      <c r="D12" s="5" t="s">
        <v>96</v>
      </c>
      <c r="E12" s="5" t="s">
        <v>99</v>
      </c>
      <c r="F12" s="6"/>
      <c r="G12" s="6"/>
      <c r="H12" s="6"/>
      <c r="I12" s="33">
        <v>0</v>
      </c>
      <c r="J12" s="33">
        <f t="shared" si="0"/>
        <v>0</v>
      </c>
      <c r="K12" s="33">
        <f t="shared" si="1"/>
        <v>0</v>
      </c>
      <c r="L12" s="4"/>
    </row>
    <row r="13" spans="1:12" x14ac:dyDescent="0.25">
      <c r="A13" s="2" t="s">
        <v>15</v>
      </c>
      <c r="B13" s="7" t="s">
        <v>16</v>
      </c>
      <c r="C13" s="47">
        <v>1600</v>
      </c>
      <c r="D13" s="5" t="s">
        <v>96</v>
      </c>
      <c r="E13" s="5" t="s">
        <v>100</v>
      </c>
      <c r="F13" s="6"/>
      <c r="G13" s="6"/>
      <c r="H13" s="6"/>
      <c r="I13" s="33">
        <v>0</v>
      </c>
      <c r="J13" s="33">
        <f t="shared" si="0"/>
        <v>0</v>
      </c>
      <c r="K13" s="33">
        <f t="shared" si="1"/>
        <v>0</v>
      </c>
      <c r="L13" s="4"/>
    </row>
    <row r="14" spans="1:12" x14ac:dyDescent="0.25">
      <c r="A14" s="9" t="s">
        <v>14</v>
      </c>
      <c r="B14" s="10" t="s">
        <v>20</v>
      </c>
      <c r="C14" s="46">
        <v>1000</v>
      </c>
      <c r="D14" s="11" t="s">
        <v>96</v>
      </c>
      <c r="E14" s="11" t="s">
        <v>101</v>
      </c>
      <c r="F14" s="6"/>
      <c r="G14" s="6"/>
      <c r="H14" s="12"/>
      <c r="I14" s="32">
        <v>0</v>
      </c>
      <c r="J14" s="33">
        <f t="shared" si="0"/>
        <v>0</v>
      </c>
      <c r="K14" s="33">
        <f t="shared" si="1"/>
        <v>0</v>
      </c>
      <c r="L14" s="3"/>
    </row>
    <row r="15" spans="1:12" s="18" customFormat="1" x14ac:dyDescent="0.25">
      <c r="A15" s="52" t="s">
        <v>132</v>
      </c>
      <c r="B15" s="52"/>
      <c r="C15" s="52"/>
      <c r="D15" s="52"/>
      <c r="E15" s="52"/>
      <c r="F15" s="52"/>
      <c r="G15" s="52"/>
      <c r="H15" s="52"/>
      <c r="I15" s="36">
        <f>SUM(I8:I14)</f>
        <v>0</v>
      </c>
      <c r="J15" s="36">
        <f t="shared" ref="J15:K15" si="2">SUM(J8:J14)</f>
        <v>0</v>
      </c>
      <c r="K15" s="36">
        <f t="shared" si="2"/>
        <v>0</v>
      </c>
      <c r="L15" s="34"/>
    </row>
    <row r="16" spans="1:12" x14ac:dyDescent="0.25">
      <c r="A16" s="50" t="s">
        <v>95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</row>
    <row r="17" spans="1:12" x14ac:dyDescent="0.25">
      <c r="A17" s="50" t="s">
        <v>94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</row>
    <row r="18" spans="1:12" x14ac:dyDescent="0.25">
      <c r="C18" s="1"/>
      <c r="D18" s="1"/>
    </row>
    <row r="19" spans="1:12" x14ac:dyDescent="0.25">
      <c r="A19" s="44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</row>
    <row r="20" spans="1:12" x14ac:dyDescent="0.25">
      <c r="C20" s="1"/>
      <c r="D20" s="1"/>
    </row>
    <row r="21" spans="1:12" x14ac:dyDescent="0.25">
      <c r="C21" s="1"/>
      <c r="D21" s="1"/>
      <c r="H21" s="43"/>
    </row>
    <row r="22" spans="1:12" x14ac:dyDescent="0.25">
      <c r="C22" s="1"/>
      <c r="D22" s="1"/>
      <c r="H22" s="43"/>
    </row>
    <row r="23" spans="1:12" x14ac:dyDescent="0.25">
      <c r="C23" s="1"/>
      <c r="D23" s="1"/>
      <c r="H23" s="43"/>
    </row>
    <row r="24" spans="1:12" x14ac:dyDescent="0.25">
      <c r="C24" s="1"/>
      <c r="D24" s="1"/>
      <c r="H24" s="43"/>
    </row>
    <row r="25" spans="1:12" x14ac:dyDescent="0.25">
      <c r="C25" s="1"/>
      <c r="D25" s="1"/>
      <c r="H25" s="43"/>
    </row>
    <row r="26" spans="1:12" x14ac:dyDescent="0.25">
      <c r="C26" s="1"/>
      <c r="D26" s="1"/>
      <c r="H26" s="43"/>
    </row>
    <row r="27" spans="1:12" x14ac:dyDescent="0.25">
      <c r="H27" s="43"/>
    </row>
    <row r="28" spans="1:12" x14ac:dyDescent="0.25">
      <c r="H28" s="43"/>
    </row>
    <row r="29" spans="1:12" x14ac:dyDescent="0.25">
      <c r="H29" s="43"/>
    </row>
    <row r="30" spans="1:12" x14ac:dyDescent="0.25">
      <c r="H30" s="43"/>
    </row>
    <row r="32" spans="1:12" x14ac:dyDescent="0.25">
      <c r="H32" s="43"/>
    </row>
    <row r="33" spans="8:8" x14ac:dyDescent="0.25">
      <c r="H33" s="43"/>
    </row>
  </sheetData>
  <mergeCells count="18">
    <mergeCell ref="A1:L1"/>
    <mergeCell ref="A15:H15"/>
    <mergeCell ref="A4:L4"/>
    <mergeCell ref="A5:L5"/>
    <mergeCell ref="A16:L16"/>
    <mergeCell ref="A2:L2"/>
    <mergeCell ref="A3:L3"/>
    <mergeCell ref="F6:H6"/>
    <mergeCell ref="I6:I7"/>
    <mergeCell ref="J6:J7"/>
    <mergeCell ref="K6:K7"/>
    <mergeCell ref="C6:C7"/>
    <mergeCell ref="E6:E7"/>
    <mergeCell ref="B6:B7"/>
    <mergeCell ref="A6:A7"/>
    <mergeCell ref="A17:L17"/>
    <mergeCell ref="D6:D7"/>
    <mergeCell ref="L6:L7"/>
  </mergeCells>
  <pageMargins left="0.25" right="0.25" top="0.75" bottom="0.75" header="0.3" footer="0.3"/>
  <pageSetup paperSize="9" scale="4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25"/>
  <sheetViews>
    <sheetView tabSelected="1" zoomScale="55" zoomScaleNormal="55" workbookViewId="0">
      <selection sqref="A1:L1"/>
    </sheetView>
  </sheetViews>
  <sheetFormatPr defaultColWidth="9.140625" defaultRowHeight="15" x14ac:dyDescent="0.25"/>
  <cols>
    <col min="1" max="1" width="57.7109375" style="13" customWidth="1"/>
    <col min="2" max="2" width="57.28515625" style="13" customWidth="1"/>
    <col min="3" max="4" width="14.28515625" style="13" customWidth="1"/>
    <col min="5" max="5" width="14.28515625" style="1" customWidth="1"/>
    <col min="6" max="7" width="14.85546875" style="1" customWidth="1"/>
    <col min="8" max="8" width="15" style="1" customWidth="1"/>
    <col min="9" max="9" width="14.28515625" style="1" customWidth="1"/>
    <col min="10" max="10" width="12.140625" style="1" customWidth="1"/>
    <col min="11" max="11" width="15.7109375" style="1" customWidth="1"/>
    <col min="12" max="12" width="29.5703125" style="1" customWidth="1"/>
    <col min="13" max="16384" width="9.140625" style="1"/>
  </cols>
  <sheetData>
    <row r="1" spans="1:14" x14ac:dyDescent="0.25">
      <c r="A1" s="63" t="s">
        <v>139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4" x14ac:dyDescent="0.25">
      <c r="A2" s="56" t="s">
        <v>76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8"/>
    </row>
    <row r="3" spans="1:14" x14ac:dyDescent="0.25">
      <c r="A3" s="56" t="s">
        <v>78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8"/>
    </row>
    <row r="4" spans="1:14" ht="15" customHeight="1" x14ac:dyDescent="0.25">
      <c r="A4" s="64" t="s">
        <v>83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6"/>
    </row>
    <row r="5" spans="1:14" ht="15" customHeight="1" x14ac:dyDescent="0.25">
      <c r="A5" s="64" t="s">
        <v>138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6"/>
    </row>
    <row r="6" spans="1:14" x14ac:dyDescent="0.25">
      <c r="A6" s="48" t="s">
        <v>3</v>
      </c>
      <c r="B6" s="48" t="s">
        <v>0</v>
      </c>
      <c r="C6" s="48" t="s">
        <v>97</v>
      </c>
      <c r="D6" s="48" t="s">
        <v>98</v>
      </c>
      <c r="E6" s="48" t="s">
        <v>1</v>
      </c>
      <c r="F6" s="59" t="s">
        <v>93</v>
      </c>
      <c r="G6" s="60"/>
      <c r="H6" s="61"/>
      <c r="I6" s="48" t="s">
        <v>87</v>
      </c>
      <c r="J6" s="48" t="s">
        <v>88</v>
      </c>
      <c r="K6" s="48" t="s">
        <v>89</v>
      </c>
      <c r="L6" s="48" t="s">
        <v>2</v>
      </c>
    </row>
    <row r="7" spans="1:14" ht="28.5" x14ac:dyDescent="0.25">
      <c r="A7" s="49"/>
      <c r="B7" s="49"/>
      <c r="C7" s="49"/>
      <c r="D7" s="49"/>
      <c r="E7" s="49"/>
      <c r="F7" s="31" t="s">
        <v>91</v>
      </c>
      <c r="G7" s="31" t="s">
        <v>92</v>
      </c>
      <c r="H7" s="31" t="s">
        <v>102</v>
      </c>
      <c r="I7" s="49"/>
      <c r="J7" s="49"/>
      <c r="K7" s="49"/>
      <c r="L7" s="49"/>
    </row>
    <row r="8" spans="1:14" ht="45" x14ac:dyDescent="0.25">
      <c r="A8" s="16" t="s">
        <v>26</v>
      </c>
      <c r="B8" s="16" t="s">
        <v>27</v>
      </c>
      <c r="C8" s="47">
        <v>2000</v>
      </c>
      <c r="D8" s="11" t="s">
        <v>96</v>
      </c>
      <c r="E8" s="11" t="s">
        <v>127</v>
      </c>
      <c r="F8" s="28"/>
      <c r="G8" s="33"/>
      <c r="H8" s="33"/>
      <c r="I8" s="33">
        <v>0</v>
      </c>
      <c r="J8" s="33">
        <f>0.21*I8</f>
        <v>0</v>
      </c>
      <c r="K8" s="33">
        <f>I8+J8</f>
        <v>0</v>
      </c>
      <c r="L8" s="7" t="s">
        <v>13</v>
      </c>
    </row>
    <row r="9" spans="1:14" ht="45" x14ac:dyDescent="0.25">
      <c r="A9" s="14" t="s">
        <v>29</v>
      </c>
      <c r="B9" s="14" t="s">
        <v>28</v>
      </c>
      <c r="C9" s="47">
        <v>20</v>
      </c>
      <c r="D9" s="11" t="s">
        <v>96</v>
      </c>
      <c r="E9" s="11" t="s">
        <v>128</v>
      </c>
      <c r="F9" s="28"/>
      <c r="G9" s="33"/>
      <c r="H9" s="33"/>
      <c r="I9" s="33">
        <v>0</v>
      </c>
      <c r="J9" s="33">
        <f t="shared" ref="J9:J11" si="0">0.21*I9</f>
        <v>0</v>
      </c>
      <c r="K9" s="33">
        <f t="shared" ref="K9:K11" si="1">I9+J9</f>
        <v>0</v>
      </c>
      <c r="L9" s="7" t="s">
        <v>13</v>
      </c>
    </row>
    <row r="10" spans="1:14" ht="45" x14ac:dyDescent="0.25">
      <c r="A10" s="14" t="s">
        <v>30</v>
      </c>
      <c r="B10" s="14" t="s">
        <v>31</v>
      </c>
      <c r="C10" s="47">
        <v>500</v>
      </c>
      <c r="D10" s="11" t="s">
        <v>96</v>
      </c>
      <c r="E10" s="11" t="s">
        <v>99</v>
      </c>
      <c r="F10" s="28"/>
      <c r="G10" s="33"/>
      <c r="H10" s="33"/>
      <c r="I10" s="33">
        <v>0</v>
      </c>
      <c r="J10" s="33">
        <f t="shared" si="0"/>
        <v>0</v>
      </c>
      <c r="K10" s="33">
        <f t="shared" si="1"/>
        <v>0</v>
      </c>
      <c r="L10" s="7" t="s">
        <v>13</v>
      </c>
    </row>
    <row r="11" spans="1:14" ht="45" x14ac:dyDescent="0.25">
      <c r="A11" s="14" t="s">
        <v>63</v>
      </c>
      <c r="B11" s="14" t="s">
        <v>64</v>
      </c>
      <c r="C11" s="47">
        <v>160</v>
      </c>
      <c r="D11" s="11" t="s">
        <v>96</v>
      </c>
      <c r="E11" s="11" t="s">
        <v>129</v>
      </c>
      <c r="F11" s="28"/>
      <c r="G11" s="33"/>
      <c r="H11" s="33"/>
      <c r="I11" s="33">
        <v>0</v>
      </c>
      <c r="J11" s="33">
        <f t="shared" si="0"/>
        <v>0</v>
      </c>
      <c r="K11" s="33">
        <f t="shared" si="1"/>
        <v>0</v>
      </c>
      <c r="L11" s="7" t="s">
        <v>13</v>
      </c>
    </row>
    <row r="12" spans="1:14" s="18" customFormat="1" x14ac:dyDescent="0.25">
      <c r="A12" s="62" t="s">
        <v>132</v>
      </c>
      <c r="B12" s="62"/>
      <c r="C12" s="62"/>
      <c r="D12" s="62"/>
      <c r="E12" s="62"/>
      <c r="F12" s="62"/>
      <c r="G12" s="62"/>
      <c r="H12" s="62"/>
      <c r="I12" s="36">
        <f>SUM(I8:I11)</f>
        <v>0</v>
      </c>
      <c r="J12" s="36">
        <f t="shared" ref="J12" si="2">SUM(J8:J11)</f>
        <v>0</v>
      </c>
      <c r="K12" s="36">
        <f>SUM(K8:K11)</f>
        <v>0</v>
      </c>
      <c r="L12" s="34"/>
      <c r="M12" s="22"/>
      <c r="N12" s="22"/>
    </row>
    <row r="13" spans="1:14" x14ac:dyDescent="0.25">
      <c r="A13" s="50" t="s">
        <v>95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</row>
    <row r="14" spans="1:14" x14ac:dyDescent="0.25">
      <c r="A14" s="50" t="s">
        <v>94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</row>
    <row r="18" spans="2:4" x14ac:dyDescent="0.25">
      <c r="B18" s="17"/>
      <c r="C18" s="17"/>
      <c r="D18" s="17"/>
    </row>
    <row r="19" spans="2:4" x14ac:dyDescent="0.25">
      <c r="B19" s="17"/>
      <c r="C19" s="17"/>
      <c r="D19" s="17"/>
    </row>
    <row r="20" spans="2:4" x14ac:dyDescent="0.25">
      <c r="B20" s="17"/>
      <c r="C20" s="17"/>
      <c r="D20" s="17"/>
    </row>
    <row r="21" spans="2:4" x14ac:dyDescent="0.25">
      <c r="B21" s="17"/>
      <c r="C21" s="17"/>
      <c r="D21" s="17"/>
    </row>
    <row r="22" spans="2:4" x14ac:dyDescent="0.25">
      <c r="B22" s="17"/>
      <c r="C22" s="17"/>
      <c r="D22" s="17"/>
    </row>
    <row r="23" spans="2:4" x14ac:dyDescent="0.25">
      <c r="B23" s="17"/>
      <c r="C23" s="17"/>
      <c r="D23" s="17"/>
    </row>
    <row r="24" spans="2:4" x14ac:dyDescent="0.25">
      <c r="B24" s="17"/>
      <c r="C24" s="17"/>
      <c r="D24" s="17"/>
    </row>
    <row r="25" spans="2:4" x14ac:dyDescent="0.25">
      <c r="B25" s="17"/>
      <c r="C25" s="17"/>
      <c r="D25" s="17"/>
    </row>
  </sheetData>
  <mergeCells count="18">
    <mergeCell ref="A1:L1"/>
    <mergeCell ref="A2:L2"/>
    <mergeCell ref="A3:L3"/>
    <mergeCell ref="A4:L4"/>
    <mergeCell ref="A5:L5"/>
    <mergeCell ref="A14:N14"/>
    <mergeCell ref="A6:A7"/>
    <mergeCell ref="B6:B7"/>
    <mergeCell ref="C6:C7"/>
    <mergeCell ref="D6:D7"/>
    <mergeCell ref="E6:E7"/>
    <mergeCell ref="F6:H6"/>
    <mergeCell ref="I6:I7"/>
    <mergeCell ref="J6:J7"/>
    <mergeCell ref="K6:K7"/>
    <mergeCell ref="L6:L7"/>
    <mergeCell ref="A12:H12"/>
    <mergeCell ref="A13:N13"/>
  </mergeCells>
  <pageMargins left="0.25" right="0.25" top="0.75" bottom="0.75" header="0.3" footer="0.3"/>
  <pageSetup paperSize="9" scale="83" fitToWidth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75C1FA-7975-4F17-A6FC-4DE9D71CD5DB}">
  <sheetPr>
    <pageSetUpPr fitToPage="1"/>
  </sheetPr>
  <dimension ref="A1:N19"/>
  <sheetViews>
    <sheetView zoomScale="55" zoomScaleNormal="55" workbookViewId="0">
      <selection activeCell="A5" sqref="A5:L5"/>
    </sheetView>
  </sheetViews>
  <sheetFormatPr defaultColWidth="9.140625" defaultRowHeight="15" x14ac:dyDescent="0.25"/>
  <cols>
    <col min="1" max="1" width="36" style="13" bestFit="1" customWidth="1"/>
    <col min="2" max="2" width="44.7109375" style="13" customWidth="1"/>
    <col min="3" max="4" width="10.85546875" style="13" customWidth="1"/>
    <col min="5" max="5" width="10.85546875" style="1" customWidth="1"/>
    <col min="6" max="6" width="16.42578125" style="1" customWidth="1"/>
    <col min="7" max="8" width="15.42578125" style="1" customWidth="1"/>
    <col min="9" max="11" width="17.28515625" style="1" customWidth="1"/>
    <col min="12" max="12" width="19.42578125" style="1" customWidth="1"/>
    <col min="13" max="16384" width="9.140625" style="1"/>
  </cols>
  <sheetData>
    <row r="1" spans="1:14" x14ac:dyDescent="0.25">
      <c r="A1" s="63" t="s">
        <v>75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4" x14ac:dyDescent="0.25">
      <c r="A2" s="56" t="s">
        <v>76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8"/>
    </row>
    <row r="3" spans="1:14" x14ac:dyDescent="0.25">
      <c r="A3" s="56" t="s">
        <v>130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8"/>
    </row>
    <row r="4" spans="1:14" ht="15" customHeight="1" x14ac:dyDescent="0.25">
      <c r="A4" s="64" t="s">
        <v>84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6"/>
    </row>
    <row r="5" spans="1:14" ht="15" customHeight="1" x14ac:dyDescent="0.25">
      <c r="A5" s="64" t="s">
        <v>133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6"/>
    </row>
    <row r="6" spans="1:14" x14ac:dyDescent="0.25">
      <c r="A6" s="48" t="s">
        <v>3</v>
      </c>
      <c r="B6" s="48" t="s">
        <v>0</v>
      </c>
      <c r="C6" s="48" t="s">
        <v>97</v>
      </c>
      <c r="D6" s="48" t="s">
        <v>98</v>
      </c>
      <c r="E6" s="48" t="s">
        <v>1</v>
      </c>
      <c r="F6" s="59" t="s">
        <v>93</v>
      </c>
      <c r="G6" s="60"/>
      <c r="H6" s="61"/>
      <c r="I6" s="48" t="s">
        <v>87</v>
      </c>
      <c r="J6" s="48" t="s">
        <v>88</v>
      </c>
      <c r="K6" s="48" t="s">
        <v>89</v>
      </c>
      <c r="L6" s="48" t="s">
        <v>2</v>
      </c>
    </row>
    <row r="7" spans="1:14" ht="28.5" x14ac:dyDescent="0.25">
      <c r="A7" s="49"/>
      <c r="B7" s="49"/>
      <c r="C7" s="49"/>
      <c r="D7" s="49"/>
      <c r="E7" s="49"/>
      <c r="F7" s="31" t="s">
        <v>91</v>
      </c>
      <c r="G7" s="31" t="s">
        <v>92</v>
      </c>
      <c r="H7" s="31" t="s">
        <v>102</v>
      </c>
      <c r="I7" s="49"/>
      <c r="J7" s="49"/>
      <c r="K7" s="49"/>
      <c r="L7" s="49"/>
    </row>
    <row r="8" spans="1:14" ht="30" x14ac:dyDescent="0.25">
      <c r="A8" s="7" t="s">
        <v>69</v>
      </c>
      <c r="B8" s="7" t="s">
        <v>72</v>
      </c>
      <c r="C8" s="30">
        <v>10000</v>
      </c>
      <c r="D8" s="23" t="s">
        <v>96</v>
      </c>
      <c r="E8" s="23" t="s">
        <v>99</v>
      </c>
      <c r="F8" s="28"/>
      <c r="G8" s="28"/>
      <c r="H8" s="28"/>
      <c r="I8" s="32">
        <v>0</v>
      </c>
      <c r="J8" s="33">
        <f>0.21*I8</f>
        <v>0</v>
      </c>
      <c r="K8" s="33">
        <f>I8+J8</f>
        <v>0</v>
      </c>
      <c r="L8" s="7"/>
    </row>
    <row r="9" spans="1:14" ht="30" x14ac:dyDescent="0.25">
      <c r="A9" s="7" t="s">
        <v>70</v>
      </c>
      <c r="B9" s="7" t="s">
        <v>73</v>
      </c>
      <c r="C9" s="30">
        <v>10000</v>
      </c>
      <c r="D9" s="23" t="s">
        <v>96</v>
      </c>
      <c r="E9" s="23" t="s">
        <v>99</v>
      </c>
      <c r="F9" s="28"/>
      <c r="G9" s="28"/>
      <c r="H9" s="28"/>
      <c r="I9" s="32">
        <v>0</v>
      </c>
      <c r="J9" s="33">
        <f t="shared" ref="J9:J10" si="0">0.21*I9</f>
        <v>0</v>
      </c>
      <c r="K9" s="33">
        <f t="shared" ref="K9:K10" si="1">I9+J9</f>
        <v>0</v>
      </c>
      <c r="L9" s="7"/>
    </row>
    <row r="10" spans="1:14" x14ac:dyDescent="0.25">
      <c r="A10" s="7" t="s">
        <v>71</v>
      </c>
      <c r="B10" s="7" t="s">
        <v>74</v>
      </c>
      <c r="C10" s="30">
        <v>1500</v>
      </c>
      <c r="D10" s="23" t="s">
        <v>96</v>
      </c>
      <c r="E10" s="23" t="s">
        <v>99</v>
      </c>
      <c r="F10" s="28"/>
      <c r="G10" s="28"/>
      <c r="H10" s="28"/>
      <c r="I10" s="32">
        <v>0</v>
      </c>
      <c r="J10" s="33">
        <f t="shared" si="0"/>
        <v>0</v>
      </c>
      <c r="K10" s="33">
        <f t="shared" si="1"/>
        <v>0</v>
      </c>
      <c r="L10" s="7"/>
    </row>
    <row r="11" spans="1:14" s="18" customFormat="1" x14ac:dyDescent="0.25">
      <c r="A11" s="67" t="s">
        <v>132</v>
      </c>
      <c r="B11" s="68"/>
      <c r="C11" s="68"/>
      <c r="D11" s="68"/>
      <c r="E11" s="68"/>
      <c r="F11" s="68"/>
      <c r="G11" s="68"/>
      <c r="H11" s="68"/>
      <c r="I11" s="36">
        <f>SUM(I8:I10)</f>
        <v>0</v>
      </c>
      <c r="J11" s="36">
        <f t="shared" ref="J11:K11" si="2">SUM(J8:J10)</f>
        <v>0</v>
      </c>
      <c r="K11" s="36">
        <f t="shared" si="2"/>
        <v>0</v>
      </c>
      <c r="L11" s="34"/>
      <c r="M11" s="22"/>
      <c r="N11" s="22"/>
    </row>
    <row r="12" spans="1:14" x14ac:dyDescent="0.25">
      <c r="A12" s="50" t="s">
        <v>95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</row>
    <row r="13" spans="1:14" ht="18" customHeight="1" x14ac:dyDescent="0.25">
      <c r="A13" s="50" t="s">
        <v>94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</row>
    <row r="14" spans="1:14" x14ac:dyDescent="0.25">
      <c r="B14" s="15"/>
      <c r="C14" s="15"/>
      <c r="D14" s="15"/>
    </row>
    <row r="15" spans="1:14" x14ac:dyDescent="0.25">
      <c r="B15" s="15"/>
      <c r="C15" s="15"/>
      <c r="D15" s="15"/>
    </row>
    <row r="16" spans="1:14" x14ac:dyDescent="0.25">
      <c r="B16" s="15"/>
      <c r="C16" s="15"/>
      <c r="D16" s="15"/>
    </row>
    <row r="17" spans="2:4" x14ac:dyDescent="0.25">
      <c r="B17" s="15"/>
      <c r="C17" s="15"/>
      <c r="D17" s="15"/>
    </row>
    <row r="18" spans="2:4" x14ac:dyDescent="0.25">
      <c r="B18" s="15"/>
      <c r="C18" s="15"/>
      <c r="D18" s="15"/>
    </row>
    <row r="19" spans="2:4" x14ac:dyDescent="0.25">
      <c r="B19" s="15"/>
      <c r="C19" s="15"/>
      <c r="D19" s="15"/>
    </row>
  </sheetData>
  <mergeCells count="18">
    <mergeCell ref="A1:L1"/>
    <mergeCell ref="A2:L2"/>
    <mergeCell ref="A3:L3"/>
    <mergeCell ref="A4:L4"/>
    <mergeCell ref="A5:L5"/>
    <mergeCell ref="A13:N13"/>
    <mergeCell ref="C6:C7"/>
    <mergeCell ref="D6:D7"/>
    <mergeCell ref="E6:E7"/>
    <mergeCell ref="A6:A7"/>
    <mergeCell ref="B6:B7"/>
    <mergeCell ref="F6:H6"/>
    <mergeCell ref="I6:I7"/>
    <mergeCell ref="J6:J7"/>
    <mergeCell ref="K6:K7"/>
    <mergeCell ref="L6:L7"/>
    <mergeCell ref="A11:H11"/>
    <mergeCell ref="A12:N12"/>
  </mergeCells>
  <pageMargins left="0.25" right="0.25" top="0.75" bottom="0.75" header="0.3" footer="0.3"/>
  <pageSetup paperSize="9" scale="83" fitToWidth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34"/>
  <sheetViews>
    <sheetView topLeftCell="A2" zoomScale="70" zoomScaleNormal="70" workbookViewId="0">
      <selection activeCell="A5" sqref="A5:L5"/>
    </sheetView>
  </sheetViews>
  <sheetFormatPr defaultColWidth="9.140625" defaultRowHeight="15" x14ac:dyDescent="0.25"/>
  <cols>
    <col min="1" max="1" width="48.7109375" style="24" customWidth="1"/>
    <col min="2" max="2" width="65.28515625" style="24" customWidth="1"/>
    <col min="3" max="4" width="17.7109375" style="24" customWidth="1"/>
    <col min="5" max="5" width="17.7109375" style="22" customWidth="1"/>
    <col min="6" max="6" width="18.28515625" style="26" customWidth="1"/>
    <col min="7" max="7" width="17.85546875" style="22" customWidth="1"/>
    <col min="8" max="8" width="21.42578125" style="22" customWidth="1"/>
    <col min="9" max="9" width="14.7109375" style="22" customWidth="1"/>
    <col min="10" max="10" width="13" style="22" customWidth="1"/>
    <col min="11" max="11" width="16.85546875" style="22" customWidth="1"/>
    <col min="12" max="12" width="27.85546875" style="22" customWidth="1"/>
    <col min="13" max="16384" width="9.140625" style="22"/>
  </cols>
  <sheetData>
    <row r="1" spans="1:12" x14ac:dyDescent="0.25">
      <c r="A1" s="63" t="s">
        <v>75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x14ac:dyDescent="0.25">
      <c r="A2" s="56" t="s">
        <v>76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8"/>
    </row>
    <row r="3" spans="1:12" x14ac:dyDescent="0.25">
      <c r="A3" s="56" t="s">
        <v>79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8"/>
    </row>
    <row r="4" spans="1:12" x14ac:dyDescent="0.25">
      <c r="A4" s="69" t="s">
        <v>82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1"/>
    </row>
    <row r="5" spans="1:12" x14ac:dyDescent="0.25">
      <c r="A5" s="69" t="s">
        <v>134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1"/>
    </row>
    <row r="6" spans="1:12" s="1" customFormat="1" x14ac:dyDescent="0.25">
      <c r="A6" s="48" t="s">
        <v>3</v>
      </c>
      <c r="B6" s="48" t="s">
        <v>0</v>
      </c>
      <c r="C6" s="48" t="s">
        <v>97</v>
      </c>
      <c r="D6" s="48" t="s">
        <v>98</v>
      </c>
      <c r="E6" s="48" t="s">
        <v>1</v>
      </c>
      <c r="F6" s="59" t="s">
        <v>93</v>
      </c>
      <c r="G6" s="60"/>
      <c r="H6" s="61"/>
      <c r="I6" s="48" t="s">
        <v>87</v>
      </c>
      <c r="J6" s="48" t="s">
        <v>88</v>
      </c>
      <c r="K6" s="48" t="s">
        <v>89</v>
      </c>
      <c r="L6" s="48" t="s">
        <v>2</v>
      </c>
    </row>
    <row r="7" spans="1:12" s="1" customFormat="1" ht="28.5" x14ac:dyDescent="0.25">
      <c r="A7" s="49"/>
      <c r="B7" s="49"/>
      <c r="C7" s="49"/>
      <c r="D7" s="49"/>
      <c r="E7" s="49"/>
      <c r="F7" s="31" t="s">
        <v>91</v>
      </c>
      <c r="G7" s="31" t="s">
        <v>92</v>
      </c>
      <c r="H7" s="31" t="s">
        <v>102</v>
      </c>
      <c r="I7" s="49"/>
      <c r="J7" s="49"/>
      <c r="K7" s="49"/>
      <c r="L7" s="49"/>
    </row>
    <row r="8" spans="1:12" ht="45" x14ac:dyDescent="0.25">
      <c r="A8" s="7" t="s">
        <v>32</v>
      </c>
      <c r="B8" s="7" t="s">
        <v>33</v>
      </c>
      <c r="C8" s="30">
        <v>300000</v>
      </c>
      <c r="D8" s="23" t="s">
        <v>103</v>
      </c>
      <c r="E8" s="23" t="s">
        <v>108</v>
      </c>
      <c r="F8" s="35"/>
      <c r="G8" s="32"/>
      <c r="H8" s="36"/>
      <c r="I8" s="32">
        <v>0</v>
      </c>
      <c r="J8" s="32">
        <f>I8*0.21</f>
        <v>0</v>
      </c>
      <c r="K8" s="33">
        <f>I8+J8</f>
        <v>0</v>
      </c>
      <c r="L8" s="37" t="s">
        <v>34</v>
      </c>
    </row>
    <row r="9" spans="1:12" ht="45" x14ac:dyDescent="0.25">
      <c r="A9" s="7" t="s">
        <v>35</v>
      </c>
      <c r="B9" s="7" t="s">
        <v>36</v>
      </c>
      <c r="C9" s="30">
        <v>120</v>
      </c>
      <c r="D9" s="23" t="s">
        <v>104</v>
      </c>
      <c r="E9" s="23" t="s">
        <v>109</v>
      </c>
      <c r="F9" s="35"/>
      <c r="G9" s="32"/>
      <c r="H9" s="36"/>
      <c r="I9" s="32">
        <v>0</v>
      </c>
      <c r="J9" s="32">
        <f t="shared" ref="J9:J21" si="0">I9*0.21</f>
        <v>0</v>
      </c>
      <c r="K9" s="33">
        <f t="shared" ref="K9:K21" si="1">I9+J9</f>
        <v>0</v>
      </c>
      <c r="L9" s="37" t="s">
        <v>34</v>
      </c>
    </row>
    <row r="10" spans="1:12" ht="45" x14ac:dyDescent="0.25">
      <c r="A10" s="7" t="s">
        <v>37</v>
      </c>
      <c r="B10" s="7" t="s">
        <v>38</v>
      </c>
      <c r="C10" s="30">
        <v>1000</v>
      </c>
      <c r="D10" s="23" t="s">
        <v>105</v>
      </c>
      <c r="E10" s="23" t="s">
        <v>110</v>
      </c>
      <c r="F10" s="35"/>
      <c r="G10" s="32"/>
      <c r="H10" s="36"/>
      <c r="I10" s="32">
        <v>0</v>
      </c>
      <c r="J10" s="32">
        <f t="shared" si="0"/>
        <v>0</v>
      </c>
      <c r="K10" s="33">
        <f t="shared" si="1"/>
        <v>0</v>
      </c>
      <c r="L10" s="37" t="s">
        <v>34</v>
      </c>
    </row>
    <row r="11" spans="1:12" ht="45" x14ac:dyDescent="0.25">
      <c r="A11" s="7" t="s">
        <v>39</v>
      </c>
      <c r="B11" s="7" t="s">
        <v>40</v>
      </c>
      <c r="C11" s="30">
        <v>100</v>
      </c>
      <c r="D11" s="23" t="s">
        <v>106</v>
      </c>
      <c r="E11" s="23" t="s">
        <v>111</v>
      </c>
      <c r="F11" s="35"/>
      <c r="G11" s="32"/>
      <c r="H11" s="36"/>
      <c r="I11" s="32">
        <v>0</v>
      </c>
      <c r="J11" s="32">
        <f t="shared" si="0"/>
        <v>0</v>
      </c>
      <c r="K11" s="33">
        <f t="shared" si="1"/>
        <v>0</v>
      </c>
      <c r="L11" s="37" t="s">
        <v>34</v>
      </c>
    </row>
    <row r="12" spans="1:12" ht="45" x14ac:dyDescent="0.25">
      <c r="A12" s="7" t="s">
        <v>41</v>
      </c>
      <c r="B12" s="7" t="s">
        <v>42</v>
      </c>
      <c r="C12" s="30">
        <v>600</v>
      </c>
      <c r="D12" s="23" t="s">
        <v>103</v>
      </c>
      <c r="E12" s="23" t="s">
        <v>112</v>
      </c>
      <c r="F12" s="35"/>
      <c r="G12" s="32"/>
      <c r="H12" s="36"/>
      <c r="I12" s="32">
        <v>0</v>
      </c>
      <c r="J12" s="32">
        <f t="shared" si="0"/>
        <v>0</v>
      </c>
      <c r="K12" s="33">
        <f t="shared" si="1"/>
        <v>0</v>
      </c>
      <c r="L12" s="37" t="s">
        <v>34</v>
      </c>
    </row>
    <row r="13" spans="1:12" ht="45" x14ac:dyDescent="0.25">
      <c r="A13" s="7" t="s">
        <v>43</v>
      </c>
      <c r="B13" s="7" t="s">
        <v>44</v>
      </c>
      <c r="C13" s="30">
        <v>50</v>
      </c>
      <c r="D13" s="23" t="s">
        <v>106</v>
      </c>
      <c r="E13" s="23" t="s">
        <v>113</v>
      </c>
      <c r="F13" s="35"/>
      <c r="G13" s="32"/>
      <c r="H13" s="36"/>
      <c r="I13" s="32">
        <v>0</v>
      </c>
      <c r="J13" s="32">
        <f t="shared" si="0"/>
        <v>0</v>
      </c>
      <c r="K13" s="33">
        <f t="shared" si="1"/>
        <v>0</v>
      </c>
      <c r="L13" s="37" t="s">
        <v>34</v>
      </c>
    </row>
    <row r="14" spans="1:12" ht="60" x14ac:dyDescent="0.25">
      <c r="A14" s="7" t="s">
        <v>45</v>
      </c>
      <c r="B14" s="7" t="s">
        <v>46</v>
      </c>
      <c r="C14" s="30">
        <v>20000</v>
      </c>
      <c r="D14" s="23" t="s">
        <v>103</v>
      </c>
      <c r="E14" s="23" t="s">
        <v>114</v>
      </c>
      <c r="F14" s="35"/>
      <c r="G14" s="32"/>
      <c r="H14" s="36"/>
      <c r="I14" s="32">
        <v>0</v>
      </c>
      <c r="J14" s="32">
        <f t="shared" si="0"/>
        <v>0</v>
      </c>
      <c r="K14" s="33">
        <f t="shared" si="1"/>
        <v>0</v>
      </c>
      <c r="L14" s="37" t="s">
        <v>34</v>
      </c>
    </row>
    <row r="15" spans="1:12" ht="45" x14ac:dyDescent="0.25">
      <c r="A15" s="7" t="s">
        <v>53</v>
      </c>
      <c r="B15" s="7" t="s">
        <v>54</v>
      </c>
      <c r="C15" s="30">
        <v>2000</v>
      </c>
      <c r="D15" s="23" t="s">
        <v>103</v>
      </c>
      <c r="E15" s="23" t="s">
        <v>115</v>
      </c>
      <c r="F15" s="35"/>
      <c r="G15" s="32"/>
      <c r="H15" s="36"/>
      <c r="I15" s="32">
        <v>0</v>
      </c>
      <c r="J15" s="32">
        <f t="shared" si="0"/>
        <v>0</v>
      </c>
      <c r="K15" s="33">
        <f t="shared" si="1"/>
        <v>0</v>
      </c>
      <c r="L15" s="37" t="s">
        <v>34</v>
      </c>
    </row>
    <row r="16" spans="1:12" ht="45" x14ac:dyDescent="0.25">
      <c r="A16" s="7" t="s">
        <v>57</v>
      </c>
      <c r="B16" s="7" t="s">
        <v>55</v>
      </c>
      <c r="C16" s="30">
        <v>2000</v>
      </c>
      <c r="D16" s="23" t="s">
        <v>103</v>
      </c>
      <c r="E16" s="23" t="s">
        <v>116</v>
      </c>
      <c r="F16" s="35"/>
      <c r="G16" s="32"/>
      <c r="H16" s="36"/>
      <c r="I16" s="32">
        <v>0</v>
      </c>
      <c r="J16" s="32">
        <f t="shared" si="0"/>
        <v>0</v>
      </c>
      <c r="K16" s="33">
        <f t="shared" si="1"/>
        <v>0</v>
      </c>
      <c r="L16" s="37" t="s">
        <v>34</v>
      </c>
    </row>
    <row r="17" spans="1:14" ht="45" x14ac:dyDescent="0.25">
      <c r="A17" s="7" t="s">
        <v>56</v>
      </c>
      <c r="B17" s="7" t="s">
        <v>58</v>
      </c>
      <c r="C17" s="30">
        <v>20000</v>
      </c>
      <c r="D17" s="23" t="s">
        <v>103</v>
      </c>
      <c r="E17" s="23" t="s">
        <v>114</v>
      </c>
      <c r="F17" s="35"/>
      <c r="G17" s="32"/>
      <c r="H17" s="36"/>
      <c r="I17" s="32">
        <v>0</v>
      </c>
      <c r="J17" s="32">
        <f t="shared" si="0"/>
        <v>0</v>
      </c>
      <c r="K17" s="33">
        <f t="shared" si="1"/>
        <v>0</v>
      </c>
      <c r="L17" s="37" t="s">
        <v>34</v>
      </c>
    </row>
    <row r="18" spans="1:14" ht="45" x14ac:dyDescent="0.25">
      <c r="A18" s="7" t="s">
        <v>59</v>
      </c>
      <c r="B18" s="7" t="s">
        <v>58</v>
      </c>
      <c r="C18" s="30">
        <v>10000</v>
      </c>
      <c r="D18" s="23" t="s">
        <v>103</v>
      </c>
      <c r="E18" s="23" t="s">
        <v>114</v>
      </c>
      <c r="F18" s="35"/>
      <c r="G18" s="32"/>
      <c r="H18" s="36"/>
      <c r="I18" s="32">
        <v>0</v>
      </c>
      <c r="J18" s="32">
        <f t="shared" si="0"/>
        <v>0</v>
      </c>
      <c r="K18" s="33">
        <f t="shared" si="1"/>
        <v>0</v>
      </c>
      <c r="L18" s="37" t="s">
        <v>34</v>
      </c>
    </row>
    <row r="19" spans="1:14" ht="45" x14ac:dyDescent="0.25">
      <c r="A19" s="7" t="s">
        <v>90</v>
      </c>
      <c r="B19" s="7" t="s">
        <v>60</v>
      </c>
      <c r="C19" s="30">
        <v>400</v>
      </c>
      <c r="D19" s="23" t="s">
        <v>103</v>
      </c>
      <c r="E19" s="23" t="s">
        <v>117</v>
      </c>
      <c r="F19" s="35"/>
      <c r="G19" s="32"/>
      <c r="H19" s="36"/>
      <c r="I19" s="32">
        <v>0</v>
      </c>
      <c r="J19" s="32">
        <f t="shared" si="0"/>
        <v>0</v>
      </c>
      <c r="K19" s="33">
        <f t="shared" si="1"/>
        <v>0</v>
      </c>
      <c r="L19" s="37" t="s">
        <v>34</v>
      </c>
    </row>
    <row r="20" spans="1:14" ht="45" x14ac:dyDescent="0.25">
      <c r="A20" s="7" t="s">
        <v>67</v>
      </c>
      <c r="B20" s="7" t="s">
        <v>66</v>
      </c>
      <c r="C20" s="30">
        <v>10</v>
      </c>
      <c r="D20" s="23" t="s">
        <v>107</v>
      </c>
      <c r="E20" s="23" t="s">
        <v>118</v>
      </c>
      <c r="F20" s="35"/>
      <c r="G20" s="32"/>
      <c r="H20" s="36"/>
      <c r="I20" s="32">
        <v>0</v>
      </c>
      <c r="J20" s="32">
        <f t="shared" si="0"/>
        <v>0</v>
      </c>
      <c r="K20" s="33">
        <f t="shared" si="1"/>
        <v>0</v>
      </c>
      <c r="L20" s="37" t="s">
        <v>34</v>
      </c>
    </row>
    <row r="21" spans="1:14" ht="45" x14ac:dyDescent="0.25">
      <c r="A21" s="7" t="s">
        <v>68</v>
      </c>
      <c r="B21" s="7" t="s">
        <v>65</v>
      </c>
      <c r="C21" s="30">
        <v>100</v>
      </c>
      <c r="D21" s="23" t="s">
        <v>107</v>
      </c>
      <c r="E21" s="23" t="s">
        <v>119</v>
      </c>
      <c r="F21" s="35"/>
      <c r="G21" s="32"/>
      <c r="H21" s="36"/>
      <c r="I21" s="32">
        <v>0</v>
      </c>
      <c r="J21" s="32">
        <f t="shared" si="0"/>
        <v>0</v>
      </c>
      <c r="K21" s="33">
        <f t="shared" si="1"/>
        <v>0</v>
      </c>
      <c r="L21" s="37" t="s">
        <v>34</v>
      </c>
    </row>
    <row r="22" spans="1:14" s="18" customFormat="1" x14ac:dyDescent="0.25">
      <c r="A22" s="67" t="s">
        <v>132</v>
      </c>
      <c r="B22" s="68"/>
      <c r="C22" s="68"/>
      <c r="D22" s="68"/>
      <c r="E22" s="68"/>
      <c r="F22" s="68"/>
      <c r="G22" s="68"/>
      <c r="H22" s="68"/>
      <c r="I22" s="36">
        <f>SUM(I8:I21)</f>
        <v>0</v>
      </c>
      <c r="J22" s="36">
        <f t="shared" ref="J22" si="2">SUM(J8:J21)</f>
        <v>0</v>
      </c>
      <c r="K22" s="36">
        <f>SUM(K8:K21)</f>
        <v>0</v>
      </c>
      <c r="L22" s="34"/>
      <c r="M22" s="22"/>
      <c r="N22" s="22"/>
    </row>
    <row r="23" spans="1:14" x14ac:dyDescent="0.25">
      <c r="A23" s="50" t="s">
        <v>95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</row>
    <row r="24" spans="1:14" x14ac:dyDescent="0.25">
      <c r="A24" s="50" t="s">
        <v>94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</row>
    <row r="25" spans="1:14" x14ac:dyDescent="0.2">
      <c r="B25" s="25"/>
      <c r="C25" s="25"/>
      <c r="D25" s="25"/>
    </row>
    <row r="26" spans="1:14" x14ac:dyDescent="0.2">
      <c r="B26" s="25"/>
      <c r="C26" s="25"/>
      <c r="D26" s="25"/>
    </row>
    <row r="34" spans="1:1" x14ac:dyDescent="0.25">
      <c r="A34" s="19"/>
    </row>
  </sheetData>
  <mergeCells count="18">
    <mergeCell ref="I6:I7"/>
    <mergeCell ref="J6:J7"/>
    <mergeCell ref="K6:K7"/>
    <mergeCell ref="L6:L7"/>
    <mergeCell ref="A24:N24"/>
    <mergeCell ref="A22:H22"/>
    <mergeCell ref="A23:N23"/>
    <mergeCell ref="A6:A7"/>
    <mergeCell ref="B6:B7"/>
    <mergeCell ref="C6:C7"/>
    <mergeCell ref="D6:D7"/>
    <mergeCell ref="E6:E7"/>
    <mergeCell ref="F6:H6"/>
    <mergeCell ref="A1:L1"/>
    <mergeCell ref="A2:L2"/>
    <mergeCell ref="A3:L3"/>
    <mergeCell ref="A4:L4"/>
    <mergeCell ref="A5:L5"/>
  </mergeCells>
  <pageMargins left="0.25" right="0.25" top="0.75" bottom="0.75" header="0.3" footer="0.3"/>
  <pageSetup paperSize="9" scale="4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17"/>
  <sheetViews>
    <sheetView zoomScale="85" zoomScaleNormal="85" workbookViewId="0">
      <selection activeCell="A5" sqref="A5:L5"/>
    </sheetView>
  </sheetViews>
  <sheetFormatPr defaultColWidth="9.140625" defaultRowHeight="15" x14ac:dyDescent="0.25"/>
  <cols>
    <col min="1" max="1" width="56.28515625" style="19" customWidth="1"/>
    <col min="2" max="2" width="60.28515625" style="19" customWidth="1"/>
    <col min="3" max="3" width="13.85546875" style="19" customWidth="1"/>
    <col min="4" max="4" width="15.140625" style="19" customWidth="1"/>
    <col min="5" max="5" width="14.5703125" style="19" customWidth="1"/>
    <col min="6" max="6" width="22.140625" style="19" customWidth="1"/>
    <col min="7" max="7" width="18.28515625" style="19" customWidth="1"/>
    <col min="8" max="11" width="17.42578125" style="19" customWidth="1"/>
    <col min="12" max="12" width="28.140625" style="19" customWidth="1"/>
    <col min="13" max="16384" width="9.140625" style="19"/>
  </cols>
  <sheetData>
    <row r="1" spans="1:14" x14ac:dyDescent="0.25">
      <c r="A1" s="63" t="s">
        <v>75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38"/>
      <c r="N1" s="38"/>
    </row>
    <row r="2" spans="1:14" x14ac:dyDescent="0.25">
      <c r="A2" s="56" t="s">
        <v>76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8"/>
      <c r="M2" s="38"/>
      <c r="N2" s="38"/>
    </row>
    <row r="3" spans="1:14" x14ac:dyDescent="0.25">
      <c r="A3" s="56" t="s">
        <v>80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8"/>
      <c r="M3" s="38"/>
      <c r="N3" s="38"/>
    </row>
    <row r="4" spans="1:14" s="1" customFormat="1" ht="15" customHeight="1" x14ac:dyDescent="0.25">
      <c r="A4" s="64" t="s">
        <v>83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6"/>
    </row>
    <row r="5" spans="1:14" s="1" customFormat="1" ht="15" customHeight="1" x14ac:dyDescent="0.25">
      <c r="A5" s="64" t="s">
        <v>135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6"/>
    </row>
    <row r="6" spans="1:14" s="1" customFormat="1" x14ac:dyDescent="0.25">
      <c r="A6" s="48" t="s">
        <v>3</v>
      </c>
      <c r="B6" s="48" t="s">
        <v>0</v>
      </c>
      <c r="C6" s="48" t="s">
        <v>97</v>
      </c>
      <c r="D6" s="48" t="s">
        <v>98</v>
      </c>
      <c r="E6" s="48" t="s">
        <v>1</v>
      </c>
      <c r="F6" s="59" t="s">
        <v>93</v>
      </c>
      <c r="G6" s="60"/>
      <c r="H6" s="61"/>
      <c r="I6" s="48" t="s">
        <v>87</v>
      </c>
      <c r="J6" s="48" t="s">
        <v>88</v>
      </c>
      <c r="K6" s="48" t="s">
        <v>89</v>
      </c>
      <c r="L6" s="48" t="s">
        <v>2</v>
      </c>
    </row>
    <row r="7" spans="1:14" s="1" customFormat="1" ht="28.5" x14ac:dyDescent="0.25">
      <c r="A7" s="49"/>
      <c r="B7" s="49"/>
      <c r="C7" s="49"/>
      <c r="D7" s="49"/>
      <c r="E7" s="49"/>
      <c r="F7" s="31" t="s">
        <v>91</v>
      </c>
      <c r="G7" s="31" t="s">
        <v>92</v>
      </c>
      <c r="H7" s="31" t="s">
        <v>102</v>
      </c>
      <c r="I7" s="49"/>
      <c r="J7" s="49"/>
      <c r="K7" s="49"/>
      <c r="L7" s="49"/>
    </row>
    <row r="8" spans="1:14" s="1" customFormat="1" ht="30" x14ac:dyDescent="0.25">
      <c r="A8" s="9" t="s">
        <v>17</v>
      </c>
      <c r="B8" s="7" t="s">
        <v>23</v>
      </c>
      <c r="C8" s="11">
        <v>50</v>
      </c>
      <c r="D8" s="11" t="s">
        <v>107</v>
      </c>
      <c r="E8" s="11" t="s">
        <v>123</v>
      </c>
      <c r="F8" s="35"/>
      <c r="G8" s="32"/>
      <c r="H8" s="32"/>
      <c r="I8" s="32">
        <v>0</v>
      </c>
      <c r="J8" s="32">
        <f>0.21*I8</f>
        <v>0</v>
      </c>
      <c r="K8" s="32">
        <f>I8+J8</f>
        <v>0</v>
      </c>
      <c r="L8" s="20"/>
    </row>
    <row r="9" spans="1:14" s="1" customFormat="1" ht="30" x14ac:dyDescent="0.25">
      <c r="A9" s="9" t="s">
        <v>18</v>
      </c>
      <c r="B9" s="7" t="s">
        <v>22</v>
      </c>
      <c r="C9" s="11">
        <v>50</v>
      </c>
      <c r="D9" s="11" t="s">
        <v>107</v>
      </c>
      <c r="E9" s="11" t="s">
        <v>123</v>
      </c>
      <c r="F9" s="35"/>
      <c r="G9" s="32"/>
      <c r="H9" s="32"/>
      <c r="I9" s="32">
        <v>0</v>
      </c>
      <c r="J9" s="32">
        <f t="shared" ref="J9:J11" si="0">0.21*I9</f>
        <v>0</v>
      </c>
      <c r="K9" s="32">
        <f t="shared" ref="K9:K11" si="1">I9+J9</f>
        <v>0</v>
      </c>
      <c r="L9" s="20"/>
    </row>
    <row r="10" spans="1:14" ht="30" x14ac:dyDescent="0.25">
      <c r="A10" s="9" t="s">
        <v>19</v>
      </c>
      <c r="B10" s="7" t="s">
        <v>24</v>
      </c>
      <c r="C10" s="11">
        <v>50</v>
      </c>
      <c r="D10" s="11" t="s">
        <v>107</v>
      </c>
      <c r="E10" s="11" t="s">
        <v>123</v>
      </c>
      <c r="F10" s="35"/>
      <c r="G10" s="32"/>
      <c r="H10" s="32"/>
      <c r="I10" s="32">
        <v>0</v>
      </c>
      <c r="J10" s="32">
        <f t="shared" si="0"/>
        <v>0</v>
      </c>
      <c r="K10" s="32">
        <f t="shared" si="1"/>
        <v>0</v>
      </c>
      <c r="L10" s="20"/>
      <c r="M10" s="38"/>
      <c r="N10" s="38"/>
    </row>
    <row r="11" spans="1:14" ht="45" x14ac:dyDescent="0.25">
      <c r="A11" s="9" t="s">
        <v>21</v>
      </c>
      <c r="B11" s="7" t="s">
        <v>25</v>
      </c>
      <c r="C11" s="11">
        <v>100</v>
      </c>
      <c r="D11" s="11" t="s">
        <v>107</v>
      </c>
      <c r="E11" s="11" t="s">
        <v>119</v>
      </c>
      <c r="F11" s="35"/>
      <c r="G11" s="32"/>
      <c r="H11" s="32"/>
      <c r="I11" s="32">
        <v>0</v>
      </c>
      <c r="J11" s="32">
        <f t="shared" si="0"/>
        <v>0</v>
      </c>
      <c r="K11" s="32">
        <f t="shared" si="1"/>
        <v>0</v>
      </c>
      <c r="L11" s="20"/>
      <c r="M11" s="38"/>
      <c r="N11" s="38"/>
    </row>
    <row r="12" spans="1:14" s="18" customFormat="1" x14ac:dyDescent="0.25">
      <c r="A12" s="67" t="s">
        <v>132</v>
      </c>
      <c r="B12" s="68"/>
      <c r="C12" s="68"/>
      <c r="D12" s="68"/>
      <c r="E12" s="68"/>
      <c r="F12" s="68"/>
      <c r="G12" s="68"/>
      <c r="H12" s="68"/>
      <c r="I12" s="36">
        <f>SUM(I8:I11)</f>
        <v>0</v>
      </c>
      <c r="J12" s="36">
        <f t="shared" ref="J12:K12" si="2">SUM(J8:J11)</f>
        <v>0</v>
      </c>
      <c r="K12" s="36">
        <f t="shared" si="2"/>
        <v>0</v>
      </c>
      <c r="L12" s="34"/>
      <c r="M12" s="22"/>
      <c r="N12" s="22"/>
    </row>
    <row r="13" spans="1:14" x14ac:dyDescent="0.25">
      <c r="A13" s="72" t="s">
        <v>95</v>
      </c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40"/>
      <c r="N13" s="40"/>
    </row>
    <row r="14" spans="1:14" x14ac:dyDescent="0.25">
      <c r="A14" s="50" t="s">
        <v>94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</row>
    <row r="15" spans="1:14" x14ac:dyDescent="0.25">
      <c r="A15" s="39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</row>
    <row r="16" spans="1:14" x14ac:dyDescent="0.25">
      <c r="A16" s="21"/>
    </row>
    <row r="17" spans="1:1" x14ac:dyDescent="0.25">
      <c r="A17" s="21"/>
    </row>
  </sheetData>
  <mergeCells count="18">
    <mergeCell ref="A1:L1"/>
    <mergeCell ref="A2:L2"/>
    <mergeCell ref="A3:L3"/>
    <mergeCell ref="A4:L4"/>
    <mergeCell ref="A5:L5"/>
    <mergeCell ref="A14:N14"/>
    <mergeCell ref="A6:A7"/>
    <mergeCell ref="B6:B7"/>
    <mergeCell ref="C6:C7"/>
    <mergeCell ref="D6:D7"/>
    <mergeCell ref="E6:E7"/>
    <mergeCell ref="F6:H6"/>
    <mergeCell ref="I6:I7"/>
    <mergeCell ref="J6:J7"/>
    <mergeCell ref="K6:K7"/>
    <mergeCell ref="L6:L7"/>
    <mergeCell ref="A12:H12"/>
    <mergeCell ref="A13:L13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N15"/>
  <sheetViews>
    <sheetView zoomScale="85" zoomScaleNormal="85" workbookViewId="0">
      <selection activeCell="B10" sqref="B10"/>
    </sheetView>
  </sheetViews>
  <sheetFormatPr defaultColWidth="9.140625" defaultRowHeight="15" x14ac:dyDescent="0.25"/>
  <cols>
    <col min="1" max="1" width="50.7109375" style="24" customWidth="1"/>
    <col min="2" max="2" width="53.42578125" style="24" bestFit="1" customWidth="1"/>
    <col min="3" max="4" width="15.42578125" style="24" customWidth="1"/>
    <col min="5" max="5" width="13" style="22" customWidth="1"/>
    <col min="6" max="6" width="19.42578125" style="22" customWidth="1"/>
    <col min="7" max="7" width="11.28515625" style="26" bestFit="1" customWidth="1"/>
    <col min="8" max="8" width="13.5703125" style="22" bestFit="1" customWidth="1"/>
    <col min="9" max="9" width="15.5703125" style="22" customWidth="1"/>
    <col min="10" max="10" width="11.5703125" style="22" customWidth="1"/>
    <col min="11" max="11" width="18" style="22" customWidth="1"/>
    <col min="12" max="12" width="29" style="22" customWidth="1"/>
    <col min="13" max="13" width="9.140625" style="22"/>
    <col min="14" max="14" width="11.42578125" style="22" bestFit="1" customWidth="1"/>
    <col min="15" max="16384" width="9.140625" style="22"/>
  </cols>
  <sheetData>
    <row r="1" spans="1:14" x14ac:dyDescent="0.25">
      <c r="A1" s="27" t="s">
        <v>75</v>
      </c>
      <c r="B1" s="27"/>
      <c r="C1" s="27"/>
      <c r="D1" s="27"/>
      <c r="H1" s="41"/>
    </row>
    <row r="2" spans="1:14" x14ac:dyDescent="0.25">
      <c r="A2" s="73" t="s">
        <v>76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</row>
    <row r="3" spans="1:14" x14ac:dyDescent="0.25">
      <c r="A3" s="73" t="s">
        <v>81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</row>
    <row r="4" spans="1:14" x14ac:dyDescent="0.25">
      <c r="A4" s="74" t="s">
        <v>85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1:14" x14ac:dyDescent="0.25">
      <c r="A5" s="74" t="s">
        <v>136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</row>
    <row r="6" spans="1:14" x14ac:dyDescent="0.25">
      <c r="A6" s="48" t="s">
        <v>3</v>
      </c>
      <c r="B6" s="48" t="s">
        <v>0</v>
      </c>
      <c r="C6" s="48" t="s">
        <v>97</v>
      </c>
      <c r="D6" s="48" t="s">
        <v>98</v>
      </c>
      <c r="E6" s="48" t="s">
        <v>1</v>
      </c>
      <c r="F6" s="59" t="s">
        <v>93</v>
      </c>
      <c r="G6" s="60"/>
      <c r="H6" s="61"/>
      <c r="I6" s="48" t="s">
        <v>87</v>
      </c>
      <c r="J6" s="48" t="s">
        <v>88</v>
      </c>
      <c r="K6" s="48" t="s">
        <v>89</v>
      </c>
      <c r="L6" s="48" t="s">
        <v>2</v>
      </c>
    </row>
    <row r="7" spans="1:14" ht="28.5" x14ac:dyDescent="0.25">
      <c r="A7" s="49"/>
      <c r="B7" s="49"/>
      <c r="C7" s="49"/>
      <c r="D7" s="49"/>
      <c r="E7" s="49"/>
      <c r="F7" s="31" t="s">
        <v>91</v>
      </c>
      <c r="G7" s="31" t="s">
        <v>92</v>
      </c>
      <c r="H7" s="31" t="s">
        <v>102</v>
      </c>
      <c r="I7" s="49"/>
      <c r="J7" s="49"/>
      <c r="K7" s="49"/>
      <c r="L7" s="49"/>
    </row>
    <row r="8" spans="1:14" ht="30.6" customHeight="1" x14ac:dyDescent="0.25">
      <c r="A8" s="7" t="s">
        <v>121</v>
      </c>
      <c r="B8" s="7" t="s">
        <v>122</v>
      </c>
      <c r="C8" s="23">
        <v>300</v>
      </c>
      <c r="D8" s="23" t="s">
        <v>120</v>
      </c>
      <c r="E8" s="23" t="s">
        <v>124</v>
      </c>
      <c r="F8" s="32"/>
      <c r="G8" s="32"/>
      <c r="H8" s="32"/>
      <c r="I8" s="32">
        <v>0</v>
      </c>
      <c r="J8" s="32">
        <f>0.21*I8</f>
        <v>0</v>
      </c>
      <c r="K8" s="33">
        <f>I8+J8</f>
        <v>0</v>
      </c>
      <c r="L8" s="37" t="s">
        <v>34</v>
      </c>
    </row>
    <row r="9" spans="1:14" ht="45" x14ac:dyDescent="0.25">
      <c r="A9" s="7" t="s">
        <v>47</v>
      </c>
      <c r="B9" s="7" t="s">
        <v>48</v>
      </c>
      <c r="C9" s="23">
        <v>500</v>
      </c>
      <c r="D9" s="23" t="s">
        <v>105</v>
      </c>
      <c r="E9" s="23" t="s">
        <v>125</v>
      </c>
      <c r="F9" s="42"/>
      <c r="G9" s="32"/>
      <c r="H9" s="32"/>
      <c r="I9" s="32">
        <v>0</v>
      </c>
      <c r="J9" s="32">
        <f t="shared" ref="J9:J12" si="0">0.21*I9</f>
        <v>0</v>
      </c>
      <c r="K9" s="33">
        <f t="shared" ref="K9:K12" si="1">I9+J9</f>
        <v>0</v>
      </c>
      <c r="L9" s="37" t="s">
        <v>34</v>
      </c>
    </row>
    <row r="10" spans="1:14" ht="45" x14ac:dyDescent="0.25">
      <c r="A10" s="7" t="s">
        <v>49</v>
      </c>
      <c r="B10" s="7" t="s">
        <v>50</v>
      </c>
      <c r="C10" s="23">
        <v>150</v>
      </c>
      <c r="D10" s="23" t="s">
        <v>120</v>
      </c>
      <c r="E10" s="23" t="s">
        <v>124</v>
      </c>
      <c r="F10" s="42"/>
      <c r="G10" s="32"/>
      <c r="H10" s="32"/>
      <c r="I10" s="32">
        <v>0</v>
      </c>
      <c r="J10" s="32">
        <f t="shared" si="0"/>
        <v>0</v>
      </c>
      <c r="K10" s="33">
        <f t="shared" si="1"/>
        <v>0</v>
      </c>
      <c r="L10" s="37" t="s">
        <v>34</v>
      </c>
    </row>
    <row r="11" spans="1:14" ht="45" x14ac:dyDescent="0.25">
      <c r="A11" s="7" t="s">
        <v>51</v>
      </c>
      <c r="B11" s="7" t="s">
        <v>52</v>
      </c>
      <c r="C11" s="23">
        <v>500</v>
      </c>
      <c r="D11" s="23" t="s">
        <v>120</v>
      </c>
      <c r="E11" s="23" t="s">
        <v>126</v>
      </c>
      <c r="F11" s="42"/>
      <c r="G11" s="32"/>
      <c r="H11" s="32"/>
      <c r="I11" s="32">
        <v>0</v>
      </c>
      <c r="J11" s="32">
        <f t="shared" si="0"/>
        <v>0</v>
      </c>
      <c r="K11" s="33">
        <f t="shared" si="1"/>
        <v>0</v>
      </c>
      <c r="L11" s="37" t="s">
        <v>34</v>
      </c>
    </row>
    <row r="12" spans="1:14" ht="45" x14ac:dyDescent="0.25">
      <c r="A12" s="7" t="s">
        <v>61</v>
      </c>
      <c r="B12" s="7" t="s">
        <v>62</v>
      </c>
      <c r="C12" s="23">
        <v>250</v>
      </c>
      <c r="D12" s="23" t="s">
        <v>120</v>
      </c>
      <c r="E12" s="23" t="s">
        <v>126</v>
      </c>
      <c r="F12" s="42"/>
      <c r="G12" s="32"/>
      <c r="H12" s="32"/>
      <c r="I12" s="32">
        <v>0</v>
      </c>
      <c r="J12" s="32">
        <f t="shared" si="0"/>
        <v>0</v>
      </c>
      <c r="K12" s="33">
        <f t="shared" si="1"/>
        <v>0</v>
      </c>
      <c r="L12" s="37" t="s">
        <v>34</v>
      </c>
    </row>
    <row r="13" spans="1:14" s="18" customFormat="1" x14ac:dyDescent="0.25">
      <c r="A13" s="67" t="s">
        <v>132</v>
      </c>
      <c r="B13" s="68"/>
      <c r="C13" s="68"/>
      <c r="D13" s="68"/>
      <c r="E13" s="68"/>
      <c r="F13" s="68"/>
      <c r="G13" s="68"/>
      <c r="H13" s="68"/>
      <c r="I13" s="36">
        <f>SUM(I8:I12)</f>
        <v>0</v>
      </c>
      <c r="J13" s="36">
        <f t="shared" ref="J13:K13" si="2">SUM(J8:J12)</f>
        <v>0</v>
      </c>
      <c r="K13" s="36">
        <f t="shared" si="2"/>
        <v>0</v>
      </c>
      <c r="L13" s="34"/>
      <c r="M13" s="22"/>
      <c r="N13" s="22"/>
    </row>
    <row r="14" spans="1:14" x14ac:dyDescent="0.25">
      <c r="A14" s="50" t="s">
        <v>95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</row>
    <row r="15" spans="1:14" x14ac:dyDescent="0.25">
      <c r="A15" s="50" t="s">
        <v>94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</row>
  </sheetData>
  <mergeCells count="17">
    <mergeCell ref="A2:L2"/>
    <mergeCell ref="A3:L3"/>
    <mergeCell ref="A4:L4"/>
    <mergeCell ref="A5:L5"/>
    <mergeCell ref="A14:N14"/>
    <mergeCell ref="A15:N15"/>
    <mergeCell ref="A6:A7"/>
    <mergeCell ref="B6:B7"/>
    <mergeCell ref="C6:C7"/>
    <mergeCell ref="D6:D7"/>
    <mergeCell ref="E6:E7"/>
    <mergeCell ref="F6:H6"/>
    <mergeCell ref="I6:I7"/>
    <mergeCell ref="J6:J7"/>
    <mergeCell ref="K6:K7"/>
    <mergeCell ref="L6:L7"/>
    <mergeCell ref="A13:H13"/>
  </mergeCells>
  <pageMargins left="0.25" right="0.25" top="0.75" bottom="0.75" header="0.3" footer="0.3"/>
  <pageSetup paperSize="9" scale="4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Část 1</vt:lpstr>
      <vt:lpstr>Část 2</vt:lpstr>
      <vt:lpstr>Část 3</vt:lpstr>
      <vt:lpstr>Část 4</vt:lpstr>
      <vt:lpstr>Část 5</vt:lpstr>
      <vt:lpstr>Část 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Martinasek</dc:creator>
  <cp:lastModifiedBy>Petra Koprajdová</cp:lastModifiedBy>
  <cp:lastPrinted>2022-04-11T06:06:20Z</cp:lastPrinted>
  <dcterms:created xsi:type="dcterms:W3CDTF">2019-08-30T06:26:44Z</dcterms:created>
  <dcterms:modified xsi:type="dcterms:W3CDTF">2022-04-21T09:12:18Z</dcterms:modified>
</cp:coreProperties>
</file>