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3040" windowHeight="9060" activeTab="1"/>
  </bookViews>
  <sheets>
    <sheet name="Část 1" sheetId="8" r:id="rId1"/>
    <sheet name="Část 2" sheetId="14" r:id="rId2"/>
    <sheet name="Část 3" sheetId="5" r:id="rId3"/>
    <sheet name="Část 4" sheetId="15" r:id="rId4"/>
  </sheets>
  <definedNames>
    <definedName name="_xlnm.Print_Area" localSheetId="2">'Část 3'!$B$6:$K$21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<sst xmlns="http://schemas.openxmlformats.org/spreadsheetml/2006/main" count="259" uniqueCount="143">
  <si>
    <t>Název materiálu</t>
  </si>
  <si>
    <t>Specifikace</t>
  </si>
  <si>
    <t>Poznámka k balení</t>
  </si>
  <si>
    <t>Nabídková cena celkem bez DPH (Kč)</t>
  </si>
  <si>
    <t>katalogové číslo</t>
  </si>
  <si>
    <t>obchodní název</t>
  </si>
  <si>
    <t>*v případě, že 1 balení dodavatele obsahuje tzv. „pod balení“, dodavatel uvede i počet ks v 1 pod balení (např. 200/10x20ks)</t>
  </si>
  <si>
    <t>Dodavatelem nabízené plnění</t>
  </si>
  <si>
    <t>počet jednotek v 1 balení *</t>
  </si>
  <si>
    <t>Pořadí</t>
  </si>
  <si>
    <t xml:space="preserve">Intact m AB Mass Check </t>
  </si>
  <si>
    <t xml:space="preserve">Intact m AB Mass Check Standard, 
Waters 186006552
přesný produkt - kontinuita výsledků </t>
  </si>
  <si>
    <t>Cladribine 50 mg</t>
  </si>
  <si>
    <t xml:space="preserve">Cladribine 50 mg, 
MERCK Y0000639
přesný produkt - kontinuita výsledků </t>
  </si>
  <si>
    <t>Teriflunomide-d4, 1mg</t>
  </si>
  <si>
    <t xml:space="preserve">Sequencing Grade modified trypsin 1x100 µg
EASTPORT LIFESCIENCE V5117
přesný produkt - kontinuita výsledků </t>
  </si>
  <si>
    <t xml:space="preserve">Teriflunomide-d4, 1mg, 
TRC Canada A771727 
přesný produkt - kontinuita výsledků </t>
  </si>
  <si>
    <t>Dalfampridine -d4 5 mg</t>
  </si>
  <si>
    <t xml:space="preserve">ACQUITY UPLC </t>
  </si>
  <si>
    <t>Dimethyl Fumarate-d6, 10 mg</t>
  </si>
  <si>
    <t>Mitoxantrone-d8 , 1mg</t>
  </si>
  <si>
    <t>Sequencing Grade modified trypsin 1x100 µg</t>
  </si>
  <si>
    <t>Dimethyl  fumarate-2,3-d2, 10mg</t>
  </si>
  <si>
    <t xml:space="preserve">Dimethyl  fumarate-2,3-d2 10mg 
TRC Canada D464967 
přesný produkt - kontinuita výsledků </t>
  </si>
  <si>
    <t xml:space="preserve">Dimethyl Fumarate-d6, 10 mg, 
TRC Canada D464966
přesný produkt - kontinuita výsledků </t>
  </si>
  <si>
    <t xml:space="preserve">Mitoxantrone-d8 , 1mg 
TRC Canada M373427
přesný produkt - kontinuita výsledků </t>
  </si>
  <si>
    <t xml:space="preserve">Dalfampridine -d4 5 mg 
TRC Canada 113502
přesný produkt - kontinuita výsledků </t>
  </si>
  <si>
    <t xml:space="preserve">ACQUITY UPLC 
BEH C18 1.7μm 2.1x100mm, 3pk
Waters 176000864
přesný produkt - kontinuita výsledků </t>
  </si>
  <si>
    <t>Poznámky</t>
  </si>
  <si>
    <t>Nucleofection kit P3 strips, LONZA V4XP-3032</t>
  </si>
  <si>
    <t>kit pro účinnou transfekci specifických primárních buněk</t>
  </si>
  <si>
    <t>potřebujeme přesný produkt pro použití s přístrojem 4D-Nucleofector</t>
  </si>
  <si>
    <t>Nucleofection kit P3 cuvette, LONZA V4XP-3024</t>
  </si>
  <si>
    <t>SeaKem LE agarose</t>
  </si>
  <si>
    <t>agaróza pro elektroforézu nukleových kyselin, želatinační teplota (1,5%)  36 °C ±1,5 °C, Teplota tání (1,5%) &gt; 90 °C, Pevnost gelu (1%) &gt; 1200 g / cm</t>
  </si>
  <si>
    <t>Nucleic Acid Gel Stain in DMSO</t>
  </si>
  <si>
    <t>Highly sensitive either as precast gel stains or post gel stains, pro agarózové i akrylamidové gely, stabilní při ohřevu v mikrovnnné troubě, stabilní při pokojové teplotě</t>
  </si>
  <si>
    <t>Presteined protein marker/ladder</t>
  </si>
  <si>
    <t>rozsah minimálně: 10 až 245 kDa, ready to use, minimálně dvě rozdílné barvy bandů</t>
  </si>
  <si>
    <t>Plasmid DNA Mini Kit I</t>
  </si>
  <si>
    <t>kit pro izolaci až 25 µg plazmidové DNA z 1-5 ml bakteriálních kultur pomocí mini kolon. Izolace do 30 minut, Q-spin</t>
  </si>
  <si>
    <t>Laemmli SDS sample buffer, reducing (4X)</t>
  </si>
  <si>
    <t>pufr pro přípravu proteinových vzorků, obsahuje. 250mM Tris-HCl(pH 6.8), 8% SDS, 40% glycerol, 8% beta-mercaptoethanol, and 0.02% bromophenol blue</t>
  </si>
  <si>
    <t>Precision Plus Protein Dual Color Standards, 500 µl #1610374</t>
  </si>
  <si>
    <t>500 μl, směs 10 rekombinantních proteinů (10–250 kD), 8 modře zbarvených bandů a 2 růžové referenční bandy (25 a 75 kD), 50 aplikací</t>
  </si>
  <si>
    <t>přesný typ reagencie z důvodu zachování kontinuity výsledků</t>
  </si>
  <si>
    <t>prekastované gely 10 jamek</t>
  </si>
  <si>
    <t>Bis-Tris, 10 cm x 8 cm, 4-12%, gradient, Separation range 250-20 kDa</t>
  </si>
  <si>
    <t>prekastované gely 12 jamek</t>
  </si>
  <si>
    <t>prekastované gely 15 jamek</t>
  </si>
  <si>
    <t xml:space="preserve">Dodavatelem nabízené plnění </t>
  </si>
  <si>
    <t>ml</t>
  </si>
  <si>
    <t>Měrná jednotka (MJ)</t>
  </si>
  <si>
    <t>Nabídková cena/MJ bez DPH (Kč)</t>
  </si>
  <si>
    <t>ks</t>
  </si>
  <si>
    <t>Požadované množství</t>
  </si>
  <si>
    <t>reakce</t>
  </si>
  <si>
    <t>g</t>
  </si>
  <si>
    <t>preps</t>
  </si>
  <si>
    <t>ul</t>
  </si>
  <si>
    <t>24 reakcí/bal</t>
  </si>
  <si>
    <t>32 reakcí/bal</t>
  </si>
  <si>
    <t>max 500g/bal</t>
  </si>
  <si>
    <t>max 500 ul/bal</t>
  </si>
  <si>
    <t>500 ul/bal</t>
  </si>
  <si>
    <t>max 100 ml/bal</t>
  </si>
  <si>
    <t>max 10 ks/bal</t>
  </si>
  <si>
    <t>Nabídková cena celkem s DPH (Kč)</t>
  </si>
  <si>
    <t>1 ks/bal</t>
  </si>
  <si>
    <t>l</t>
  </si>
  <si>
    <t>mg</t>
  </si>
  <si>
    <t xml:space="preserve">50 mg/bal </t>
  </si>
  <si>
    <t>1 mg/bal</t>
  </si>
  <si>
    <t>5 mg/bal</t>
  </si>
  <si>
    <t>10 mg/bal</t>
  </si>
  <si>
    <t>µg</t>
  </si>
  <si>
    <t>100 µg/bal</t>
  </si>
  <si>
    <t>max 400 preps/bal</t>
  </si>
  <si>
    <t>Isopropanol</t>
  </si>
  <si>
    <t>kyselina octová</t>
  </si>
  <si>
    <t>kyselina citronová</t>
  </si>
  <si>
    <t xml:space="preserve">pH4 – pufr ftalátový </t>
  </si>
  <si>
    <t xml:space="preserve">pH7-pufr fosfátový </t>
  </si>
  <si>
    <t>pH10-pufr uhličitanový</t>
  </si>
  <si>
    <t>silikagel</t>
  </si>
  <si>
    <t>Resveratrol 100 mg</t>
  </si>
  <si>
    <t xml:space="preserve">Resveratrol 100 mg
analytical standard, 34092-100MG
přesný produkt - kontinuita výsledků </t>
  </si>
  <si>
    <t>Curcumin 10 mg</t>
  </si>
  <si>
    <t>Curcumin 10 mg
analytical standard, 08511-10MG
přesný produkt - kontinuita výsledků</t>
  </si>
  <si>
    <t>all-trans-Astaxanthin 1 mg</t>
  </si>
  <si>
    <t>Piperidine 100 mg</t>
  </si>
  <si>
    <t>all-trans-Astaxanthin 1 mg
analytical standard 41659-1MG
přesný produkt - kontinuita výsledků</t>
  </si>
  <si>
    <t>Piperidine 100 mg
analytical standard 76046-100MG 
přesný produkt - kontinuita výsledků</t>
  </si>
  <si>
    <t>100 mg/bal</t>
  </si>
  <si>
    <t>3 ks/bal</t>
  </si>
  <si>
    <t>Formiát amonný</t>
  </si>
  <si>
    <t>Formiát amonný 100G, eluent additive for LC-MS, LiChropur™, ≥99.0%; 70221-100G-F
přesný produkt - kontinuita výsledků</t>
  </si>
  <si>
    <t>100 g/bal</t>
  </si>
  <si>
    <t>Kyselina mravenčí</t>
  </si>
  <si>
    <t>Kyselina mravenčí, LC-MS LiChropur™, 97.5-98.5% 250 ml
00940-250ML
přesný produkt - kontinuita výsledků</t>
  </si>
  <si>
    <t>250 ml/bal</t>
  </si>
  <si>
    <t xml:space="preserve">InfinityLab Poroshell </t>
  </si>
  <si>
    <t>InfinityLab Poroshell 120 EC-C18, 4.6 x 100 mm, 2.7 µm 
695975-902T 
přesný produkt - kontinuita výsledků</t>
  </si>
  <si>
    <t>1 ks / bal</t>
  </si>
  <si>
    <t>max. 1 l/ bal</t>
  </si>
  <si>
    <t>ethanol,  min. 99.5 %</t>
  </si>
  <si>
    <t>max. 250 ml / bal</t>
  </si>
  <si>
    <t>Isopropanol, min. 99.7 %</t>
  </si>
  <si>
    <t>max. 1 l / bal</t>
  </si>
  <si>
    <t>kyselina octová, čistota min 100%, p.a.</t>
  </si>
  <si>
    <t>kyselina citrónová, bezvodá, čistota min 99,5 %, extra čistá</t>
  </si>
  <si>
    <t>kg</t>
  </si>
  <si>
    <t>max. 1 kg / bal</t>
  </si>
  <si>
    <t>kalibrační roztok, přesnost ±0,02</t>
  </si>
  <si>
    <t>max. 100 ml / bal</t>
  </si>
  <si>
    <t xml:space="preserve"> max. 100 ml / bal</t>
  </si>
  <si>
    <t>max. 500 g / bal</t>
  </si>
  <si>
    <t>Acetonitril</t>
  </si>
  <si>
    <t>Acetonitril, min. 99.9%, čistota LC-MS, suitable for UPLC/UHPLC-MS instruments</t>
  </si>
  <si>
    <t>max. 2,5 l /bal</t>
  </si>
  <si>
    <t xml:space="preserve">methanol </t>
  </si>
  <si>
    <t>methanol min. 99.9%, čistota LC-MS, suitable for UPLC/UHPLC-MS instruments</t>
  </si>
  <si>
    <t xml:space="preserve">ethanol </t>
  </si>
  <si>
    <t>ethanol absolutní, min. 99.8 %, molecular biology grade, bez obsahu DNáz, RNáz, a proteáz</t>
  </si>
  <si>
    <t>silikagel s barevnou indikací vlhnutí, regenerovatelný při max 150°C, Velikost částic 2-5 mm</t>
  </si>
  <si>
    <t>Výše DPH (Kč)</t>
  </si>
  <si>
    <t>Dodávka speciálních chemikálií pro LF OU III</t>
  </si>
  <si>
    <t xml:space="preserve">Nákup v rámci projektu Výzkum a vývoj potravinového doplňku CAPIRAX, CZ.01.1.02/0.0/0.0/21_374/0026837
</t>
  </si>
  <si>
    <t>Nabídková cena pro Část 4 celkem</t>
  </si>
  <si>
    <t xml:space="preserve">Část 1: Speciální chemikálie I – Cell Coolab Ostrava </t>
  </si>
  <si>
    <t xml:space="preserve">Nákup v rámci projektu Cell CooLab Ostrava - Výzkumné a vývojové centrum pro buněčnou terapii v hematologii a onkologii, CZ.02.1.01/0.0/0.0/17_049/0008440
</t>
  </si>
  <si>
    <t>Předpokládaná hodnota části 1: 97 000 Kč bez DPH</t>
  </si>
  <si>
    <t>Předpokládaná hodnota části 4: 50.000 Kč bez DPH</t>
  </si>
  <si>
    <t>Nabídková cena pro Část 1 celkem</t>
  </si>
  <si>
    <t xml:space="preserve">Část 2: Speciální chemikálie II – Cell Coolab Ostrava </t>
  </si>
  <si>
    <t>Předpokládaná hodnota části 2: 78 000 Kč bez DPH</t>
  </si>
  <si>
    <t>Nabídková cena pro Část 2 celkem</t>
  </si>
  <si>
    <t>Předpokládaná hodnota části 3: 295 000 Kč bez DPH</t>
  </si>
  <si>
    <t>přesný typ z důvodu zachování kontinuity výsledků</t>
  </si>
  <si>
    <t>Nabídková cena pro Část 3 celkem</t>
  </si>
  <si>
    <t xml:space="preserve">Část 3: Speciální chemikálie III – CAPIRAX </t>
  </si>
  <si>
    <t xml:space="preserve">Část 4: Speciální chemikálie IV – CAPIRAX </t>
  </si>
  <si>
    <t xml:space="preserve">Příloha č. 1 -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</si>
</sst>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\ _K_č_-;\-* #,##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5"/>
      <color rgb="FF212529"/>
      <name val="Arial"/>
      <family val="2"/>
    </font>
    <font>
      <sz val="11"/>
      <color rgb="FF222222"/>
      <name val="Segoe UI"/>
      <family val="2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4" fontId="2" fillId="0" borderId="0" xfId="0" applyNumberFormat="1" applyFont="1" applyAlignment="1">
      <alignment horizontal="left" vertical="top"/>
    </xf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20" applyNumberFormat="1" applyFont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2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1" xfId="21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y 2" xfId="22"/>
    <cellStyle name="Normal 2" xfId="23"/>
    <cellStyle name="Normální 10" xfId="24"/>
    <cellStyle name="Normální 2" xfId="25"/>
    <cellStyle name="Normální 2 2" xfId="26"/>
    <cellStyle name="Normální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C9A0-39C2-4A7E-9AC2-850571D6B9E6}">
  <sheetPr>
    <pageSetUpPr fitToPage="1"/>
  </sheetPr>
  <dimension ref="A1:N26"/>
  <sheetViews>
    <sheetView zoomScale="80" zoomScaleNormal="80" workbookViewId="0" topLeftCell="A1">
      <selection activeCell="A1" sqref="A1:N1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91.57421875" style="8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40" t="s">
        <v>126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0" t="s">
        <v>129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 customHeight="1">
      <c r="A4" s="41" t="s">
        <v>130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>
      <c r="A5" s="42" t="s">
        <v>131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35" t="s">
        <v>9</v>
      </c>
      <c r="B6" s="35" t="s">
        <v>0</v>
      </c>
      <c r="C6" s="35" t="s">
        <v>1</v>
      </c>
      <c r="D6" s="35" t="s">
        <v>55</v>
      </c>
      <c r="E6" s="35" t="s">
        <v>52</v>
      </c>
      <c r="F6" s="35" t="s">
        <v>2</v>
      </c>
      <c r="G6" s="38" t="s">
        <v>50</v>
      </c>
      <c r="H6" s="38"/>
      <c r="I6" s="38"/>
      <c r="J6" s="35" t="s">
        <v>53</v>
      </c>
      <c r="K6" s="35" t="s">
        <v>3</v>
      </c>
      <c r="L6" s="36" t="s">
        <v>125</v>
      </c>
      <c r="M6" s="36" t="s">
        <v>67</v>
      </c>
      <c r="N6" s="23" t="s">
        <v>28</v>
      </c>
    </row>
    <row r="7" spans="1:14" ht="45">
      <c r="A7" s="35"/>
      <c r="B7" s="35"/>
      <c r="C7" s="35"/>
      <c r="D7" s="35"/>
      <c r="E7" s="35"/>
      <c r="F7" s="35"/>
      <c r="G7" s="4" t="s">
        <v>5</v>
      </c>
      <c r="H7" s="4" t="s">
        <v>4</v>
      </c>
      <c r="I7" s="4" t="s">
        <v>8</v>
      </c>
      <c r="J7" s="35"/>
      <c r="K7" s="35"/>
      <c r="L7" s="36"/>
      <c r="M7" s="36"/>
      <c r="N7" s="21" t="s">
        <v>6</v>
      </c>
    </row>
    <row r="8" spans="1:14" ht="25.5">
      <c r="A8" s="12">
        <v>1</v>
      </c>
      <c r="B8" s="25" t="s">
        <v>33</v>
      </c>
      <c r="C8" s="25" t="s">
        <v>34</v>
      </c>
      <c r="D8" s="26">
        <v>500</v>
      </c>
      <c r="E8" s="26" t="s">
        <v>57</v>
      </c>
      <c r="F8" s="26" t="s">
        <v>62</v>
      </c>
      <c r="G8" s="27"/>
      <c r="H8" s="27"/>
      <c r="I8" s="27"/>
      <c r="J8" s="32"/>
      <c r="K8" s="33"/>
      <c r="L8" s="33">
        <f>K8*0.21</f>
        <v>0</v>
      </c>
      <c r="M8" s="32">
        <f>K8+L8</f>
        <v>0</v>
      </c>
      <c r="N8" s="7"/>
    </row>
    <row r="9" spans="1:14" ht="25.5">
      <c r="A9" s="12">
        <v>2</v>
      </c>
      <c r="B9" s="25" t="s">
        <v>35</v>
      </c>
      <c r="C9" s="25" t="s">
        <v>36</v>
      </c>
      <c r="D9" s="26">
        <v>2000</v>
      </c>
      <c r="E9" s="26" t="s">
        <v>59</v>
      </c>
      <c r="F9" s="26" t="s">
        <v>63</v>
      </c>
      <c r="G9" s="27"/>
      <c r="H9" s="27"/>
      <c r="I9" s="27"/>
      <c r="J9" s="32"/>
      <c r="K9" s="33"/>
      <c r="L9" s="33">
        <f aca="true" t="shared" si="0" ref="L9:L16">K9*0.21</f>
        <v>0</v>
      </c>
      <c r="M9" s="32">
        <f aca="true" t="shared" si="1" ref="M9:M16">K9+L9</f>
        <v>0</v>
      </c>
      <c r="N9" s="7"/>
    </row>
    <row r="10" spans="1:14" ht="15">
      <c r="A10" s="12">
        <v>3</v>
      </c>
      <c r="B10" s="6" t="s">
        <v>37</v>
      </c>
      <c r="C10" s="25" t="s">
        <v>38</v>
      </c>
      <c r="D10" s="26">
        <v>2000</v>
      </c>
      <c r="E10" s="26" t="s">
        <v>59</v>
      </c>
      <c r="F10" s="26" t="s">
        <v>63</v>
      </c>
      <c r="G10" s="27"/>
      <c r="H10" s="27"/>
      <c r="I10" s="27"/>
      <c r="J10" s="32"/>
      <c r="K10" s="33"/>
      <c r="L10" s="33">
        <f t="shared" si="0"/>
        <v>0</v>
      </c>
      <c r="M10" s="32">
        <f t="shared" si="1"/>
        <v>0</v>
      </c>
      <c r="N10" s="7"/>
    </row>
    <row r="11" spans="1:14" ht="25.5">
      <c r="A11" s="12">
        <v>4</v>
      </c>
      <c r="B11" s="6" t="s">
        <v>39</v>
      </c>
      <c r="C11" s="25" t="s">
        <v>40</v>
      </c>
      <c r="D11" s="26">
        <v>400</v>
      </c>
      <c r="E11" s="26" t="s">
        <v>58</v>
      </c>
      <c r="F11" s="26" t="s">
        <v>77</v>
      </c>
      <c r="G11" s="27"/>
      <c r="H11" s="27"/>
      <c r="I11" s="27"/>
      <c r="J11" s="32"/>
      <c r="K11" s="33"/>
      <c r="L11" s="33">
        <f t="shared" si="0"/>
        <v>0</v>
      </c>
      <c r="M11" s="32">
        <f t="shared" si="1"/>
        <v>0</v>
      </c>
      <c r="N11" s="7"/>
    </row>
    <row r="12" spans="1:14" ht="25.5">
      <c r="A12" s="12">
        <v>5</v>
      </c>
      <c r="B12" s="6" t="s">
        <v>41</v>
      </c>
      <c r="C12" s="25" t="s">
        <v>42</v>
      </c>
      <c r="D12" s="26">
        <v>100</v>
      </c>
      <c r="E12" s="26" t="s">
        <v>51</v>
      </c>
      <c r="F12" s="26" t="s">
        <v>65</v>
      </c>
      <c r="G12" s="27"/>
      <c r="H12" s="27"/>
      <c r="I12" s="27"/>
      <c r="J12" s="32"/>
      <c r="K12" s="33"/>
      <c r="L12" s="33">
        <f t="shared" si="0"/>
        <v>0</v>
      </c>
      <c r="M12" s="32">
        <f t="shared" si="1"/>
        <v>0</v>
      </c>
      <c r="N12" s="7"/>
    </row>
    <row r="13" spans="1:14" ht="30">
      <c r="A13" s="12">
        <v>6</v>
      </c>
      <c r="B13" s="6" t="s">
        <v>43</v>
      </c>
      <c r="C13" s="25" t="s">
        <v>44</v>
      </c>
      <c r="D13" s="26">
        <v>1500</v>
      </c>
      <c r="E13" s="26" t="s">
        <v>59</v>
      </c>
      <c r="F13" s="26" t="s">
        <v>64</v>
      </c>
      <c r="G13" s="27"/>
      <c r="H13" s="27"/>
      <c r="I13" s="27"/>
      <c r="J13" s="32"/>
      <c r="K13" s="33"/>
      <c r="L13" s="33">
        <f t="shared" si="0"/>
        <v>0</v>
      </c>
      <c r="M13" s="32">
        <f t="shared" si="1"/>
        <v>0</v>
      </c>
      <c r="N13" s="7" t="s">
        <v>45</v>
      </c>
    </row>
    <row r="14" spans="1:14" ht="15">
      <c r="A14" s="12">
        <v>7</v>
      </c>
      <c r="B14" s="6" t="s">
        <v>46</v>
      </c>
      <c r="C14" s="25" t="s">
        <v>47</v>
      </c>
      <c r="D14" s="26">
        <v>30</v>
      </c>
      <c r="E14" s="26" t="s">
        <v>54</v>
      </c>
      <c r="F14" s="26" t="s">
        <v>66</v>
      </c>
      <c r="G14" s="27"/>
      <c r="H14" s="27"/>
      <c r="I14" s="27"/>
      <c r="J14" s="32"/>
      <c r="K14" s="33"/>
      <c r="L14" s="33">
        <f t="shared" si="0"/>
        <v>0</v>
      </c>
      <c r="M14" s="32">
        <f t="shared" si="1"/>
        <v>0</v>
      </c>
      <c r="N14" s="7"/>
    </row>
    <row r="15" spans="1:14" ht="15">
      <c r="A15" s="12">
        <v>8</v>
      </c>
      <c r="B15" s="6" t="s">
        <v>48</v>
      </c>
      <c r="C15" s="25" t="s">
        <v>47</v>
      </c>
      <c r="D15" s="26">
        <v>30</v>
      </c>
      <c r="E15" s="26" t="s">
        <v>54</v>
      </c>
      <c r="F15" s="26" t="s">
        <v>66</v>
      </c>
      <c r="G15" s="27"/>
      <c r="H15" s="27"/>
      <c r="I15" s="27"/>
      <c r="J15" s="32"/>
      <c r="K15" s="33"/>
      <c r="L15" s="33">
        <f t="shared" si="0"/>
        <v>0</v>
      </c>
      <c r="M15" s="32">
        <f>K15+L15</f>
        <v>0</v>
      </c>
      <c r="N15" s="7"/>
    </row>
    <row r="16" spans="1:14" ht="15">
      <c r="A16" s="12">
        <v>9</v>
      </c>
      <c r="B16" s="6" t="s">
        <v>49</v>
      </c>
      <c r="C16" s="25" t="s">
        <v>47</v>
      </c>
      <c r="D16" s="26">
        <v>30</v>
      </c>
      <c r="E16" s="26" t="s">
        <v>54</v>
      </c>
      <c r="F16" s="26" t="s">
        <v>66</v>
      </c>
      <c r="G16" s="27"/>
      <c r="H16" s="27"/>
      <c r="I16" s="27"/>
      <c r="J16" s="32"/>
      <c r="K16" s="33"/>
      <c r="L16" s="33">
        <f t="shared" si="0"/>
        <v>0</v>
      </c>
      <c r="M16" s="32">
        <f t="shared" si="1"/>
        <v>0</v>
      </c>
      <c r="N16" s="7"/>
    </row>
    <row r="17" spans="1:14" ht="15">
      <c r="A17" s="37" t="s">
        <v>133</v>
      </c>
      <c r="B17" s="37"/>
      <c r="C17" s="37"/>
      <c r="D17" s="37"/>
      <c r="E17" s="37"/>
      <c r="F17" s="37"/>
      <c r="G17" s="37"/>
      <c r="H17" s="37"/>
      <c r="I17" s="37"/>
      <c r="J17" s="37"/>
      <c r="K17" s="28">
        <f>SUM(K8:K16)</f>
        <v>0</v>
      </c>
      <c r="L17" s="28">
        <f>SUM(L8:L16)</f>
        <v>0</v>
      </c>
      <c r="M17" s="28">
        <f>SUM(M8:M16)</f>
        <v>0</v>
      </c>
      <c r="N17" s="22"/>
    </row>
    <row r="18" spans="3:5" ht="18.75">
      <c r="C18" s="9"/>
      <c r="D18" s="9"/>
      <c r="E18" s="9"/>
    </row>
    <row r="19" spans="3:13" ht="18.75">
      <c r="C19" s="9"/>
      <c r="D19" s="9"/>
      <c r="E19" s="9"/>
      <c r="K19" s="10"/>
      <c r="L19" s="10"/>
      <c r="M19" s="10"/>
    </row>
    <row r="20" spans="3:5" ht="18.75">
      <c r="C20" s="9"/>
      <c r="D20" s="9"/>
      <c r="E20" s="9"/>
    </row>
    <row r="21" spans="3:5" ht="16.5">
      <c r="C21" s="11"/>
      <c r="D21" s="11"/>
      <c r="E21" s="11"/>
    </row>
    <row r="22" spans="3:5" ht="16.5">
      <c r="C22" s="11"/>
      <c r="D22" s="11"/>
      <c r="E22" s="11"/>
    </row>
    <row r="23" spans="3:5" ht="16.5">
      <c r="C23" s="11"/>
      <c r="D23" s="11"/>
      <c r="E23" s="11"/>
    </row>
    <row r="24" spans="3:5" ht="16.5">
      <c r="C24" s="11"/>
      <c r="D24" s="11"/>
      <c r="E24" s="11"/>
    </row>
    <row r="25" spans="3:5" ht="16.5">
      <c r="C25" s="11"/>
      <c r="D25" s="11"/>
      <c r="E25" s="11"/>
    </row>
    <row r="26" spans="3:5" ht="16.5">
      <c r="C26" s="11"/>
      <c r="D26" s="11"/>
      <c r="E26" s="11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17:J17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83F3-F954-4895-A9B3-168A40AD9B9E}">
  <sheetPr>
    <pageSetUpPr fitToPage="1"/>
  </sheetPr>
  <dimension ref="A1:N19"/>
  <sheetViews>
    <sheetView tabSelected="1" workbookViewId="0" topLeftCell="A1">
      <selection activeCell="D20" sqref="D20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51.57421875" style="8" bestFit="1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40" t="s">
        <v>126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0" t="s">
        <v>134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 customHeight="1">
      <c r="A4" s="41" t="s">
        <v>130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">
      <c r="A5" s="42" t="s">
        <v>135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43" t="s">
        <v>9</v>
      </c>
      <c r="B6" s="43" t="s">
        <v>0</v>
      </c>
      <c r="C6" s="43" t="s">
        <v>1</v>
      </c>
      <c r="D6" s="43" t="s">
        <v>55</v>
      </c>
      <c r="E6" s="43" t="s">
        <v>52</v>
      </c>
      <c r="F6" s="43" t="s">
        <v>2</v>
      </c>
      <c r="G6" s="47" t="s">
        <v>50</v>
      </c>
      <c r="H6" s="48"/>
      <c r="I6" s="49"/>
      <c r="J6" s="43" t="s">
        <v>53</v>
      </c>
      <c r="K6" s="43" t="s">
        <v>3</v>
      </c>
      <c r="L6" s="45" t="s">
        <v>125</v>
      </c>
      <c r="M6" s="45" t="s">
        <v>67</v>
      </c>
      <c r="N6" s="24" t="s">
        <v>28</v>
      </c>
    </row>
    <row r="7" spans="1:14" ht="45">
      <c r="A7" s="44"/>
      <c r="B7" s="44"/>
      <c r="C7" s="44"/>
      <c r="D7" s="44"/>
      <c r="E7" s="44"/>
      <c r="F7" s="44"/>
      <c r="G7" s="4" t="s">
        <v>5</v>
      </c>
      <c r="H7" s="4" t="s">
        <v>4</v>
      </c>
      <c r="I7" s="4" t="s">
        <v>8</v>
      </c>
      <c r="J7" s="44"/>
      <c r="K7" s="44"/>
      <c r="L7" s="46"/>
      <c r="M7" s="46"/>
      <c r="N7" s="21" t="s">
        <v>6</v>
      </c>
    </row>
    <row r="8" spans="1:14" ht="26.25" customHeight="1">
      <c r="A8" s="12">
        <v>1</v>
      </c>
      <c r="B8" s="25" t="s">
        <v>29</v>
      </c>
      <c r="C8" s="25" t="s">
        <v>30</v>
      </c>
      <c r="D8" s="34">
        <v>64</v>
      </c>
      <c r="E8" s="26" t="s">
        <v>56</v>
      </c>
      <c r="F8" s="34" t="s">
        <v>61</v>
      </c>
      <c r="G8" s="27"/>
      <c r="H8" s="27"/>
      <c r="I8" s="27"/>
      <c r="J8" s="32"/>
      <c r="K8" s="33"/>
      <c r="L8" s="33">
        <f>K8*0.21</f>
        <v>0</v>
      </c>
      <c r="M8" s="33">
        <f>K8+L8</f>
        <v>0</v>
      </c>
      <c r="N8" s="25" t="s">
        <v>31</v>
      </c>
    </row>
    <row r="9" spans="1:14" ht="25.5">
      <c r="A9" s="12">
        <v>2</v>
      </c>
      <c r="B9" s="25" t="s">
        <v>32</v>
      </c>
      <c r="C9" s="25" t="s">
        <v>30</v>
      </c>
      <c r="D9" s="34">
        <v>48</v>
      </c>
      <c r="E9" s="26" t="s">
        <v>56</v>
      </c>
      <c r="F9" s="34" t="s">
        <v>60</v>
      </c>
      <c r="G9" s="27"/>
      <c r="H9" s="27"/>
      <c r="I9" s="27"/>
      <c r="J9" s="32"/>
      <c r="K9" s="33"/>
      <c r="L9" s="33">
        <f>K9*0.21</f>
        <v>0</v>
      </c>
      <c r="M9" s="33">
        <f>K9+L9</f>
        <v>0</v>
      </c>
      <c r="N9" s="25" t="s">
        <v>31</v>
      </c>
    </row>
    <row r="10" spans="1:14" ht="15">
      <c r="A10" s="37" t="s">
        <v>136</v>
      </c>
      <c r="B10" s="37"/>
      <c r="C10" s="37"/>
      <c r="D10" s="37"/>
      <c r="E10" s="37"/>
      <c r="F10" s="37"/>
      <c r="G10" s="37"/>
      <c r="H10" s="37"/>
      <c r="I10" s="37"/>
      <c r="J10" s="37"/>
      <c r="K10" s="28">
        <f>SUM(K8:K9)</f>
        <v>0</v>
      </c>
      <c r="L10" s="28">
        <f aca="true" t="shared" si="0" ref="L10:M10">SUM(L8:L9)</f>
        <v>0</v>
      </c>
      <c r="M10" s="28">
        <f t="shared" si="0"/>
        <v>0</v>
      </c>
      <c r="N10" s="29"/>
    </row>
    <row r="11" spans="3:5" ht="18.75">
      <c r="C11" s="9"/>
      <c r="D11" s="9"/>
      <c r="E11" s="9"/>
    </row>
    <row r="12" spans="3:13" ht="18.75">
      <c r="C12" s="9"/>
      <c r="D12" s="9"/>
      <c r="E12" s="9"/>
      <c r="K12" s="10"/>
      <c r="L12" s="10"/>
      <c r="M12" s="10"/>
    </row>
    <row r="13" spans="3:5" ht="18.75">
      <c r="C13" s="9"/>
      <c r="D13" s="9"/>
      <c r="E13" s="9"/>
    </row>
    <row r="14" spans="3:5" ht="16.5">
      <c r="C14" s="11"/>
      <c r="D14" s="11"/>
      <c r="E14" s="11"/>
    </row>
    <row r="15" spans="3:5" ht="16.5">
      <c r="C15" s="11"/>
      <c r="D15" s="11"/>
      <c r="E15" s="11"/>
    </row>
    <row r="16" spans="3:5" ht="16.5">
      <c r="C16" s="11"/>
      <c r="D16" s="11"/>
      <c r="E16" s="11"/>
    </row>
    <row r="17" spans="3:5" ht="16.5">
      <c r="C17" s="11"/>
      <c r="D17" s="11"/>
      <c r="E17" s="11"/>
    </row>
    <row r="18" spans="3:5" ht="16.5">
      <c r="C18" s="11"/>
      <c r="D18" s="11"/>
      <c r="E18" s="11"/>
    </row>
    <row r="19" spans="3:5" ht="16.5">
      <c r="C19" s="11"/>
      <c r="D19" s="11"/>
      <c r="E19" s="11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10:J10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F33D4-8C8D-492A-83B1-1EA5D30169C8}">
  <sheetPr>
    <pageSetUpPr fitToPage="1"/>
  </sheetPr>
  <dimension ref="A1:P34"/>
  <sheetViews>
    <sheetView zoomScale="80" zoomScaleNormal="80" workbookViewId="0" topLeftCell="A1">
      <selection activeCell="A1" sqref="A1:N1"/>
    </sheetView>
  </sheetViews>
  <sheetFormatPr defaultColWidth="9.28125" defaultRowHeight="15"/>
  <cols>
    <col min="1" max="1" width="9.28125" style="1" customWidth="1"/>
    <col min="2" max="2" width="19.421875" style="3" customWidth="1"/>
    <col min="3" max="3" width="64.28125" style="1" bestFit="1" customWidth="1"/>
    <col min="4" max="4" width="14.7109375" style="18" customWidth="1"/>
    <col min="5" max="5" width="13.8515625" style="19" customWidth="1"/>
    <col min="6" max="6" width="13.7109375" style="20" customWidth="1"/>
    <col min="7" max="9" width="20.7109375" style="1" customWidth="1"/>
    <col min="10" max="10" width="14.421875" style="2" customWidth="1"/>
    <col min="11" max="11" width="18.421875" style="1" bestFit="1" customWidth="1"/>
    <col min="12" max="13" width="18.421875" style="1" customWidth="1"/>
    <col min="14" max="14" width="47.8515625" style="1" customWidth="1"/>
    <col min="15" max="15" width="44.140625" style="1" customWidth="1"/>
    <col min="16" max="16384" width="9.28125" style="1" customWidth="1"/>
  </cols>
  <sheetData>
    <row r="1" spans="1:14" s="5" customFormat="1" ht="1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5" customFormat="1" ht="15">
      <c r="A2" s="40" t="s">
        <v>126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5" customFormat="1" ht="15">
      <c r="A3" s="40" t="s">
        <v>140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5" customFormat="1" ht="15" customHeight="1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s="5" customFormat="1" ht="15">
      <c r="A5" s="58" t="s">
        <v>137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>
      <c r="A6" s="43" t="s">
        <v>9</v>
      </c>
      <c r="B6" s="43" t="s">
        <v>0</v>
      </c>
      <c r="C6" s="53" t="s">
        <v>1</v>
      </c>
      <c r="D6" s="43" t="s">
        <v>55</v>
      </c>
      <c r="E6" s="43" t="s">
        <v>52</v>
      </c>
      <c r="F6" s="43" t="s">
        <v>2</v>
      </c>
      <c r="G6" s="50" t="s">
        <v>7</v>
      </c>
      <c r="H6" s="51"/>
      <c r="I6" s="52"/>
      <c r="J6" s="43" t="s">
        <v>53</v>
      </c>
      <c r="K6" s="43" t="s">
        <v>3</v>
      </c>
      <c r="L6" s="45" t="s">
        <v>125</v>
      </c>
      <c r="M6" s="45" t="s">
        <v>67</v>
      </c>
      <c r="N6" s="24" t="s">
        <v>28</v>
      </c>
    </row>
    <row r="7" spans="1:14" ht="45">
      <c r="A7" s="44"/>
      <c r="B7" s="44"/>
      <c r="C7" s="54"/>
      <c r="D7" s="44"/>
      <c r="E7" s="44"/>
      <c r="F7" s="44"/>
      <c r="G7" s="4" t="s">
        <v>5</v>
      </c>
      <c r="H7" s="4" t="s">
        <v>4</v>
      </c>
      <c r="I7" s="4" t="s">
        <v>8</v>
      </c>
      <c r="J7" s="44"/>
      <c r="K7" s="44"/>
      <c r="L7" s="46"/>
      <c r="M7" s="46"/>
      <c r="N7" s="21" t="s">
        <v>6</v>
      </c>
    </row>
    <row r="8" spans="1:16" ht="45">
      <c r="A8" s="12">
        <v>1</v>
      </c>
      <c r="B8" s="16" t="s">
        <v>12</v>
      </c>
      <c r="C8" s="16" t="s">
        <v>13</v>
      </c>
      <c r="D8" s="30">
        <v>50</v>
      </c>
      <c r="E8" s="17" t="s">
        <v>70</v>
      </c>
      <c r="F8" s="31" t="s">
        <v>71</v>
      </c>
      <c r="G8" s="15"/>
      <c r="H8" s="15"/>
      <c r="I8" s="15"/>
      <c r="J8" s="32"/>
      <c r="K8" s="33"/>
      <c r="L8" s="33">
        <f>K8*0.21</f>
        <v>0</v>
      </c>
      <c r="M8" s="32">
        <f>L8+K8</f>
        <v>0</v>
      </c>
      <c r="N8" s="25" t="s">
        <v>138</v>
      </c>
      <c r="O8" s="14"/>
      <c r="P8" s="13"/>
    </row>
    <row r="9" spans="1:16" ht="45">
      <c r="A9" s="12">
        <v>2</v>
      </c>
      <c r="B9" s="16" t="s">
        <v>10</v>
      </c>
      <c r="C9" s="16" t="s">
        <v>11</v>
      </c>
      <c r="D9" s="30">
        <v>5</v>
      </c>
      <c r="E9" s="17" t="s">
        <v>54</v>
      </c>
      <c r="F9" s="31" t="s">
        <v>68</v>
      </c>
      <c r="G9" s="15"/>
      <c r="H9" s="15"/>
      <c r="I9" s="15"/>
      <c r="J9" s="32"/>
      <c r="K9" s="33"/>
      <c r="L9" s="33">
        <f aca="true" t="shared" si="0" ref="L9:L33">K9*0.21</f>
        <v>0</v>
      </c>
      <c r="M9" s="32">
        <f aca="true" t="shared" si="1" ref="M9:M33">L9+K9</f>
        <v>0</v>
      </c>
      <c r="N9" s="25" t="s">
        <v>138</v>
      </c>
      <c r="O9" s="14"/>
      <c r="P9" s="13"/>
    </row>
    <row r="10" spans="1:16" ht="45">
      <c r="A10" s="12">
        <v>3</v>
      </c>
      <c r="B10" s="16" t="s">
        <v>14</v>
      </c>
      <c r="C10" s="16" t="s">
        <v>16</v>
      </c>
      <c r="D10" s="30">
        <v>2</v>
      </c>
      <c r="E10" s="17" t="s">
        <v>70</v>
      </c>
      <c r="F10" s="31" t="s">
        <v>72</v>
      </c>
      <c r="G10" s="15"/>
      <c r="H10" s="15"/>
      <c r="I10" s="15"/>
      <c r="J10" s="32"/>
      <c r="K10" s="33"/>
      <c r="L10" s="33">
        <f t="shared" si="0"/>
        <v>0</v>
      </c>
      <c r="M10" s="32">
        <f t="shared" si="1"/>
        <v>0</v>
      </c>
      <c r="N10" s="25" t="s">
        <v>138</v>
      </c>
      <c r="O10" s="14"/>
      <c r="P10" s="13"/>
    </row>
    <row r="11" spans="1:16" ht="45">
      <c r="A11" s="12">
        <v>4</v>
      </c>
      <c r="B11" s="16" t="s">
        <v>22</v>
      </c>
      <c r="C11" s="16" t="s">
        <v>23</v>
      </c>
      <c r="D11" s="30">
        <v>10</v>
      </c>
      <c r="E11" s="17" t="s">
        <v>70</v>
      </c>
      <c r="F11" s="31" t="s">
        <v>74</v>
      </c>
      <c r="G11" s="15"/>
      <c r="H11" s="15"/>
      <c r="I11" s="15"/>
      <c r="J11" s="32"/>
      <c r="K11" s="33"/>
      <c r="L11" s="33">
        <f t="shared" si="0"/>
        <v>0</v>
      </c>
      <c r="M11" s="32">
        <f t="shared" si="1"/>
        <v>0</v>
      </c>
      <c r="N11" s="25" t="s">
        <v>138</v>
      </c>
      <c r="O11" s="14"/>
      <c r="P11" s="13"/>
    </row>
    <row r="12" spans="1:16" ht="45">
      <c r="A12" s="12">
        <v>5</v>
      </c>
      <c r="B12" s="16" t="s">
        <v>19</v>
      </c>
      <c r="C12" s="16" t="s">
        <v>24</v>
      </c>
      <c r="D12" s="30">
        <v>10</v>
      </c>
      <c r="E12" s="17" t="s">
        <v>70</v>
      </c>
      <c r="F12" s="31" t="s">
        <v>74</v>
      </c>
      <c r="G12" s="15"/>
      <c r="H12" s="15"/>
      <c r="I12" s="15"/>
      <c r="J12" s="32"/>
      <c r="K12" s="33"/>
      <c r="L12" s="33">
        <f t="shared" si="0"/>
        <v>0</v>
      </c>
      <c r="M12" s="32">
        <f t="shared" si="1"/>
        <v>0</v>
      </c>
      <c r="N12" s="25" t="s">
        <v>138</v>
      </c>
      <c r="O12" s="14"/>
      <c r="P12" s="13"/>
    </row>
    <row r="13" spans="1:16" ht="45">
      <c r="A13" s="12">
        <v>6</v>
      </c>
      <c r="B13" s="16" t="s">
        <v>20</v>
      </c>
      <c r="C13" s="16" t="s">
        <v>25</v>
      </c>
      <c r="D13" s="30">
        <v>1</v>
      </c>
      <c r="E13" s="17" t="s">
        <v>70</v>
      </c>
      <c r="F13" s="31" t="s">
        <v>72</v>
      </c>
      <c r="G13" s="15"/>
      <c r="H13" s="15"/>
      <c r="I13" s="15"/>
      <c r="J13" s="32"/>
      <c r="K13" s="33"/>
      <c r="L13" s="33">
        <f t="shared" si="0"/>
        <v>0</v>
      </c>
      <c r="M13" s="32">
        <f t="shared" si="1"/>
        <v>0</v>
      </c>
      <c r="N13" s="25" t="s">
        <v>138</v>
      </c>
      <c r="O13" s="14"/>
      <c r="P13" s="13"/>
    </row>
    <row r="14" spans="1:16" ht="45">
      <c r="A14" s="12">
        <v>7</v>
      </c>
      <c r="B14" s="16" t="s">
        <v>17</v>
      </c>
      <c r="C14" s="16" t="s">
        <v>26</v>
      </c>
      <c r="D14" s="30">
        <v>5</v>
      </c>
      <c r="E14" s="17" t="s">
        <v>70</v>
      </c>
      <c r="F14" s="31" t="s">
        <v>73</v>
      </c>
      <c r="G14" s="15"/>
      <c r="H14" s="15"/>
      <c r="I14" s="15"/>
      <c r="J14" s="32"/>
      <c r="K14" s="33"/>
      <c r="L14" s="33">
        <f t="shared" si="0"/>
        <v>0</v>
      </c>
      <c r="M14" s="32">
        <f t="shared" si="1"/>
        <v>0</v>
      </c>
      <c r="N14" s="25" t="s">
        <v>138</v>
      </c>
      <c r="O14" s="14"/>
      <c r="P14" s="13"/>
    </row>
    <row r="15" spans="1:16" ht="45">
      <c r="A15" s="12">
        <v>8</v>
      </c>
      <c r="B15" s="16" t="s">
        <v>85</v>
      </c>
      <c r="C15" s="16" t="s">
        <v>86</v>
      </c>
      <c r="D15" s="17">
        <v>100</v>
      </c>
      <c r="E15" s="17" t="s">
        <v>70</v>
      </c>
      <c r="F15" s="17" t="s">
        <v>93</v>
      </c>
      <c r="G15" s="15"/>
      <c r="H15" s="15"/>
      <c r="I15" s="15"/>
      <c r="J15" s="32"/>
      <c r="K15" s="33"/>
      <c r="L15" s="33">
        <f t="shared" si="0"/>
        <v>0</v>
      </c>
      <c r="M15" s="32">
        <f t="shared" si="1"/>
        <v>0</v>
      </c>
      <c r="N15" s="25" t="s">
        <v>138</v>
      </c>
      <c r="O15" s="14"/>
      <c r="P15" s="13"/>
    </row>
    <row r="16" spans="1:16" ht="45">
      <c r="A16" s="12">
        <v>9</v>
      </c>
      <c r="B16" s="16" t="s">
        <v>87</v>
      </c>
      <c r="C16" s="16" t="s">
        <v>88</v>
      </c>
      <c r="D16" s="17">
        <v>10</v>
      </c>
      <c r="E16" s="17" t="s">
        <v>70</v>
      </c>
      <c r="F16" s="17" t="s">
        <v>74</v>
      </c>
      <c r="G16" s="15"/>
      <c r="H16" s="15"/>
      <c r="I16" s="15"/>
      <c r="J16" s="32"/>
      <c r="K16" s="33"/>
      <c r="L16" s="33">
        <f t="shared" si="0"/>
        <v>0</v>
      </c>
      <c r="M16" s="32">
        <f t="shared" si="1"/>
        <v>0</v>
      </c>
      <c r="N16" s="25" t="s">
        <v>138</v>
      </c>
      <c r="O16" s="14"/>
      <c r="P16" s="13"/>
    </row>
    <row r="17" spans="1:16" ht="45">
      <c r="A17" s="12">
        <v>10</v>
      </c>
      <c r="B17" s="16" t="s">
        <v>89</v>
      </c>
      <c r="C17" s="16" t="s">
        <v>91</v>
      </c>
      <c r="D17" s="17">
        <v>1</v>
      </c>
      <c r="E17" s="17" t="s">
        <v>70</v>
      </c>
      <c r="F17" s="17" t="s">
        <v>72</v>
      </c>
      <c r="G17" s="15"/>
      <c r="H17" s="15"/>
      <c r="I17" s="15"/>
      <c r="J17" s="32"/>
      <c r="K17" s="33"/>
      <c r="L17" s="33">
        <f t="shared" si="0"/>
        <v>0</v>
      </c>
      <c r="M17" s="32">
        <f t="shared" si="1"/>
        <v>0</v>
      </c>
      <c r="N17" s="25" t="s">
        <v>138</v>
      </c>
      <c r="O17" s="14"/>
      <c r="P17" s="13"/>
    </row>
    <row r="18" spans="1:16" ht="45">
      <c r="A18" s="12">
        <v>11</v>
      </c>
      <c r="B18" s="16" t="s">
        <v>90</v>
      </c>
      <c r="C18" s="16" t="s">
        <v>92</v>
      </c>
      <c r="D18" s="17">
        <v>100</v>
      </c>
      <c r="E18" s="17" t="s">
        <v>70</v>
      </c>
      <c r="F18" s="17" t="s">
        <v>93</v>
      </c>
      <c r="G18" s="15"/>
      <c r="H18" s="15"/>
      <c r="I18" s="15"/>
      <c r="J18" s="32"/>
      <c r="K18" s="33"/>
      <c r="L18" s="33">
        <f t="shared" si="0"/>
        <v>0</v>
      </c>
      <c r="M18" s="32">
        <f t="shared" si="1"/>
        <v>0</v>
      </c>
      <c r="N18" s="25" t="s">
        <v>138</v>
      </c>
      <c r="O18" s="14"/>
      <c r="P18" s="13"/>
    </row>
    <row r="19" spans="1:16" ht="45">
      <c r="A19" s="12">
        <v>12</v>
      </c>
      <c r="B19" s="16" t="s">
        <v>101</v>
      </c>
      <c r="C19" s="16" t="s">
        <v>102</v>
      </c>
      <c r="D19" s="17">
        <v>2</v>
      </c>
      <c r="E19" s="17" t="s">
        <v>54</v>
      </c>
      <c r="F19" s="17" t="s">
        <v>103</v>
      </c>
      <c r="G19" s="15"/>
      <c r="H19" s="15"/>
      <c r="I19" s="15"/>
      <c r="J19" s="32"/>
      <c r="K19" s="33"/>
      <c r="L19" s="33">
        <f t="shared" si="0"/>
        <v>0</v>
      </c>
      <c r="M19" s="32">
        <f t="shared" si="1"/>
        <v>0</v>
      </c>
      <c r="N19" s="25" t="s">
        <v>138</v>
      </c>
      <c r="O19" s="14"/>
      <c r="P19" s="13"/>
    </row>
    <row r="20" spans="1:16" ht="60">
      <c r="A20" s="12">
        <v>13</v>
      </c>
      <c r="B20" s="16" t="s">
        <v>18</v>
      </c>
      <c r="C20" s="16" t="s">
        <v>27</v>
      </c>
      <c r="D20" s="17">
        <v>3</v>
      </c>
      <c r="E20" s="17" t="s">
        <v>54</v>
      </c>
      <c r="F20" s="17" t="s">
        <v>94</v>
      </c>
      <c r="G20" s="15"/>
      <c r="H20" s="15"/>
      <c r="I20" s="15"/>
      <c r="J20" s="32"/>
      <c r="K20" s="33"/>
      <c r="L20" s="33">
        <f t="shared" si="0"/>
        <v>0</v>
      </c>
      <c r="M20" s="32">
        <f t="shared" si="1"/>
        <v>0</v>
      </c>
      <c r="N20" s="25" t="s">
        <v>138</v>
      </c>
      <c r="O20" s="14"/>
      <c r="P20" s="13"/>
    </row>
    <row r="21" spans="1:16" ht="30">
      <c r="A21" s="12">
        <v>14</v>
      </c>
      <c r="B21" s="16" t="s">
        <v>117</v>
      </c>
      <c r="C21" s="16" t="s">
        <v>118</v>
      </c>
      <c r="D21" s="17">
        <v>37.5</v>
      </c>
      <c r="E21" s="17" t="s">
        <v>69</v>
      </c>
      <c r="F21" s="17" t="s">
        <v>119</v>
      </c>
      <c r="G21" s="15"/>
      <c r="H21" s="15"/>
      <c r="I21" s="15"/>
      <c r="J21" s="32"/>
      <c r="K21" s="33"/>
      <c r="L21" s="33">
        <f t="shared" si="0"/>
        <v>0</v>
      </c>
      <c r="M21" s="32">
        <f t="shared" si="1"/>
        <v>0</v>
      </c>
      <c r="N21" s="25"/>
      <c r="O21" s="14"/>
      <c r="P21" s="13"/>
    </row>
    <row r="22" spans="1:16" ht="45">
      <c r="A22" s="12">
        <v>15</v>
      </c>
      <c r="B22" s="16" t="s">
        <v>95</v>
      </c>
      <c r="C22" s="16" t="s">
        <v>96</v>
      </c>
      <c r="D22" s="17">
        <v>100</v>
      </c>
      <c r="E22" s="17" t="s">
        <v>57</v>
      </c>
      <c r="F22" s="17" t="s">
        <v>97</v>
      </c>
      <c r="G22" s="15"/>
      <c r="H22" s="15"/>
      <c r="I22" s="15"/>
      <c r="J22" s="32"/>
      <c r="K22" s="33"/>
      <c r="L22" s="33">
        <f t="shared" si="0"/>
        <v>0</v>
      </c>
      <c r="M22" s="32">
        <f t="shared" si="1"/>
        <v>0</v>
      </c>
      <c r="N22" s="25" t="s">
        <v>138</v>
      </c>
      <c r="P22" s="13"/>
    </row>
    <row r="23" spans="1:14" ht="45">
      <c r="A23" s="12">
        <v>16</v>
      </c>
      <c r="B23" s="16" t="s">
        <v>98</v>
      </c>
      <c r="C23" s="16" t="s">
        <v>99</v>
      </c>
      <c r="D23" s="17">
        <v>250</v>
      </c>
      <c r="E23" s="17" t="s">
        <v>51</v>
      </c>
      <c r="F23" s="17" t="s">
        <v>100</v>
      </c>
      <c r="G23" s="15"/>
      <c r="H23" s="15"/>
      <c r="I23" s="15"/>
      <c r="J23" s="32"/>
      <c r="K23" s="33"/>
      <c r="L23" s="33">
        <f t="shared" si="0"/>
        <v>0</v>
      </c>
      <c r="M23" s="32">
        <f t="shared" si="1"/>
        <v>0</v>
      </c>
      <c r="N23" s="25" t="s">
        <v>138</v>
      </c>
    </row>
    <row r="24" spans="1:14" ht="30">
      <c r="A24" s="12">
        <v>17</v>
      </c>
      <c r="B24" s="16" t="s">
        <v>120</v>
      </c>
      <c r="C24" s="16" t="s">
        <v>121</v>
      </c>
      <c r="D24" s="17">
        <v>15</v>
      </c>
      <c r="E24" s="17" t="s">
        <v>69</v>
      </c>
      <c r="F24" s="17" t="s">
        <v>104</v>
      </c>
      <c r="G24" s="15"/>
      <c r="H24" s="15"/>
      <c r="I24" s="15"/>
      <c r="J24" s="32"/>
      <c r="K24" s="33"/>
      <c r="L24" s="33">
        <f t="shared" si="0"/>
        <v>0</v>
      </c>
      <c r="M24" s="32">
        <f t="shared" si="1"/>
        <v>0</v>
      </c>
      <c r="N24" s="25"/>
    </row>
    <row r="25" spans="1:14" ht="30">
      <c r="A25" s="12">
        <v>18</v>
      </c>
      <c r="B25" s="16" t="s">
        <v>122</v>
      </c>
      <c r="C25" s="16" t="s">
        <v>123</v>
      </c>
      <c r="D25" s="17">
        <v>1750</v>
      </c>
      <c r="E25" s="17" t="s">
        <v>51</v>
      </c>
      <c r="F25" s="17" t="s">
        <v>106</v>
      </c>
      <c r="G25" s="15"/>
      <c r="H25" s="15"/>
      <c r="I25" s="15"/>
      <c r="J25" s="32"/>
      <c r="K25" s="33"/>
      <c r="L25" s="33">
        <f t="shared" si="0"/>
        <v>0</v>
      </c>
      <c r="M25" s="32">
        <f t="shared" si="1"/>
        <v>0</v>
      </c>
      <c r="N25" s="25"/>
    </row>
    <row r="26" spans="1:14" ht="15">
      <c r="A26" s="12">
        <v>19</v>
      </c>
      <c r="B26" s="16" t="s">
        <v>122</v>
      </c>
      <c r="C26" s="16" t="s">
        <v>105</v>
      </c>
      <c r="D26" s="17">
        <v>7</v>
      </c>
      <c r="E26" s="17" t="s">
        <v>69</v>
      </c>
      <c r="F26" s="17" t="s">
        <v>108</v>
      </c>
      <c r="G26" s="15"/>
      <c r="H26" s="15"/>
      <c r="I26" s="15"/>
      <c r="J26" s="32"/>
      <c r="K26" s="33"/>
      <c r="L26" s="33">
        <f t="shared" si="0"/>
        <v>0</v>
      </c>
      <c r="M26" s="32">
        <f t="shared" si="1"/>
        <v>0</v>
      </c>
      <c r="N26" s="25"/>
    </row>
    <row r="27" spans="1:14" ht="15">
      <c r="A27" s="12">
        <v>20</v>
      </c>
      <c r="B27" s="16" t="s">
        <v>78</v>
      </c>
      <c r="C27" s="16" t="s">
        <v>107</v>
      </c>
      <c r="D27" s="17">
        <v>2</v>
      </c>
      <c r="E27" s="17" t="s">
        <v>69</v>
      </c>
      <c r="F27" s="17" t="s">
        <v>108</v>
      </c>
      <c r="G27" s="15"/>
      <c r="H27" s="15"/>
      <c r="I27" s="15"/>
      <c r="J27" s="32"/>
      <c r="K27" s="33"/>
      <c r="L27" s="33">
        <f t="shared" si="0"/>
        <v>0</v>
      </c>
      <c r="M27" s="32">
        <f t="shared" si="1"/>
        <v>0</v>
      </c>
      <c r="N27" s="25"/>
    </row>
    <row r="28" spans="1:14" ht="15">
      <c r="A28" s="12">
        <v>21</v>
      </c>
      <c r="B28" s="16" t="s">
        <v>79</v>
      </c>
      <c r="C28" s="16" t="s">
        <v>109</v>
      </c>
      <c r="D28" s="17">
        <v>1</v>
      </c>
      <c r="E28" s="17" t="s">
        <v>69</v>
      </c>
      <c r="F28" s="17" t="s">
        <v>108</v>
      </c>
      <c r="G28" s="15"/>
      <c r="H28" s="15"/>
      <c r="I28" s="15"/>
      <c r="J28" s="32"/>
      <c r="K28" s="33"/>
      <c r="L28" s="33">
        <f t="shared" si="0"/>
        <v>0</v>
      </c>
      <c r="M28" s="32">
        <f t="shared" si="1"/>
        <v>0</v>
      </c>
      <c r="N28" s="25"/>
    </row>
    <row r="29" spans="1:14" ht="15">
      <c r="A29" s="12">
        <v>22</v>
      </c>
      <c r="B29" s="16" t="s">
        <v>80</v>
      </c>
      <c r="C29" s="16" t="s">
        <v>110</v>
      </c>
      <c r="D29" s="17">
        <v>2</v>
      </c>
      <c r="E29" s="17" t="s">
        <v>111</v>
      </c>
      <c r="F29" s="17" t="s">
        <v>112</v>
      </c>
      <c r="G29" s="15"/>
      <c r="H29" s="15"/>
      <c r="I29" s="15"/>
      <c r="J29" s="32"/>
      <c r="K29" s="33"/>
      <c r="L29" s="33">
        <f t="shared" si="0"/>
        <v>0</v>
      </c>
      <c r="M29" s="32">
        <f t="shared" si="1"/>
        <v>0</v>
      </c>
      <c r="N29" s="25"/>
    </row>
    <row r="30" spans="1:14" ht="30">
      <c r="A30" s="12">
        <v>23</v>
      </c>
      <c r="B30" s="16" t="s">
        <v>81</v>
      </c>
      <c r="C30" s="16" t="s">
        <v>113</v>
      </c>
      <c r="D30" s="17">
        <v>100</v>
      </c>
      <c r="E30" s="17" t="s">
        <v>51</v>
      </c>
      <c r="F30" s="17" t="s">
        <v>114</v>
      </c>
      <c r="G30" s="15"/>
      <c r="H30" s="15"/>
      <c r="I30" s="15"/>
      <c r="J30" s="32"/>
      <c r="K30" s="33"/>
      <c r="L30" s="33">
        <f t="shared" si="0"/>
        <v>0</v>
      </c>
      <c r="M30" s="32">
        <f t="shared" si="1"/>
        <v>0</v>
      </c>
      <c r="N30" s="25"/>
    </row>
    <row r="31" spans="1:14" ht="30">
      <c r="A31" s="12">
        <v>24</v>
      </c>
      <c r="B31" s="16" t="s">
        <v>82</v>
      </c>
      <c r="C31" s="16" t="s">
        <v>113</v>
      </c>
      <c r="D31" s="17">
        <v>100</v>
      </c>
      <c r="E31" s="17" t="s">
        <v>51</v>
      </c>
      <c r="F31" s="17" t="s">
        <v>115</v>
      </c>
      <c r="G31" s="15"/>
      <c r="H31" s="15"/>
      <c r="I31" s="15"/>
      <c r="J31" s="32"/>
      <c r="K31" s="33"/>
      <c r="L31" s="33">
        <f t="shared" si="0"/>
        <v>0</v>
      </c>
      <c r="M31" s="32">
        <f t="shared" si="1"/>
        <v>0</v>
      </c>
      <c r="N31" s="25"/>
    </row>
    <row r="32" spans="1:14" ht="30">
      <c r="A32" s="12">
        <v>25</v>
      </c>
      <c r="B32" s="16" t="s">
        <v>83</v>
      </c>
      <c r="C32" s="16" t="s">
        <v>113</v>
      </c>
      <c r="D32" s="17">
        <v>100</v>
      </c>
      <c r="E32" s="17" t="s">
        <v>51</v>
      </c>
      <c r="F32" s="17" t="s">
        <v>115</v>
      </c>
      <c r="G32" s="15"/>
      <c r="H32" s="15"/>
      <c r="I32" s="15"/>
      <c r="J32" s="32"/>
      <c r="K32" s="33"/>
      <c r="L32" s="33">
        <f t="shared" si="0"/>
        <v>0</v>
      </c>
      <c r="M32" s="32">
        <f t="shared" si="1"/>
        <v>0</v>
      </c>
      <c r="N32" s="25"/>
    </row>
    <row r="33" spans="1:14" ht="30">
      <c r="A33" s="12">
        <v>26</v>
      </c>
      <c r="B33" s="16" t="s">
        <v>84</v>
      </c>
      <c r="C33" s="16" t="s">
        <v>124</v>
      </c>
      <c r="D33" s="17">
        <v>1000</v>
      </c>
      <c r="E33" s="17" t="s">
        <v>57</v>
      </c>
      <c r="F33" s="17" t="s">
        <v>116</v>
      </c>
      <c r="G33" s="15"/>
      <c r="H33" s="15"/>
      <c r="I33" s="15"/>
      <c r="J33" s="32"/>
      <c r="K33" s="33"/>
      <c r="L33" s="33">
        <f t="shared" si="0"/>
        <v>0</v>
      </c>
      <c r="M33" s="32">
        <f t="shared" si="1"/>
        <v>0</v>
      </c>
      <c r="N33" s="25"/>
    </row>
    <row r="34" spans="1:14" s="5" customFormat="1" ht="15">
      <c r="A34" s="37" t="s">
        <v>139</v>
      </c>
      <c r="B34" s="37"/>
      <c r="C34" s="37"/>
      <c r="D34" s="37"/>
      <c r="E34" s="37"/>
      <c r="F34" s="37"/>
      <c r="G34" s="37"/>
      <c r="H34" s="37"/>
      <c r="I34" s="37"/>
      <c r="J34" s="37"/>
      <c r="K34" s="28">
        <f>SUM(K8:K33)</f>
        <v>0</v>
      </c>
      <c r="L34" s="28">
        <f aca="true" t="shared" si="2" ref="L34">SUM(L8:L33)</f>
        <v>0</v>
      </c>
      <c r="M34" s="28">
        <f>SUM(M8:M33)</f>
        <v>0</v>
      </c>
      <c r="N34" s="29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34:J34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A715-0C41-4EFB-9747-735895AA4712}">
  <sheetPr>
    <pageSetUpPr fitToPage="1"/>
  </sheetPr>
  <dimension ref="A1:N18"/>
  <sheetViews>
    <sheetView zoomScaleSheetLayoutView="110" workbookViewId="0" topLeftCell="A1">
      <selection activeCell="H19" sqref="H19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41.140625" style="8" bestFit="1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40" t="s">
        <v>126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0" t="s">
        <v>141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 customHeight="1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">
      <c r="A5" s="58" t="s">
        <v>132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>
      <c r="A6" s="35" t="s">
        <v>9</v>
      </c>
      <c r="B6" s="35" t="s">
        <v>0</v>
      </c>
      <c r="C6" s="35" t="s">
        <v>1</v>
      </c>
      <c r="D6" s="35" t="s">
        <v>55</v>
      </c>
      <c r="E6" s="35" t="s">
        <v>52</v>
      </c>
      <c r="F6" s="35" t="s">
        <v>2</v>
      </c>
      <c r="G6" s="38" t="s">
        <v>50</v>
      </c>
      <c r="H6" s="38"/>
      <c r="I6" s="38"/>
      <c r="J6" s="35" t="s">
        <v>53</v>
      </c>
      <c r="K6" s="35" t="s">
        <v>3</v>
      </c>
      <c r="L6" s="36" t="s">
        <v>125</v>
      </c>
      <c r="M6" s="50" t="s">
        <v>67</v>
      </c>
      <c r="N6" s="24" t="s">
        <v>28</v>
      </c>
    </row>
    <row r="7" spans="1:14" ht="45">
      <c r="A7" s="35"/>
      <c r="B7" s="35"/>
      <c r="C7" s="35"/>
      <c r="D7" s="35"/>
      <c r="E7" s="35"/>
      <c r="F7" s="35"/>
      <c r="G7" s="4" t="s">
        <v>5</v>
      </c>
      <c r="H7" s="4" t="s">
        <v>4</v>
      </c>
      <c r="I7" s="4" t="s">
        <v>8</v>
      </c>
      <c r="J7" s="35"/>
      <c r="K7" s="35"/>
      <c r="L7" s="36"/>
      <c r="M7" s="50"/>
      <c r="N7" s="21" t="s">
        <v>6</v>
      </c>
    </row>
    <row r="8" spans="1:14" ht="45">
      <c r="A8" s="12">
        <v>1</v>
      </c>
      <c r="B8" s="16" t="s">
        <v>21</v>
      </c>
      <c r="C8" s="16" t="s">
        <v>15</v>
      </c>
      <c r="D8" s="30">
        <v>2000</v>
      </c>
      <c r="E8" s="17" t="s">
        <v>75</v>
      </c>
      <c r="F8" s="31" t="s">
        <v>76</v>
      </c>
      <c r="G8" s="27"/>
      <c r="H8" s="27"/>
      <c r="I8" s="27"/>
      <c r="J8" s="32"/>
      <c r="K8" s="33"/>
      <c r="L8" s="33">
        <f>K8*0.21</f>
        <v>0</v>
      </c>
      <c r="M8" s="32">
        <f>K8+L8</f>
        <v>0</v>
      </c>
      <c r="N8" s="25" t="s">
        <v>138</v>
      </c>
    </row>
    <row r="9" spans="1:14" ht="15">
      <c r="A9" s="37" t="s">
        <v>128</v>
      </c>
      <c r="B9" s="37"/>
      <c r="C9" s="37"/>
      <c r="D9" s="37"/>
      <c r="E9" s="37"/>
      <c r="F9" s="37"/>
      <c r="G9" s="37"/>
      <c r="H9" s="37"/>
      <c r="I9" s="37"/>
      <c r="J9" s="37"/>
      <c r="K9" s="28">
        <f>SUM(K8)</f>
        <v>0</v>
      </c>
      <c r="L9" s="28">
        <f>SUM(L8)</f>
        <v>0</v>
      </c>
      <c r="M9" s="28">
        <f>SUM(M8)</f>
        <v>0</v>
      </c>
      <c r="N9" s="29"/>
    </row>
    <row r="10" spans="3:5" ht="18.75">
      <c r="C10" s="9"/>
      <c r="D10" s="9"/>
      <c r="E10" s="9"/>
    </row>
    <row r="11" spans="3:13" ht="18.75">
      <c r="C11" s="9"/>
      <c r="D11" s="9"/>
      <c r="E11" s="9"/>
      <c r="K11" s="10"/>
      <c r="L11" s="10"/>
      <c r="M11" s="10"/>
    </row>
    <row r="12" spans="3:5" ht="18.75">
      <c r="C12" s="9"/>
      <c r="D12" s="9"/>
      <c r="E12" s="9"/>
    </row>
    <row r="13" spans="3:5" ht="16.5">
      <c r="C13" s="11"/>
      <c r="D13" s="11"/>
      <c r="E13" s="11"/>
    </row>
    <row r="14" spans="3:5" ht="16.5">
      <c r="C14" s="11"/>
      <c r="D14" s="11"/>
      <c r="E14" s="11"/>
    </row>
    <row r="15" spans="3:5" ht="16.5">
      <c r="C15" s="11"/>
      <c r="D15" s="11"/>
      <c r="E15" s="11"/>
    </row>
    <row r="16" spans="3:5" ht="16.5">
      <c r="C16" s="11"/>
      <c r="D16" s="11"/>
      <c r="E16" s="11"/>
    </row>
    <row r="17" spans="3:5" ht="16.5">
      <c r="C17" s="11"/>
      <c r="D17" s="11"/>
      <c r="E17" s="11"/>
    </row>
    <row r="18" spans="3:5" ht="16.5">
      <c r="C18" s="11"/>
      <c r="D18" s="11"/>
      <c r="E18" s="11"/>
    </row>
  </sheetData>
  <mergeCells count="17">
    <mergeCell ref="K6:K7"/>
    <mergeCell ref="M6:M7"/>
    <mergeCell ref="L6:L7"/>
    <mergeCell ref="A1:N1"/>
    <mergeCell ref="A2:N2"/>
    <mergeCell ref="A3:N3"/>
    <mergeCell ref="A4:N4"/>
    <mergeCell ref="A5:N5"/>
    <mergeCell ref="G6:I6"/>
    <mergeCell ref="A9:J9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Ostřížková Silvie</dc:creator>
  <cp:keywords/>
  <dc:description/>
  <cp:lastModifiedBy>Petra Koprajdová</cp:lastModifiedBy>
  <cp:lastPrinted>2022-03-02T14:17:44Z</cp:lastPrinted>
  <dcterms:created xsi:type="dcterms:W3CDTF">2022-02-03T13:47:49Z</dcterms:created>
  <dcterms:modified xsi:type="dcterms:W3CDTF">2022-06-02T07:36:09Z</dcterms:modified>
  <cp:category/>
  <cp:version/>
  <cp:contentType/>
  <cp:contentStatus/>
</cp:coreProperties>
</file>