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OU LF 101122 oprava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6 - AV kabeláž" sheetId="20" r:id="rId20"/>
    <sheet name="022 - Architektonicko - s..." sheetId="21" r:id="rId21"/>
    <sheet name="SO 03 - Ostatní náklady" sheetId="22" r:id="rId22"/>
    <sheet name="Pokyny pro vyplnění" sheetId="23" r:id="rId23"/>
  </sheets>
  <definedNames>
    <definedName name="_xlnm.Print_Area" localSheetId="0">'Rekapitulace stavby'!$D$4:$AO$36,'Rekapitulace stavby'!$C$42:$AQ$80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stavby'!$C$92:$K$326</definedName>
    <definedName name="_xlnm.Print_Area" localSheetId="2">'02 - Založení spodní stavby'!$C$4:$J$41,'02 - Založení spodní stavby'!$C$47:$J$72,'02 - Založení spodní stavby'!$C$78:$K$326</definedName>
    <definedName name="_xlnm.Print_Titles" localSheetId="2">'02 - Založení spodní stavby'!$92:$92</definedName>
    <definedName name="_xlnm._FilterDatabase" localSheetId="3" hidden="1">'03 - Architektonicko - st...'!$C$90:$K$591</definedName>
    <definedName name="_xlnm.Print_Area" localSheetId="3">'03 - Architektonicko - st...'!$C$4:$J$41,'03 - Architektonicko - st...'!$C$47:$J$70,'03 - Architektonicko - st...'!$C$76:$K$591</definedName>
    <definedName name="_xlnm.Print_Titles" localSheetId="3">'03 - Architektonicko - st...'!$90:$90</definedName>
    <definedName name="_xlnm._FilterDatabase" localSheetId="4" hidden="1">'04 - Architektonicko - st...'!$C$99:$K$845</definedName>
    <definedName name="_xlnm.Print_Area" localSheetId="4">'04 - Architektonicko - st...'!$C$4:$J$41,'04 - Architektonicko - st...'!$C$47:$J$79,'04 - Architektonicko - st...'!$C$85:$K$845</definedName>
    <definedName name="_xlnm.Print_Titles" localSheetId="4">'04 - Architektonicko - st...'!$99:$99</definedName>
    <definedName name="_xlnm._FilterDatabase" localSheetId="5" hidden="1">'05 - Architektonicko - st...'!$C$105:$K$1879</definedName>
    <definedName name="_xlnm.Print_Area" localSheetId="5">'05 - Architektonicko - st...'!$C$4:$J$41,'05 - Architektonicko - st...'!$C$47:$J$85,'05 - Architektonicko - st...'!$C$91:$K$1879</definedName>
    <definedName name="_xlnm.Print_Titles" localSheetId="5">'05 - Architektonicko - st...'!$105:$105</definedName>
    <definedName name="_xlnm._FilterDatabase" localSheetId="6" hidden="1">'06 - Architektonicko - st...'!$C$107:$K$2095</definedName>
    <definedName name="_xlnm.Print_Area" localSheetId="6">'06 - Architektonicko - st...'!$C$4:$J$41,'06 - Architektonicko - st...'!$C$47:$J$87,'06 - Architektonicko - st...'!$C$93:$K$2095</definedName>
    <definedName name="_xlnm.Print_Titles" localSheetId="6">'06 - Architektonicko - st...'!$107:$107</definedName>
    <definedName name="_xlnm._FilterDatabase" localSheetId="7" hidden="1">'07 - Architektonicko - st...'!$C$96:$K$344</definedName>
    <definedName name="_xlnm.Print_Area" localSheetId="7">'07 - Architektonicko - st...'!$C$4:$J$41,'07 - Architektonicko - st...'!$C$47:$J$76,'07 - Architektonicko - st...'!$C$82:$K$344</definedName>
    <definedName name="_xlnm.Print_Titles" localSheetId="7">'07 - Architektonicko - st...'!$96:$96</definedName>
    <definedName name="_xlnm._FilterDatabase" localSheetId="8" hidden="1">'08 - Architektonicko - st...'!$C$96:$K$377</definedName>
    <definedName name="_xlnm.Print_Area" localSheetId="8">'08 - Architektonicko - st...'!$C$4:$J$41,'08 - Architektonicko - st...'!$C$47:$J$76,'08 - Architektonicko - st...'!$C$82:$K$377</definedName>
    <definedName name="_xlnm.Print_Titles" localSheetId="8">'08 - Architektonicko - st...'!$96:$96</definedName>
    <definedName name="_xlnm._FilterDatabase" localSheetId="9" hidden="1">'09 - Architektonicko - st...'!$C$95:$K$977</definedName>
    <definedName name="_xlnm.Print_Area" localSheetId="9">'09 - Architektonicko - st...'!$C$4:$J$41,'09 - Architektonicko - st...'!$C$47:$J$75,'09 - Architektonicko - st...'!$C$81:$K$977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Elektroinstalace'!$C$107:$K$491</definedName>
    <definedName name="_xlnm.Print_Area" localSheetId="12">'013 - Elektroinstalace'!$C$4:$J$41,'013 - Elektroinstalace'!$C$47:$J$87,'013 - Elektroinstalace'!$C$93:$K$491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s...'!$C$105:$K$1681</definedName>
    <definedName name="_xlnm.Print_Area" localSheetId="14">'021 - Architektonicko - s...'!$C$4:$J$41,'021 - Architektonicko - s...'!$C$47:$J$85,'021 - Architektonicko - s...'!$C$91:$K$1681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'016 - AV kabeláž'!$C$93:$K$117</definedName>
    <definedName name="_xlnm.Print_Area" localSheetId="19">'016 - AV kabeláž'!$C$4:$J$43,'016 - AV kabeláž'!$C$49:$J$71,'016 - AV kabeláž'!$C$77:$K$117</definedName>
    <definedName name="_xlnm.Print_Titles" localSheetId="19">'016 - AV kabeláž'!$93:$93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_FilterDatabase" localSheetId="21" hidden="1">'SO 03 - Ostatní náklady'!$C$79:$K$96</definedName>
    <definedName name="_xlnm.Print_Area" localSheetId="21">'SO 03 - Ostatní náklady'!$C$4:$J$39,'SO 03 - Ostatní náklady'!$C$45:$J$61,'SO 03 - Ostatní náklady'!$C$67:$K$96</definedName>
    <definedName name="_xlnm.Print_Titles" localSheetId="21">'SO 03 - Ostatní náklady'!$79:$79</definedName>
    <definedName name="_xlnm.Print_Area" localSheetId="2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2" l="1" r="J37"/>
  <c r="J36"/>
  <c i="1" r="AY79"/>
  <c i="22" r="J35"/>
  <c i="1" r="AX79"/>
  <c i="22"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2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78"/>
  <c i="20" r="J41"/>
  <c r="J40"/>
  <c i="1" r="AY77"/>
  <c i="20" r="J39"/>
  <c i="1" r="AX77"/>
  <c i="20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52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62"/>
  <c r="J24"/>
  <c r="J22"/>
  <c r="E22"/>
  <c r="F91"/>
  <c r="J21"/>
  <c r="J19"/>
  <c r="E19"/>
  <c r="F90"/>
  <c r="J18"/>
  <c r="J16"/>
  <c r="J88"/>
  <c r="E7"/>
  <c r="E80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63"/>
  <c r="J27"/>
  <c r="J22"/>
  <c r="E22"/>
  <c r="F89"/>
  <c r="J21"/>
  <c r="J16"/>
  <c r="J86"/>
  <c r="E7"/>
  <c r="E78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63"/>
  <c r="J21"/>
  <c r="J19"/>
  <c r="E19"/>
  <c r="F62"/>
  <c r="J18"/>
  <c r="J16"/>
  <c r="J86"/>
  <c r="E7"/>
  <c r="E52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60"/>
  <c r="E7"/>
  <c r="E52"/>
  <c i="15" r="J39"/>
  <c r="J38"/>
  <c i="1" r="AY71"/>
  <c i="15" r="J37"/>
  <c i="1" r="AX71"/>
  <c i="15" r="BI1681"/>
  <c r="BH1681"/>
  <c r="BG1681"/>
  <c r="BF1681"/>
  <c r="T1681"/>
  <c r="T1680"/>
  <c r="R1681"/>
  <c r="R1680"/>
  <c r="P1681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8"/>
  <c r="BH1668"/>
  <c r="BG1668"/>
  <c r="BF1668"/>
  <c r="T1668"/>
  <c r="R1668"/>
  <c r="P1668"/>
  <c r="BI1665"/>
  <c r="BH1665"/>
  <c r="BG1665"/>
  <c r="BF1665"/>
  <c r="T1665"/>
  <c r="R1665"/>
  <c r="P1665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0"/>
  <c r="BH1650"/>
  <c r="BG1650"/>
  <c r="BF1650"/>
  <c r="T1650"/>
  <c r="R1650"/>
  <c r="P1650"/>
  <c r="BI1645"/>
  <c r="BH1645"/>
  <c r="BG1645"/>
  <c r="BF1645"/>
  <c r="T1645"/>
  <c r="R1645"/>
  <c r="P1645"/>
  <c r="BI1637"/>
  <c r="BH1637"/>
  <c r="BG1637"/>
  <c r="BF1637"/>
  <c r="T1637"/>
  <c r="R1637"/>
  <c r="P1637"/>
  <c r="BI1631"/>
  <c r="BH1631"/>
  <c r="BG1631"/>
  <c r="BF1631"/>
  <c r="T1631"/>
  <c r="R1631"/>
  <c r="P1631"/>
  <c r="BI1625"/>
  <c r="BH1625"/>
  <c r="BG1625"/>
  <c r="BF1625"/>
  <c r="T1625"/>
  <c r="R1625"/>
  <c r="P1625"/>
  <c r="BI1615"/>
  <c r="BH1615"/>
  <c r="BG1615"/>
  <c r="BF1615"/>
  <c r="T1615"/>
  <c r="R1615"/>
  <c r="P1615"/>
  <c r="BI1561"/>
  <c r="BH1561"/>
  <c r="BG1561"/>
  <c r="BF1561"/>
  <c r="T1561"/>
  <c r="R1561"/>
  <c r="P1561"/>
  <c r="BI1495"/>
  <c r="BH1495"/>
  <c r="BG1495"/>
  <c r="BF1495"/>
  <c r="T1495"/>
  <c r="R1495"/>
  <c r="P1495"/>
  <c r="BI1492"/>
  <c r="BH1492"/>
  <c r="BG1492"/>
  <c r="BF1492"/>
  <c r="T1492"/>
  <c r="R1492"/>
  <c r="P1492"/>
  <c r="BI1461"/>
  <c r="BH1461"/>
  <c r="BG1461"/>
  <c r="BF1461"/>
  <c r="T1461"/>
  <c r="R1461"/>
  <c r="P1461"/>
  <c r="BI1455"/>
  <c r="BH1455"/>
  <c r="BG1455"/>
  <c r="BF1455"/>
  <c r="T1455"/>
  <c r="R1455"/>
  <c r="P1455"/>
  <c r="BI1450"/>
  <c r="BH1450"/>
  <c r="BG1450"/>
  <c r="BF1450"/>
  <c r="T1450"/>
  <c r="R1450"/>
  <c r="P1450"/>
  <c r="BI1445"/>
  <c r="BH1445"/>
  <c r="BG1445"/>
  <c r="BF1445"/>
  <c r="T1445"/>
  <c r="R1445"/>
  <c r="P1445"/>
  <c r="BI1414"/>
  <c r="BH1414"/>
  <c r="BG1414"/>
  <c r="BF1414"/>
  <c r="T1414"/>
  <c r="R1414"/>
  <c r="P1414"/>
  <c r="BI1383"/>
  <c r="BH1383"/>
  <c r="BG1383"/>
  <c r="BF1383"/>
  <c r="T1383"/>
  <c r="R1383"/>
  <c r="P1383"/>
  <c r="BI1380"/>
  <c r="BH1380"/>
  <c r="BG1380"/>
  <c r="BF1380"/>
  <c r="T1380"/>
  <c r="R1380"/>
  <c r="P1380"/>
  <c r="BI1361"/>
  <c r="BH1361"/>
  <c r="BG1361"/>
  <c r="BF1361"/>
  <c r="T1361"/>
  <c r="R1361"/>
  <c r="P1361"/>
  <c r="BI1328"/>
  <c r="BH1328"/>
  <c r="BG1328"/>
  <c r="BF1328"/>
  <c r="T1328"/>
  <c r="R1328"/>
  <c r="P1328"/>
  <c r="BI1322"/>
  <c r="BH1322"/>
  <c r="BG1322"/>
  <c r="BF1322"/>
  <c r="T1322"/>
  <c r="R1322"/>
  <c r="P1322"/>
  <c r="BI1316"/>
  <c r="BH1316"/>
  <c r="BG1316"/>
  <c r="BF1316"/>
  <c r="T1316"/>
  <c r="R1316"/>
  <c r="P1316"/>
  <c r="BI1310"/>
  <c r="BH1310"/>
  <c r="BG1310"/>
  <c r="BF1310"/>
  <c r="T1310"/>
  <c r="R1310"/>
  <c r="P1310"/>
  <c r="BI1307"/>
  <c r="BH1307"/>
  <c r="BG1307"/>
  <c r="BF1307"/>
  <c r="T1307"/>
  <c r="R1307"/>
  <c r="P1307"/>
  <c r="BI1301"/>
  <c r="BH1301"/>
  <c r="BG1301"/>
  <c r="BF1301"/>
  <c r="T1301"/>
  <c r="R1301"/>
  <c r="P1301"/>
  <c r="BI1295"/>
  <c r="BH1295"/>
  <c r="BG1295"/>
  <c r="BF1295"/>
  <c r="T1295"/>
  <c r="R1295"/>
  <c r="P1295"/>
  <c r="BI1289"/>
  <c r="BH1289"/>
  <c r="BG1289"/>
  <c r="BF1289"/>
  <c r="T1289"/>
  <c r="R1289"/>
  <c r="P1289"/>
  <c r="BI1283"/>
  <c r="BH1283"/>
  <c r="BG1283"/>
  <c r="BF1283"/>
  <c r="T1283"/>
  <c r="R1283"/>
  <c r="P1283"/>
  <c r="BI1278"/>
  <c r="BH1278"/>
  <c r="BG1278"/>
  <c r="BF1278"/>
  <c r="T1278"/>
  <c r="R1278"/>
  <c r="P1278"/>
  <c r="BI1270"/>
  <c r="BH1270"/>
  <c r="BG1270"/>
  <c r="BF1270"/>
  <c r="T1270"/>
  <c r="R1270"/>
  <c r="P1270"/>
  <c r="BI1263"/>
  <c r="BH1263"/>
  <c r="BG1263"/>
  <c r="BF1263"/>
  <c r="T1263"/>
  <c r="R1263"/>
  <c r="P1263"/>
  <c r="BI1260"/>
  <c r="BH1260"/>
  <c r="BG1260"/>
  <c r="BF1260"/>
  <c r="T1260"/>
  <c r="R1260"/>
  <c r="P1260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3"/>
  <c r="BH1223"/>
  <c r="BG1223"/>
  <c r="BF1223"/>
  <c r="T1223"/>
  <c r="R1223"/>
  <c r="P1223"/>
  <c r="BI1217"/>
  <c r="BH1217"/>
  <c r="BG1217"/>
  <c r="BF1217"/>
  <c r="T1217"/>
  <c r="R1217"/>
  <c r="P1217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2"/>
  <c r="BH1192"/>
  <c r="BG1192"/>
  <c r="BF1192"/>
  <c r="T1192"/>
  <c r="R1192"/>
  <c r="P1192"/>
  <c r="BI1182"/>
  <c r="BH1182"/>
  <c r="BG1182"/>
  <c r="BF1182"/>
  <c r="T1182"/>
  <c r="R1182"/>
  <c r="P1182"/>
  <c r="BI1177"/>
  <c r="BH1177"/>
  <c r="BG1177"/>
  <c r="BF1177"/>
  <c r="T1177"/>
  <c r="R1177"/>
  <c r="P1177"/>
  <c r="BI1171"/>
  <c r="BH1171"/>
  <c r="BG1171"/>
  <c r="BF1171"/>
  <c r="T1171"/>
  <c r="R1171"/>
  <c r="P1171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83"/>
  <c r="BH1083"/>
  <c r="BG1083"/>
  <c r="BF1083"/>
  <c r="T1083"/>
  <c r="R1083"/>
  <c r="P1083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2"/>
  <c r="BH1042"/>
  <c r="BG1042"/>
  <c r="BF1042"/>
  <c r="T1042"/>
  <c r="R1042"/>
  <c r="P1042"/>
  <c r="BI1037"/>
  <c r="BH1037"/>
  <c r="BG1037"/>
  <c r="BF1037"/>
  <c r="T1037"/>
  <c r="R1037"/>
  <c r="P1037"/>
  <c r="BI1032"/>
  <c r="BH1032"/>
  <c r="BG1032"/>
  <c r="BF1032"/>
  <c r="T1032"/>
  <c r="R1032"/>
  <c r="P1032"/>
  <c r="BI1026"/>
  <c r="BH1026"/>
  <c r="BG1026"/>
  <c r="BF1026"/>
  <c r="T1026"/>
  <c r="R1026"/>
  <c r="P1026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5"/>
  <c r="BH1005"/>
  <c r="BG1005"/>
  <c r="BF1005"/>
  <c r="T1005"/>
  <c r="R1005"/>
  <c r="P1005"/>
  <c r="BI1000"/>
  <c r="BH1000"/>
  <c r="BG1000"/>
  <c r="BF1000"/>
  <c r="T1000"/>
  <c r="R1000"/>
  <c r="P1000"/>
  <c r="BI992"/>
  <c r="BH992"/>
  <c r="BG992"/>
  <c r="BF992"/>
  <c r="T992"/>
  <c r="R992"/>
  <c r="P992"/>
  <c r="BI987"/>
  <c r="BH987"/>
  <c r="BG987"/>
  <c r="BF987"/>
  <c r="T987"/>
  <c r="R987"/>
  <c r="P987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4"/>
  <c r="BH824"/>
  <c r="BG824"/>
  <c r="BF824"/>
  <c r="T824"/>
  <c r="R824"/>
  <c r="P824"/>
  <c r="BI817"/>
  <c r="BH817"/>
  <c r="BG817"/>
  <c r="BF817"/>
  <c r="T817"/>
  <c r="R817"/>
  <c r="P817"/>
  <c r="BI810"/>
  <c r="BH810"/>
  <c r="BG810"/>
  <c r="BF810"/>
  <c r="T810"/>
  <c r="R810"/>
  <c r="P810"/>
  <c r="BI780"/>
  <c r="BH780"/>
  <c r="BG780"/>
  <c r="BF780"/>
  <c r="T780"/>
  <c r="R780"/>
  <c r="P78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2"/>
  <c r="BH702"/>
  <c r="BG702"/>
  <c r="BF702"/>
  <c r="T702"/>
  <c r="R702"/>
  <c r="P702"/>
  <c r="BI690"/>
  <c r="BH690"/>
  <c r="BG690"/>
  <c r="BF690"/>
  <c r="T690"/>
  <c r="R690"/>
  <c r="P690"/>
  <c r="BI687"/>
  <c r="BH687"/>
  <c r="BG687"/>
  <c r="BF687"/>
  <c r="T687"/>
  <c r="R687"/>
  <c r="P687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1"/>
  <c r="BH641"/>
  <c r="BG641"/>
  <c r="BF641"/>
  <c r="T641"/>
  <c r="T640"/>
  <c r="R641"/>
  <c r="R640"/>
  <c r="P641"/>
  <c r="P640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85"/>
  <c r="BH585"/>
  <c r="BG585"/>
  <c r="BF585"/>
  <c r="T585"/>
  <c r="R585"/>
  <c r="P585"/>
  <c r="BI544"/>
  <c r="BH544"/>
  <c r="BG544"/>
  <c r="BF544"/>
  <c r="T544"/>
  <c r="R544"/>
  <c r="P544"/>
  <c r="BI532"/>
  <c r="BH532"/>
  <c r="BG532"/>
  <c r="BF532"/>
  <c r="T532"/>
  <c r="R532"/>
  <c r="P532"/>
  <c r="BI527"/>
  <c r="BH527"/>
  <c r="BG527"/>
  <c r="BF527"/>
  <c r="T527"/>
  <c r="R527"/>
  <c r="P52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89"/>
  <c r="BH489"/>
  <c r="BG489"/>
  <c r="BF489"/>
  <c r="T489"/>
  <c r="R489"/>
  <c r="P489"/>
  <c r="BI480"/>
  <c r="BH480"/>
  <c r="BG480"/>
  <c r="BF480"/>
  <c r="T480"/>
  <c r="R480"/>
  <c r="P480"/>
  <c r="BI470"/>
  <c r="BH470"/>
  <c r="BG470"/>
  <c r="BF470"/>
  <c r="T470"/>
  <c r="R470"/>
  <c r="P470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59"/>
  <c r="J19"/>
  <c r="J14"/>
  <c r="J100"/>
  <c r="E7"/>
  <c r="E94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81"/>
  <c i="13" r="J39"/>
  <c r="J38"/>
  <c i="1" r="AY67"/>
  <c i="13" r="J37"/>
  <c i="1" r="AX67"/>
  <c i="13"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59"/>
  <c r="J25"/>
  <c r="J20"/>
  <c r="E20"/>
  <c r="F105"/>
  <c r="J19"/>
  <c r="J14"/>
  <c r="J102"/>
  <c r="E7"/>
  <c r="E50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58"/>
  <c r="J16"/>
  <c r="J14"/>
  <c r="J84"/>
  <c r="E7"/>
  <c r="E78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50"/>
  <c i="10" r="J39"/>
  <c r="J38"/>
  <c i="1" r="AY64"/>
  <c i="10" r="J37"/>
  <c i="1" r="AX64"/>
  <c i="10" r="BI977"/>
  <c r="BH977"/>
  <c r="BG977"/>
  <c r="BF977"/>
  <c r="T977"/>
  <c r="T976"/>
  <c r="R977"/>
  <c r="R976"/>
  <c r="P977"/>
  <c r="P976"/>
  <c r="BI972"/>
  <c r="BH972"/>
  <c r="BG972"/>
  <c r="BF972"/>
  <c r="T972"/>
  <c r="T971"/>
  <c r="R972"/>
  <c r="R971"/>
  <c r="P972"/>
  <c r="P971"/>
  <c r="BI969"/>
  <c r="BH969"/>
  <c r="BG969"/>
  <c r="BF969"/>
  <c r="T969"/>
  <c r="R969"/>
  <c r="P969"/>
  <c r="BI948"/>
  <c r="BH948"/>
  <c r="BG948"/>
  <c r="BF948"/>
  <c r="T948"/>
  <c r="R948"/>
  <c r="P948"/>
  <c r="BI939"/>
  <c r="BH939"/>
  <c r="BG939"/>
  <c r="BF939"/>
  <c r="T939"/>
  <c r="R939"/>
  <c r="P939"/>
  <c r="BI928"/>
  <c r="BH928"/>
  <c r="BG928"/>
  <c r="BF928"/>
  <c r="T928"/>
  <c r="R928"/>
  <c r="P928"/>
  <c r="BI913"/>
  <c r="BH913"/>
  <c r="BG913"/>
  <c r="BF913"/>
  <c r="T913"/>
  <c r="R913"/>
  <c r="P913"/>
  <c r="BI892"/>
  <c r="BH892"/>
  <c r="BG892"/>
  <c r="BF892"/>
  <c r="T892"/>
  <c r="R892"/>
  <c r="P892"/>
  <c r="BI889"/>
  <c r="BH889"/>
  <c r="BG889"/>
  <c r="BF889"/>
  <c r="T889"/>
  <c r="R889"/>
  <c r="P889"/>
  <c r="BI856"/>
  <c r="BH856"/>
  <c r="BG856"/>
  <c r="BF856"/>
  <c r="T856"/>
  <c r="R856"/>
  <c r="P856"/>
  <c r="BI823"/>
  <c r="BH823"/>
  <c r="BG823"/>
  <c r="BF823"/>
  <c r="T823"/>
  <c r="R823"/>
  <c r="P823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84"/>
  <c i="9" r="J39"/>
  <c r="J38"/>
  <c i="1" r="AY63"/>
  <c i="9" r="J37"/>
  <c i="1" r="AX63"/>
  <c i="9"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299"/>
  <c r="BH299"/>
  <c r="BG299"/>
  <c r="BF299"/>
  <c r="T299"/>
  <c r="R299"/>
  <c r="P299"/>
  <c r="BI288"/>
  <c r="BH288"/>
  <c r="BG288"/>
  <c r="BF288"/>
  <c r="T288"/>
  <c r="R288"/>
  <c r="P288"/>
  <c r="BI277"/>
  <c r="BH277"/>
  <c r="BG277"/>
  <c r="BF277"/>
  <c r="T277"/>
  <c r="R277"/>
  <c r="P277"/>
  <c r="BI266"/>
  <c r="BH266"/>
  <c r="BG266"/>
  <c r="BF266"/>
  <c r="T266"/>
  <c r="R266"/>
  <c r="P266"/>
  <c r="BI258"/>
  <c r="BH258"/>
  <c r="BG258"/>
  <c r="BF258"/>
  <c r="T258"/>
  <c r="R258"/>
  <c r="P258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36"/>
  <c r="BH136"/>
  <c r="BG136"/>
  <c r="BF136"/>
  <c r="T136"/>
  <c r="R136"/>
  <c r="P136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2"/>
  <c r="BH112"/>
  <c r="BG112"/>
  <c r="BF112"/>
  <c r="T112"/>
  <c r="T111"/>
  <c r="R112"/>
  <c r="R111"/>
  <c r="P112"/>
  <c r="P111"/>
  <c r="BI105"/>
  <c r="BH105"/>
  <c r="BG105"/>
  <c r="BF105"/>
  <c r="T105"/>
  <c r="R105"/>
  <c r="P105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8" r="J39"/>
  <c r="J38"/>
  <c i="1" r="AY62"/>
  <c i="8" r="J37"/>
  <c i="1" r="AX62"/>
  <c i="8" r="BI344"/>
  <c r="BH344"/>
  <c r="BG344"/>
  <c r="BF344"/>
  <c r="T344"/>
  <c r="T343"/>
  <c r="R344"/>
  <c r="R343"/>
  <c r="P344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69"/>
  <c r="BH269"/>
  <c r="BG269"/>
  <c r="BF269"/>
  <c r="T269"/>
  <c r="R269"/>
  <c r="P269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3"/>
  <c r="BH163"/>
  <c r="BG163"/>
  <c r="BF163"/>
  <c r="T163"/>
  <c r="R163"/>
  <c r="P163"/>
  <c r="BI153"/>
  <c r="BH153"/>
  <c r="BG153"/>
  <c r="BF153"/>
  <c r="T153"/>
  <c r="R153"/>
  <c r="P153"/>
  <c r="BI141"/>
  <c r="BH141"/>
  <c r="BG141"/>
  <c r="BF141"/>
  <c r="T141"/>
  <c r="R141"/>
  <c r="P141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91"/>
  <c r="E7"/>
  <c r="E85"/>
  <c i="7" r="J39"/>
  <c r="J38"/>
  <c i="1" r="AY61"/>
  <c i="7" r="J37"/>
  <c i="1" r="AX61"/>
  <c i="7" r="BI2095"/>
  <c r="BH2095"/>
  <c r="BG2095"/>
  <c r="BF2095"/>
  <c r="T2095"/>
  <c r="T2094"/>
  <c r="R2095"/>
  <c r="R2094"/>
  <c r="P2095"/>
  <c r="P2094"/>
  <c r="BI2092"/>
  <c r="BH2092"/>
  <c r="BG2092"/>
  <c r="BF2092"/>
  <c r="T2092"/>
  <c r="R2092"/>
  <c r="P2092"/>
  <c r="BI2087"/>
  <c r="BH2087"/>
  <c r="BG2087"/>
  <c r="BF2087"/>
  <c r="T2087"/>
  <c r="R2087"/>
  <c r="P2087"/>
  <c r="BI2081"/>
  <c r="BH2081"/>
  <c r="BG2081"/>
  <c r="BF2081"/>
  <c r="T2081"/>
  <c r="R2081"/>
  <c r="P2081"/>
  <c r="BI2075"/>
  <c r="BH2075"/>
  <c r="BG2075"/>
  <c r="BF2075"/>
  <c r="T2075"/>
  <c r="R2075"/>
  <c r="P2075"/>
  <c r="BI2068"/>
  <c r="BH2068"/>
  <c r="BG2068"/>
  <c r="BF2068"/>
  <c r="T2068"/>
  <c r="R2068"/>
  <c r="P2068"/>
  <c r="BI2058"/>
  <c r="BH2058"/>
  <c r="BG2058"/>
  <c r="BF2058"/>
  <c r="T2058"/>
  <c r="R2058"/>
  <c r="P2058"/>
  <c r="BI2053"/>
  <c r="BH2053"/>
  <c r="BG2053"/>
  <c r="BF2053"/>
  <c r="T2053"/>
  <c r="R2053"/>
  <c r="P2053"/>
  <c r="BI2047"/>
  <c r="BH2047"/>
  <c r="BG2047"/>
  <c r="BF2047"/>
  <c r="T2047"/>
  <c r="R2047"/>
  <c r="P2047"/>
  <c r="BI2032"/>
  <c r="BH2032"/>
  <c r="BG2032"/>
  <c r="BF2032"/>
  <c r="T2032"/>
  <c r="T1931"/>
  <c r="R2032"/>
  <c r="R1931"/>
  <c r="P2032"/>
  <c r="P1931"/>
  <c r="BI1932"/>
  <c r="BH1932"/>
  <c r="BG1932"/>
  <c r="BF1932"/>
  <c r="T1932"/>
  <c r="R1932"/>
  <c r="P1932"/>
  <c r="BI1929"/>
  <c r="BH1929"/>
  <c r="BG1929"/>
  <c r="BF1929"/>
  <c r="T1929"/>
  <c r="R1929"/>
  <c r="P1929"/>
  <c r="BI1910"/>
  <c r="BH1910"/>
  <c r="BG1910"/>
  <c r="BF1910"/>
  <c r="T1910"/>
  <c r="R1910"/>
  <c r="P1910"/>
  <c r="BI1905"/>
  <c r="BH1905"/>
  <c r="BG1905"/>
  <c r="BF1905"/>
  <c r="T1905"/>
  <c r="R1905"/>
  <c r="P1905"/>
  <c r="BI1900"/>
  <c r="BH1900"/>
  <c r="BG1900"/>
  <c r="BF1900"/>
  <c r="T1900"/>
  <c r="R1900"/>
  <c r="P1900"/>
  <c r="BI1895"/>
  <c r="BH1895"/>
  <c r="BG1895"/>
  <c r="BF1895"/>
  <c r="T1895"/>
  <c r="R1895"/>
  <c r="P1895"/>
  <c r="BI1876"/>
  <c r="BH1876"/>
  <c r="BG1876"/>
  <c r="BF1876"/>
  <c r="T1876"/>
  <c r="R1876"/>
  <c r="P1876"/>
  <c r="BI1857"/>
  <c r="BH1857"/>
  <c r="BG1857"/>
  <c r="BF1857"/>
  <c r="T1857"/>
  <c r="R1857"/>
  <c r="P1857"/>
  <c r="BI1854"/>
  <c r="BH1854"/>
  <c r="BG1854"/>
  <c r="BF1854"/>
  <c r="T1854"/>
  <c r="R1854"/>
  <c r="P1854"/>
  <c r="BI1848"/>
  <c r="BH1848"/>
  <c r="BG1848"/>
  <c r="BF1848"/>
  <c r="T1848"/>
  <c r="R1848"/>
  <c r="P1848"/>
  <c r="BI1795"/>
  <c r="BH1795"/>
  <c r="BG1795"/>
  <c r="BF1795"/>
  <c r="T1795"/>
  <c r="R1795"/>
  <c r="P1795"/>
  <c r="BI1784"/>
  <c r="BH1784"/>
  <c r="BG1784"/>
  <c r="BF1784"/>
  <c r="T1784"/>
  <c r="R1784"/>
  <c r="P1784"/>
  <c r="BI1724"/>
  <c r="BH1724"/>
  <c r="BG1724"/>
  <c r="BF1724"/>
  <c r="T1724"/>
  <c r="R1724"/>
  <c r="P1724"/>
  <c r="BI1718"/>
  <c r="BH1718"/>
  <c r="BG1718"/>
  <c r="BF1718"/>
  <c r="T1718"/>
  <c r="R1718"/>
  <c r="P1718"/>
  <c r="BI1712"/>
  <c r="BH1712"/>
  <c r="BG1712"/>
  <c r="BF1712"/>
  <c r="T1712"/>
  <c r="R1712"/>
  <c r="P1712"/>
  <c r="BI1706"/>
  <c r="BH1706"/>
  <c r="BG1706"/>
  <c r="BF1706"/>
  <c r="T1706"/>
  <c r="R1706"/>
  <c r="P1706"/>
  <c r="BI1700"/>
  <c r="BH1700"/>
  <c r="BG1700"/>
  <c r="BF1700"/>
  <c r="T1700"/>
  <c r="R1700"/>
  <c r="P1700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7"/>
  <c r="BH1667"/>
  <c r="BG1667"/>
  <c r="BF1667"/>
  <c r="T1667"/>
  <c r="R1667"/>
  <c r="P1667"/>
  <c r="BI1664"/>
  <c r="BH1664"/>
  <c r="BG1664"/>
  <c r="BF1664"/>
  <c r="T1664"/>
  <c r="R1664"/>
  <c r="P1664"/>
  <c r="BI1655"/>
  <c r="BH1655"/>
  <c r="BG1655"/>
  <c r="BF1655"/>
  <c r="T1655"/>
  <c r="R1655"/>
  <c r="P1655"/>
  <c r="BI1649"/>
  <c r="BH1649"/>
  <c r="BG1649"/>
  <c r="BF1649"/>
  <c r="T1649"/>
  <c r="R1649"/>
  <c r="P1649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4"/>
  <c r="BH1624"/>
  <c r="BG1624"/>
  <c r="BF1624"/>
  <c r="T1624"/>
  <c r="R1624"/>
  <c r="P1624"/>
  <c r="BI1612"/>
  <c r="BH1612"/>
  <c r="BG1612"/>
  <c r="BF1612"/>
  <c r="T1612"/>
  <c r="R1612"/>
  <c r="P1612"/>
  <c r="BI1605"/>
  <c r="BH1605"/>
  <c r="BG1605"/>
  <c r="BF1605"/>
  <c r="T1605"/>
  <c r="R1605"/>
  <c r="P1605"/>
  <c r="BI1597"/>
  <c r="BH1597"/>
  <c r="BG1597"/>
  <c r="BF1597"/>
  <c r="T1597"/>
  <c r="R1597"/>
  <c r="P1597"/>
  <c r="BI1590"/>
  <c r="BH1590"/>
  <c r="BG1590"/>
  <c r="BF1590"/>
  <c r="T1590"/>
  <c r="R1590"/>
  <c r="P1590"/>
  <c r="BI1582"/>
  <c r="BH1582"/>
  <c r="BG1582"/>
  <c r="BF1582"/>
  <c r="T1582"/>
  <c r="R1582"/>
  <c r="P1582"/>
  <c r="BI1577"/>
  <c r="BH1577"/>
  <c r="BG1577"/>
  <c r="BF1577"/>
  <c r="T1577"/>
  <c r="R1577"/>
  <c r="P1577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8"/>
  <c r="BH1558"/>
  <c r="BG1558"/>
  <c r="BF1558"/>
  <c r="T1558"/>
  <c r="R1558"/>
  <c r="P1558"/>
  <c r="BI1554"/>
  <c r="BH1554"/>
  <c r="BG1554"/>
  <c r="BF1554"/>
  <c r="T1554"/>
  <c r="R1554"/>
  <c r="P1554"/>
  <c r="BI1549"/>
  <c r="BH1549"/>
  <c r="BG1549"/>
  <c r="BF1549"/>
  <c r="T1549"/>
  <c r="R1549"/>
  <c r="P1549"/>
  <c r="BI1544"/>
  <c r="BH1544"/>
  <c r="BG1544"/>
  <c r="BF1544"/>
  <c r="T1544"/>
  <c r="R1544"/>
  <c r="P1544"/>
  <c r="BI1539"/>
  <c r="BH1539"/>
  <c r="BG1539"/>
  <c r="BF1539"/>
  <c r="T1539"/>
  <c r="R1539"/>
  <c r="P1539"/>
  <c r="BI1534"/>
  <c r="BH1534"/>
  <c r="BG1534"/>
  <c r="BF1534"/>
  <c r="T1534"/>
  <c r="R1534"/>
  <c r="P1534"/>
  <c r="BI1531"/>
  <c r="BH1531"/>
  <c r="BG1531"/>
  <c r="BF1531"/>
  <c r="T1531"/>
  <c r="R1531"/>
  <c r="P1531"/>
  <c r="BI1522"/>
  <c r="BH1522"/>
  <c r="BG1522"/>
  <c r="BF1522"/>
  <c r="T1522"/>
  <c r="R1522"/>
  <c r="P1522"/>
  <c r="BI1512"/>
  <c r="BH1512"/>
  <c r="BG1512"/>
  <c r="BF1512"/>
  <c r="T1512"/>
  <c r="R1512"/>
  <c r="P1512"/>
  <c r="BI1507"/>
  <c r="BH1507"/>
  <c r="BG1507"/>
  <c r="BF1507"/>
  <c r="T1507"/>
  <c r="R1507"/>
  <c r="P1507"/>
  <c r="BI1501"/>
  <c r="BH1501"/>
  <c r="BG1501"/>
  <c r="BF1501"/>
  <c r="T1501"/>
  <c r="R1501"/>
  <c r="P1501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1"/>
  <c r="BH1481"/>
  <c r="BG1481"/>
  <c r="BF1481"/>
  <c r="T1481"/>
  <c r="R1481"/>
  <c r="P1481"/>
  <c r="BI1472"/>
  <c r="BH1472"/>
  <c r="BG1472"/>
  <c r="BF1472"/>
  <c r="T1472"/>
  <c r="R1472"/>
  <c r="P1472"/>
  <c r="BI1462"/>
  <c r="BH1462"/>
  <c r="BG1462"/>
  <c r="BF1462"/>
  <c r="T1462"/>
  <c r="R1462"/>
  <c r="P1462"/>
  <c r="BI1450"/>
  <c r="BH1450"/>
  <c r="BG1450"/>
  <c r="BF1450"/>
  <c r="T1450"/>
  <c r="R1450"/>
  <c r="P1450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4"/>
  <c r="BH1424"/>
  <c r="BG1424"/>
  <c r="BF1424"/>
  <c r="T1424"/>
  <c r="R1424"/>
  <c r="P1424"/>
  <c r="BI1420"/>
  <c r="BH1420"/>
  <c r="BG1420"/>
  <c r="BF1420"/>
  <c r="T1420"/>
  <c r="R1420"/>
  <c r="P1420"/>
  <c r="BI1416"/>
  <c r="BH1416"/>
  <c r="BG1416"/>
  <c r="BF1416"/>
  <c r="T1416"/>
  <c r="R1416"/>
  <c r="P1416"/>
  <c r="BI1412"/>
  <c r="BH1412"/>
  <c r="BG1412"/>
  <c r="BF1412"/>
  <c r="T1412"/>
  <c r="R1412"/>
  <c r="P1412"/>
  <c r="BI1408"/>
  <c r="BH1408"/>
  <c r="BG1408"/>
  <c r="BF1408"/>
  <c r="T1408"/>
  <c r="R1408"/>
  <c r="P1408"/>
  <c r="BI1405"/>
  <c r="BH1405"/>
  <c r="BG1405"/>
  <c r="BF1405"/>
  <c r="T1405"/>
  <c r="R1405"/>
  <c r="P1405"/>
  <c r="BI1400"/>
  <c r="BH1400"/>
  <c r="BG1400"/>
  <c r="BF1400"/>
  <c r="T1400"/>
  <c r="R1400"/>
  <c r="P1400"/>
  <c r="BI1396"/>
  <c r="BH1396"/>
  <c r="BG1396"/>
  <c r="BF1396"/>
  <c r="T1396"/>
  <c r="R1396"/>
  <c r="P1396"/>
  <c r="BI1377"/>
  <c r="BH1377"/>
  <c r="BG1377"/>
  <c r="BF1377"/>
  <c r="T1377"/>
  <c r="R1377"/>
  <c r="P1377"/>
  <c r="BI1369"/>
  <c r="BH1369"/>
  <c r="BG1369"/>
  <c r="BF1369"/>
  <c r="T1369"/>
  <c r="R1369"/>
  <c r="P1369"/>
  <c r="BI1355"/>
  <c r="BH1355"/>
  <c r="BG1355"/>
  <c r="BF1355"/>
  <c r="T1355"/>
  <c r="R1355"/>
  <c r="P1355"/>
  <c r="BI1350"/>
  <c r="BH1350"/>
  <c r="BG1350"/>
  <c r="BF1350"/>
  <c r="T1350"/>
  <c r="R1350"/>
  <c r="P1350"/>
  <c r="BI1347"/>
  <c r="BH1347"/>
  <c r="BG1347"/>
  <c r="BF1347"/>
  <c r="T1347"/>
  <c r="R1347"/>
  <c r="P1347"/>
  <c r="BI1342"/>
  <c r="BH1342"/>
  <c r="BG1342"/>
  <c r="BF1342"/>
  <c r="T1342"/>
  <c r="R1342"/>
  <c r="P1342"/>
  <c r="BI1337"/>
  <c r="BH1337"/>
  <c r="BG1337"/>
  <c r="BF1337"/>
  <c r="T1337"/>
  <c r="R1337"/>
  <c r="P1337"/>
  <c r="BI1328"/>
  <c r="BH1328"/>
  <c r="BG1328"/>
  <c r="BF1328"/>
  <c r="T1328"/>
  <c r="R1328"/>
  <c r="P1328"/>
  <c r="BI1317"/>
  <c r="BH1317"/>
  <c r="BG1317"/>
  <c r="BF1317"/>
  <c r="T1317"/>
  <c r="R1317"/>
  <c r="P1317"/>
  <c r="BI1313"/>
  <c r="BH1313"/>
  <c r="BG1313"/>
  <c r="BF1313"/>
  <c r="T1313"/>
  <c r="R1313"/>
  <c r="P1313"/>
  <c r="BI1308"/>
  <c r="BH1308"/>
  <c r="BG1308"/>
  <c r="BF1308"/>
  <c r="T1308"/>
  <c r="R1308"/>
  <c r="P1308"/>
  <c r="BI1304"/>
  <c r="BH1304"/>
  <c r="BG1304"/>
  <c r="BF1304"/>
  <c r="T1304"/>
  <c r="R1304"/>
  <c r="P1304"/>
  <c r="BI1299"/>
  <c r="BH1299"/>
  <c r="BG1299"/>
  <c r="BF1299"/>
  <c r="T1299"/>
  <c r="R1299"/>
  <c r="P1299"/>
  <c r="BI1294"/>
  <c r="BH1294"/>
  <c r="BG1294"/>
  <c r="BF1294"/>
  <c r="T1294"/>
  <c r="R1294"/>
  <c r="P1294"/>
  <c r="BI1289"/>
  <c r="BH1289"/>
  <c r="BG1289"/>
  <c r="BF1289"/>
  <c r="T1289"/>
  <c r="R1289"/>
  <c r="P1289"/>
  <c r="BI1246"/>
  <c r="BH1246"/>
  <c r="BG1246"/>
  <c r="BF1246"/>
  <c r="T1246"/>
  <c r="R1246"/>
  <c r="P1246"/>
  <c r="BI1230"/>
  <c r="BH1230"/>
  <c r="BG1230"/>
  <c r="BF1230"/>
  <c r="T1230"/>
  <c r="R1230"/>
  <c r="P1230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R1217"/>
  <c r="P1217"/>
  <c r="BI1211"/>
  <c r="BH1211"/>
  <c r="BG1211"/>
  <c r="BF1211"/>
  <c r="T1211"/>
  <c r="R1211"/>
  <c r="P1211"/>
  <c r="BI1205"/>
  <c r="BH1205"/>
  <c r="BG1205"/>
  <c r="BF1205"/>
  <c r="T1205"/>
  <c r="R1205"/>
  <c r="P1205"/>
  <c r="BI1200"/>
  <c r="BH1200"/>
  <c r="BG1200"/>
  <c r="BF1200"/>
  <c r="T1200"/>
  <c r="R1200"/>
  <c r="P1200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38"/>
  <c r="BH1138"/>
  <c r="BG1138"/>
  <c r="BF1138"/>
  <c r="T1138"/>
  <c r="R1138"/>
  <c r="P1138"/>
  <c r="BI1132"/>
  <c r="BH1132"/>
  <c r="BG1132"/>
  <c r="BF1132"/>
  <c r="T1132"/>
  <c r="R1132"/>
  <c r="P1132"/>
  <c r="BI1122"/>
  <c r="BH1122"/>
  <c r="BG1122"/>
  <c r="BF1122"/>
  <c r="T1122"/>
  <c r="R1122"/>
  <c r="P1122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70"/>
  <c r="BH1070"/>
  <c r="BG1070"/>
  <c r="BF1070"/>
  <c r="T1070"/>
  <c r="R1070"/>
  <c r="P1070"/>
  <c r="BI1066"/>
  <c r="BH1066"/>
  <c r="BG1066"/>
  <c r="BF1066"/>
  <c r="T1066"/>
  <c r="R1066"/>
  <c r="P1066"/>
  <c r="BI1059"/>
  <c r="BH1059"/>
  <c r="BG1059"/>
  <c r="BF1059"/>
  <c r="T1059"/>
  <c r="R1059"/>
  <c r="P1059"/>
  <c r="BI1052"/>
  <c r="BH1052"/>
  <c r="BG1052"/>
  <c r="BF1052"/>
  <c r="T1052"/>
  <c r="R1052"/>
  <c r="P1052"/>
  <c r="BI1044"/>
  <c r="BH1044"/>
  <c r="BG1044"/>
  <c r="BF1044"/>
  <c r="T1044"/>
  <c r="R1044"/>
  <c r="P1044"/>
  <c r="BI1037"/>
  <c r="BH1037"/>
  <c r="BG1037"/>
  <c r="BF1037"/>
  <c r="T1037"/>
  <c r="R1037"/>
  <c r="P1037"/>
  <c r="BI1029"/>
  <c r="BH1029"/>
  <c r="BG1029"/>
  <c r="BF1029"/>
  <c r="T1029"/>
  <c r="R1029"/>
  <c r="P1029"/>
  <c r="BI1021"/>
  <c r="BH1021"/>
  <c r="BG1021"/>
  <c r="BF1021"/>
  <c r="T1021"/>
  <c r="R1021"/>
  <c r="P1021"/>
  <c r="BI1013"/>
  <c r="BH1013"/>
  <c r="BG1013"/>
  <c r="BF1013"/>
  <c r="T1013"/>
  <c r="R1013"/>
  <c r="P1013"/>
  <c r="BI1008"/>
  <c r="BH1008"/>
  <c r="BG1008"/>
  <c r="BF1008"/>
  <c r="T1008"/>
  <c r="R1008"/>
  <c r="P1008"/>
  <c r="BI1002"/>
  <c r="BH1002"/>
  <c r="BG1002"/>
  <c r="BF1002"/>
  <c r="T1002"/>
  <c r="R1002"/>
  <c r="P1002"/>
  <c r="BI993"/>
  <c r="BH993"/>
  <c r="BG993"/>
  <c r="BF993"/>
  <c r="T993"/>
  <c r="R993"/>
  <c r="P993"/>
  <c r="BI984"/>
  <c r="BH984"/>
  <c r="BG984"/>
  <c r="BF984"/>
  <c r="T984"/>
  <c r="R984"/>
  <c r="P984"/>
  <c r="BI977"/>
  <c r="BH977"/>
  <c r="BG977"/>
  <c r="BF977"/>
  <c r="T977"/>
  <c r="R977"/>
  <c r="P977"/>
  <c r="BI968"/>
  <c r="BH968"/>
  <c r="BG968"/>
  <c r="BF968"/>
  <c r="T968"/>
  <c r="R968"/>
  <c r="P968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32"/>
  <c r="BH932"/>
  <c r="BG932"/>
  <c r="BF932"/>
  <c r="T932"/>
  <c r="R932"/>
  <c r="P932"/>
  <c r="BI913"/>
  <c r="BH913"/>
  <c r="BG913"/>
  <c r="BF913"/>
  <c r="T913"/>
  <c r="R913"/>
  <c r="P913"/>
  <c r="BI908"/>
  <c r="BH908"/>
  <c r="BG908"/>
  <c r="BF908"/>
  <c r="T908"/>
  <c r="R908"/>
  <c r="P908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T881"/>
  <c r="R882"/>
  <c r="R881"/>
  <c r="P882"/>
  <c r="P881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32"/>
  <c r="BH732"/>
  <c r="BG732"/>
  <c r="BF732"/>
  <c r="T732"/>
  <c r="R732"/>
  <c r="P732"/>
  <c r="BI722"/>
  <c r="BH722"/>
  <c r="BG722"/>
  <c r="BF722"/>
  <c r="T722"/>
  <c r="R722"/>
  <c r="P722"/>
  <c r="BI711"/>
  <c r="BH711"/>
  <c r="BG711"/>
  <c r="BF711"/>
  <c r="T711"/>
  <c r="R711"/>
  <c r="P711"/>
  <c r="BI700"/>
  <c r="BH700"/>
  <c r="BG700"/>
  <c r="BF700"/>
  <c r="T700"/>
  <c r="R700"/>
  <c r="P700"/>
  <c r="BI691"/>
  <c r="BH691"/>
  <c r="BG691"/>
  <c r="BF691"/>
  <c r="T691"/>
  <c r="R691"/>
  <c r="P691"/>
  <c r="BI681"/>
  <c r="BH681"/>
  <c r="BG681"/>
  <c r="BF681"/>
  <c r="T681"/>
  <c r="R681"/>
  <c r="P681"/>
  <c r="BI676"/>
  <c r="BH676"/>
  <c r="BG676"/>
  <c r="BF676"/>
  <c r="T676"/>
  <c r="R676"/>
  <c r="P676"/>
  <c r="BI604"/>
  <c r="BH604"/>
  <c r="BG604"/>
  <c r="BF604"/>
  <c r="T604"/>
  <c r="R604"/>
  <c r="P604"/>
  <c r="BI527"/>
  <c r="BH527"/>
  <c r="BG527"/>
  <c r="BF527"/>
  <c r="T527"/>
  <c r="R527"/>
  <c r="P527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1"/>
  <c r="BH431"/>
  <c r="BG431"/>
  <c r="BF431"/>
  <c r="T431"/>
  <c r="R431"/>
  <c r="P431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6"/>
  <c r="BH296"/>
  <c r="BG296"/>
  <c r="BF296"/>
  <c r="T296"/>
  <c r="R296"/>
  <c r="P296"/>
  <c r="BI281"/>
  <c r="BH281"/>
  <c r="BG281"/>
  <c r="BF281"/>
  <c r="T281"/>
  <c r="R281"/>
  <c r="P281"/>
  <c r="BI268"/>
  <c r="BH268"/>
  <c r="BG268"/>
  <c r="BF268"/>
  <c r="T268"/>
  <c r="R268"/>
  <c r="P268"/>
  <c r="BI264"/>
  <c r="BH264"/>
  <c r="BG264"/>
  <c r="BF264"/>
  <c r="T264"/>
  <c r="R264"/>
  <c r="P264"/>
  <c r="BI252"/>
  <c r="BH252"/>
  <c r="BG252"/>
  <c r="BF252"/>
  <c r="T252"/>
  <c r="R252"/>
  <c r="P252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105"/>
  <c r="J25"/>
  <c r="J20"/>
  <c r="E20"/>
  <c r="F105"/>
  <c r="J19"/>
  <c r="J14"/>
  <c r="J102"/>
  <c r="E7"/>
  <c r="E50"/>
  <c i="6" r="J39"/>
  <c r="J38"/>
  <c i="1" r="AY60"/>
  <c i="6" r="J37"/>
  <c i="1" r="AX60"/>
  <c i="6" r="BI1879"/>
  <c r="BH1879"/>
  <c r="BG1879"/>
  <c r="BF1879"/>
  <c r="T1879"/>
  <c r="T1878"/>
  <c r="R1879"/>
  <c r="R1878"/>
  <c r="P1879"/>
  <c r="P1878"/>
  <c r="BI1876"/>
  <c r="BH1876"/>
  <c r="BG1876"/>
  <c r="BF1876"/>
  <c r="T1876"/>
  <c r="R1876"/>
  <c r="P1876"/>
  <c r="BI1871"/>
  <c r="BH1871"/>
  <c r="BG1871"/>
  <c r="BF1871"/>
  <c r="T1871"/>
  <c r="R1871"/>
  <c r="P1871"/>
  <c r="BI1865"/>
  <c r="BH1865"/>
  <c r="BG1865"/>
  <c r="BF1865"/>
  <c r="T1865"/>
  <c r="R1865"/>
  <c r="P1865"/>
  <c r="BI1860"/>
  <c r="BH1860"/>
  <c r="BG1860"/>
  <c r="BF1860"/>
  <c r="T1860"/>
  <c r="R1860"/>
  <c r="P1860"/>
  <c r="BI1854"/>
  <c r="BH1854"/>
  <c r="BG1854"/>
  <c r="BF1854"/>
  <c r="T1854"/>
  <c r="R1854"/>
  <c r="P1854"/>
  <c r="BI1849"/>
  <c r="BH1849"/>
  <c r="BG1849"/>
  <c r="BF1849"/>
  <c r="T1849"/>
  <c r="R1849"/>
  <c r="P1849"/>
  <c r="BI1843"/>
  <c r="BH1843"/>
  <c r="BG1843"/>
  <c r="BF1843"/>
  <c r="T1843"/>
  <c r="R1843"/>
  <c r="P1843"/>
  <c r="BI1829"/>
  <c r="BH1829"/>
  <c r="BG1829"/>
  <c r="BF1829"/>
  <c r="T1829"/>
  <c r="R1829"/>
  <c r="P1829"/>
  <c r="BI1721"/>
  <c r="BH1721"/>
  <c r="BG1721"/>
  <c r="BF1721"/>
  <c r="T1721"/>
  <c r="R1721"/>
  <c r="P1721"/>
  <c r="BI1718"/>
  <c r="BH1718"/>
  <c r="BG1718"/>
  <c r="BF1718"/>
  <c r="T1718"/>
  <c r="R1718"/>
  <c r="P1718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68"/>
  <c r="BH1668"/>
  <c r="BG1668"/>
  <c r="BF1668"/>
  <c r="T1668"/>
  <c r="R1668"/>
  <c r="P1668"/>
  <c r="BI1647"/>
  <c r="BH1647"/>
  <c r="BG1647"/>
  <c r="BF1647"/>
  <c r="T1647"/>
  <c r="R1647"/>
  <c r="P1647"/>
  <c r="BI1644"/>
  <c r="BH1644"/>
  <c r="BG1644"/>
  <c r="BF1644"/>
  <c r="T1644"/>
  <c r="R1644"/>
  <c r="P1644"/>
  <c r="BI1638"/>
  <c r="BH1638"/>
  <c r="BG1638"/>
  <c r="BF1638"/>
  <c r="T1638"/>
  <c r="R1638"/>
  <c r="P1638"/>
  <c r="BI1589"/>
  <c r="BH1589"/>
  <c r="BG1589"/>
  <c r="BF1589"/>
  <c r="T1589"/>
  <c r="R1589"/>
  <c r="P1589"/>
  <c r="BI1579"/>
  <c r="BH1579"/>
  <c r="BG1579"/>
  <c r="BF1579"/>
  <c r="T1579"/>
  <c r="R1579"/>
  <c r="P1579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0"/>
  <c r="BH1500"/>
  <c r="BG1500"/>
  <c r="BF1500"/>
  <c r="T1500"/>
  <c r="R1500"/>
  <c r="P1500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69"/>
  <c r="BH1469"/>
  <c r="BG1469"/>
  <c r="BF1469"/>
  <c r="T1469"/>
  <c r="R1469"/>
  <c r="P1469"/>
  <c r="BI1465"/>
  <c r="BH1465"/>
  <c r="BG1465"/>
  <c r="BF1465"/>
  <c r="T1465"/>
  <c r="R1465"/>
  <c r="P1465"/>
  <c r="BI1462"/>
  <c r="BH1462"/>
  <c r="BG1462"/>
  <c r="BF1462"/>
  <c r="T1462"/>
  <c r="R1462"/>
  <c r="P1462"/>
  <c r="BI1450"/>
  <c r="BH1450"/>
  <c r="BG1450"/>
  <c r="BF1450"/>
  <c r="T1450"/>
  <c r="R1450"/>
  <c r="P1450"/>
  <c r="BI1444"/>
  <c r="BH1444"/>
  <c r="BG1444"/>
  <c r="BF1444"/>
  <c r="T1444"/>
  <c r="R1444"/>
  <c r="P1444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4"/>
  <c r="BH1414"/>
  <c r="BG1414"/>
  <c r="BF1414"/>
  <c r="T1414"/>
  <c r="R1414"/>
  <c r="P1414"/>
  <c r="BI1400"/>
  <c r="BH1400"/>
  <c r="BG1400"/>
  <c r="BF1400"/>
  <c r="T1400"/>
  <c r="R1400"/>
  <c r="P1400"/>
  <c r="BI1393"/>
  <c r="BH1393"/>
  <c r="BG1393"/>
  <c r="BF1393"/>
  <c r="T1393"/>
  <c r="R1393"/>
  <c r="P1393"/>
  <c r="BI1385"/>
  <c r="BH1385"/>
  <c r="BG1385"/>
  <c r="BF1385"/>
  <c r="T1385"/>
  <c r="R1385"/>
  <c r="P1385"/>
  <c r="BI1380"/>
  <c r="BH1380"/>
  <c r="BG1380"/>
  <c r="BF1380"/>
  <c r="T1380"/>
  <c r="R1380"/>
  <c r="P1380"/>
  <c r="BI1374"/>
  <c r="BH1374"/>
  <c r="BG1374"/>
  <c r="BF1374"/>
  <c r="T1374"/>
  <c r="R1374"/>
  <c r="P1374"/>
  <c r="BI1369"/>
  <c r="BH1369"/>
  <c r="BG1369"/>
  <c r="BF1369"/>
  <c r="T1369"/>
  <c r="R1369"/>
  <c r="P1369"/>
  <c r="BI1365"/>
  <c r="BH1365"/>
  <c r="BG1365"/>
  <c r="BF1365"/>
  <c r="T1365"/>
  <c r="R1365"/>
  <c r="P1365"/>
  <c r="BI1360"/>
  <c r="BH1360"/>
  <c r="BG1360"/>
  <c r="BF1360"/>
  <c r="T1360"/>
  <c r="R1360"/>
  <c r="P1360"/>
  <c r="BI1355"/>
  <c r="BH1355"/>
  <c r="BG1355"/>
  <c r="BF1355"/>
  <c r="T1355"/>
  <c r="R1355"/>
  <c r="P1355"/>
  <c r="BI1350"/>
  <c r="BH1350"/>
  <c r="BG1350"/>
  <c r="BF1350"/>
  <c r="T1350"/>
  <c r="R1350"/>
  <c r="P1350"/>
  <c r="BI1345"/>
  <c r="BH1345"/>
  <c r="BG1345"/>
  <c r="BF1345"/>
  <c r="T1345"/>
  <c r="R1345"/>
  <c r="P1345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6"/>
  <c r="BH1326"/>
  <c r="BG1326"/>
  <c r="BF1326"/>
  <c r="T1326"/>
  <c r="R1326"/>
  <c r="P1326"/>
  <c r="BI1320"/>
  <c r="BH1320"/>
  <c r="BG1320"/>
  <c r="BF1320"/>
  <c r="T1320"/>
  <c r="R1320"/>
  <c r="P1320"/>
  <c r="BI1311"/>
  <c r="BH1311"/>
  <c r="BG1311"/>
  <c r="BF1311"/>
  <c r="T1311"/>
  <c r="R1311"/>
  <c r="P1311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53"/>
  <c r="BH1253"/>
  <c r="BG1253"/>
  <c r="BF1253"/>
  <c r="T1253"/>
  <c r="R1253"/>
  <c r="P1253"/>
  <c r="BI1245"/>
  <c r="BH1245"/>
  <c r="BG1245"/>
  <c r="BF1245"/>
  <c r="T1245"/>
  <c r="R1245"/>
  <c r="P1245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07"/>
  <c r="BH1207"/>
  <c r="BG1207"/>
  <c r="BF1207"/>
  <c r="T1207"/>
  <c r="R1207"/>
  <c r="P1207"/>
  <c r="BI1196"/>
  <c r="BH1196"/>
  <c r="BG1196"/>
  <c r="BF1196"/>
  <c r="T1196"/>
  <c r="R1196"/>
  <c r="P1196"/>
  <c r="BI1192"/>
  <c r="BH1192"/>
  <c r="BG1192"/>
  <c r="BF1192"/>
  <c r="T1192"/>
  <c r="R1192"/>
  <c r="P1192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10"/>
  <c r="BH1110"/>
  <c r="BG1110"/>
  <c r="BF1110"/>
  <c r="T1110"/>
  <c r="R1110"/>
  <c r="P1110"/>
  <c r="BI1042"/>
  <c r="BH1042"/>
  <c r="BG1042"/>
  <c r="BF1042"/>
  <c r="T1042"/>
  <c r="R1042"/>
  <c r="P1042"/>
  <c r="BI989"/>
  <c r="BH989"/>
  <c r="BG989"/>
  <c r="BF989"/>
  <c r="T989"/>
  <c r="R989"/>
  <c r="P989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5"/>
  <c r="BH925"/>
  <c r="BG925"/>
  <c r="BF925"/>
  <c r="T925"/>
  <c r="R925"/>
  <c r="P925"/>
  <c r="BI920"/>
  <c r="BH920"/>
  <c r="BG920"/>
  <c r="BF920"/>
  <c r="T920"/>
  <c r="R920"/>
  <c r="P920"/>
  <c r="BI913"/>
  <c r="BH913"/>
  <c r="BG913"/>
  <c r="BF913"/>
  <c r="T913"/>
  <c r="R913"/>
  <c r="P913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76"/>
  <c r="BH876"/>
  <c r="BG876"/>
  <c r="BF876"/>
  <c r="T876"/>
  <c r="R876"/>
  <c r="P876"/>
  <c r="BI871"/>
  <c r="BH871"/>
  <c r="BG871"/>
  <c r="BF871"/>
  <c r="T871"/>
  <c r="R871"/>
  <c r="P871"/>
  <c r="BI865"/>
  <c r="BH865"/>
  <c r="BG865"/>
  <c r="BF865"/>
  <c r="T865"/>
  <c r="R865"/>
  <c r="P865"/>
  <c r="BI860"/>
  <c r="BH860"/>
  <c r="BG860"/>
  <c r="BF860"/>
  <c r="T860"/>
  <c r="R860"/>
  <c r="P860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T844"/>
  <c r="R845"/>
  <c r="R844"/>
  <c r="P845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3"/>
  <c r="BH803"/>
  <c r="BG803"/>
  <c r="BF803"/>
  <c r="T803"/>
  <c r="R803"/>
  <c r="P803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03"/>
  <c r="BH703"/>
  <c r="BG703"/>
  <c r="BF703"/>
  <c r="T703"/>
  <c r="R703"/>
  <c r="P703"/>
  <c r="BI698"/>
  <c r="BH698"/>
  <c r="BG698"/>
  <c r="BF698"/>
  <c r="T698"/>
  <c r="R698"/>
  <c r="P698"/>
  <c r="BI688"/>
  <c r="BH688"/>
  <c r="BG688"/>
  <c r="BF688"/>
  <c r="T688"/>
  <c r="R688"/>
  <c r="P688"/>
  <c r="BI678"/>
  <c r="BH678"/>
  <c r="BG678"/>
  <c r="BF678"/>
  <c r="T678"/>
  <c r="R678"/>
  <c r="P678"/>
  <c r="BI669"/>
  <c r="BH669"/>
  <c r="BG669"/>
  <c r="BF669"/>
  <c r="T669"/>
  <c r="R669"/>
  <c r="P669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103"/>
  <c r="J19"/>
  <c r="J14"/>
  <c r="J56"/>
  <c r="E7"/>
  <c r="E94"/>
  <c i="5" r="J39"/>
  <c r="J38"/>
  <c i="1" r="AY59"/>
  <c i="5" r="J37"/>
  <c i="1" r="AX59"/>
  <c i="5" r="BI845"/>
  <c r="BH845"/>
  <c r="BG845"/>
  <c r="BF845"/>
  <c r="T845"/>
  <c r="T844"/>
  <c r="R845"/>
  <c r="R844"/>
  <c r="P845"/>
  <c r="P844"/>
  <c r="BI833"/>
  <c r="BH833"/>
  <c r="BG833"/>
  <c r="BF833"/>
  <c r="T833"/>
  <c r="R833"/>
  <c r="P833"/>
  <c r="BI793"/>
  <c r="BH793"/>
  <c r="BG793"/>
  <c r="BF793"/>
  <c r="T793"/>
  <c r="R793"/>
  <c r="P793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1"/>
  <c r="BH751"/>
  <c r="BG751"/>
  <c r="BF751"/>
  <c r="T751"/>
  <c r="R751"/>
  <c r="P751"/>
  <c r="BI742"/>
  <c r="BH742"/>
  <c r="BG742"/>
  <c r="BF742"/>
  <c r="T742"/>
  <c r="R742"/>
  <c r="P742"/>
  <c r="BI736"/>
  <c r="BH736"/>
  <c r="BG736"/>
  <c r="BF736"/>
  <c r="T736"/>
  <c r="R736"/>
  <c r="P736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1"/>
  <c r="BH711"/>
  <c r="BG711"/>
  <c r="BF711"/>
  <c r="T711"/>
  <c r="R711"/>
  <c r="P711"/>
  <c r="BI699"/>
  <c r="BH699"/>
  <c r="BG699"/>
  <c r="BF699"/>
  <c r="T699"/>
  <c r="R699"/>
  <c r="P699"/>
  <c r="BI692"/>
  <c r="BH692"/>
  <c r="BG692"/>
  <c r="BF692"/>
  <c r="T692"/>
  <c r="R692"/>
  <c r="P692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3"/>
  <c r="BH613"/>
  <c r="BG613"/>
  <c r="BF613"/>
  <c r="T613"/>
  <c r="R613"/>
  <c r="P613"/>
  <c r="BI599"/>
  <c r="BH599"/>
  <c r="BG599"/>
  <c r="BF599"/>
  <c r="T599"/>
  <c r="R599"/>
  <c r="P599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18"/>
  <c r="BH418"/>
  <c r="BG418"/>
  <c r="BF418"/>
  <c r="T418"/>
  <c r="R418"/>
  <c r="P418"/>
  <c r="BI377"/>
  <c r="BH377"/>
  <c r="BG377"/>
  <c r="BF377"/>
  <c r="T377"/>
  <c r="R377"/>
  <c r="P377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56"/>
  <c r="E7"/>
  <c r="E88"/>
  <c i="4" r="J39"/>
  <c r="J38"/>
  <c i="1" r="AY58"/>
  <c i="4" r="J37"/>
  <c i="1" r="AX58"/>
  <c i="4" r="BI591"/>
  <c r="BH591"/>
  <c r="BG591"/>
  <c r="BF591"/>
  <c r="T591"/>
  <c r="T590"/>
  <c r="R591"/>
  <c r="R590"/>
  <c r="P591"/>
  <c r="P590"/>
  <c r="BI588"/>
  <c r="BH588"/>
  <c r="BG588"/>
  <c r="BF588"/>
  <c r="T588"/>
  <c r="T587"/>
  <c r="R588"/>
  <c r="R587"/>
  <c r="P588"/>
  <c r="P587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19"/>
  <c r="BH519"/>
  <c r="BG519"/>
  <c r="BF519"/>
  <c r="T519"/>
  <c r="R519"/>
  <c r="P519"/>
  <c r="BI511"/>
  <c r="BH511"/>
  <c r="BG511"/>
  <c r="BF511"/>
  <c r="T511"/>
  <c r="R511"/>
  <c r="P511"/>
  <c r="BI497"/>
  <c r="BH497"/>
  <c r="BG497"/>
  <c r="BF497"/>
  <c r="T497"/>
  <c r="R497"/>
  <c r="P497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0"/>
  <c r="BH120"/>
  <c r="BG120"/>
  <c r="BF120"/>
  <c r="T120"/>
  <c r="R120"/>
  <c r="P120"/>
  <c r="BI111"/>
  <c r="BH111"/>
  <c r="BG111"/>
  <c r="BF111"/>
  <c r="T111"/>
  <c r="R111"/>
  <c r="P111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50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T274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59"/>
  <c r="J25"/>
  <c r="J20"/>
  <c r="E20"/>
  <c r="F59"/>
  <c r="J19"/>
  <c r="J14"/>
  <c r="J91"/>
  <c r="E7"/>
  <c r="E50"/>
  <c i="1" r="L50"/>
  <c r="AM50"/>
  <c r="AM49"/>
  <c r="L49"/>
  <c r="AM47"/>
  <c r="L47"/>
  <c r="L45"/>
  <c r="L44"/>
  <c i="2" r="J240"/>
  <c r="J134"/>
  <c r="BK142"/>
  <c r="J212"/>
  <c i="3" r="J262"/>
  <c r="J147"/>
  <c r="BK276"/>
  <c r="J234"/>
  <c i="4" r="BK591"/>
  <c r="J434"/>
  <c r="J94"/>
  <c r="BK434"/>
  <c r="J420"/>
  <c r="BK119"/>
  <c r="J460"/>
  <c i="5" r="BK736"/>
  <c r="BK640"/>
  <c r="BK485"/>
  <c r="BK845"/>
  <c r="J565"/>
  <c r="J305"/>
  <c r="BK117"/>
  <c r="BK659"/>
  <c r="J502"/>
  <c r="J224"/>
  <c r="BK729"/>
  <c r="BK311"/>
  <c i="6" r="BK1718"/>
  <c r="J1419"/>
  <c r="BK1183"/>
  <c r="J840"/>
  <c r="J669"/>
  <c r="J170"/>
  <c r="BK1437"/>
  <c r="J1331"/>
  <c r="BK905"/>
  <c r="J148"/>
  <c r="J1474"/>
  <c r="J897"/>
  <c r="BK785"/>
  <c r="BK285"/>
  <c r="BK138"/>
  <c r="J1860"/>
  <c r="J1479"/>
  <c r="BK1342"/>
  <c r="J1196"/>
  <c r="J931"/>
  <c r="BK827"/>
  <c r="J493"/>
  <c r="BK133"/>
  <c i="7" r="BK1597"/>
  <c r="BK1416"/>
  <c r="BK1337"/>
  <c r="J1087"/>
  <c r="BK908"/>
  <c r="J404"/>
  <c r="BK184"/>
  <c r="J1667"/>
  <c r="BK1522"/>
  <c r="J1355"/>
  <c r="BK1132"/>
  <c r="BK953"/>
  <c r="BK438"/>
  <c r="BK164"/>
  <c r="J1672"/>
  <c r="BK1531"/>
  <c r="BK1317"/>
  <c r="BK1096"/>
  <c r="J877"/>
  <c r="BK399"/>
  <c r="J2087"/>
  <c r="BK2032"/>
  <c r="J1706"/>
  <c r="J1490"/>
  <c r="J1200"/>
  <c r="BK1087"/>
  <c r="BK877"/>
  <c r="J773"/>
  <c r="BK240"/>
  <c i="8" r="J255"/>
  <c r="BK163"/>
  <c r="BK178"/>
  <c r="J238"/>
  <c r="BK336"/>
  <c r="J292"/>
  <c r="J178"/>
  <c i="9" r="BK317"/>
  <c r="BK105"/>
  <c r="BK266"/>
  <c r="BK125"/>
  <c r="J312"/>
  <c r="BK181"/>
  <c r="BK320"/>
  <c r="J112"/>
  <c i="10" r="BK567"/>
  <c r="BK108"/>
  <c r="J782"/>
  <c r="J296"/>
  <c r="J749"/>
  <c r="J152"/>
  <c r="BK743"/>
  <c r="BK140"/>
  <c i="11" r="BK284"/>
  <c r="BK264"/>
  <c r="J236"/>
  <c r="J202"/>
  <c r="BK187"/>
  <c r="J164"/>
  <c r="BK121"/>
  <c r="J280"/>
  <c r="J259"/>
  <c r="BK224"/>
  <c r="J180"/>
  <c r="BK144"/>
  <c r="BK110"/>
  <c r="J279"/>
  <c r="BK248"/>
  <c r="BK225"/>
  <c r="J195"/>
  <c r="J166"/>
  <c r="BK120"/>
  <c r="J296"/>
  <c r="J264"/>
  <c r="BK236"/>
  <c r="BK215"/>
  <c r="BK180"/>
  <c r="BK158"/>
  <c r="BK125"/>
  <c r="J97"/>
  <c i="12" r="BK179"/>
  <c r="BK139"/>
  <c r="BK109"/>
  <c r="J172"/>
  <c r="BK125"/>
  <c r="BK184"/>
  <c r="BK140"/>
  <c r="BK117"/>
  <c r="J95"/>
  <c r="J168"/>
  <c r="BK136"/>
  <c r="J114"/>
  <c r="BK93"/>
  <c i="13" r="J461"/>
  <c r="BK432"/>
  <c r="J397"/>
  <c r="J380"/>
  <c r="BK349"/>
  <c r="BK325"/>
  <c r="J283"/>
  <c r="BK248"/>
  <c r="J218"/>
  <c r="BK195"/>
  <c r="J173"/>
  <c r="BK151"/>
  <c r="J132"/>
  <c r="BK116"/>
  <c r="J478"/>
  <c r="BK460"/>
  <c r="BK430"/>
  <c r="J411"/>
  <c r="BK379"/>
  <c r="BK359"/>
  <c r="BK333"/>
  <c r="J306"/>
  <c r="J294"/>
  <c r="BK249"/>
  <c r="BK232"/>
  <c r="BK212"/>
  <c r="BK190"/>
  <c r="J174"/>
  <c r="BK161"/>
  <c r="BK143"/>
  <c r="J110"/>
  <c r="J468"/>
  <c r="J450"/>
  <c r="J430"/>
  <c r="BK408"/>
  <c r="J383"/>
  <c r="J359"/>
  <c r="J342"/>
  <c r="J328"/>
  <c r="BK305"/>
  <c r="J280"/>
  <c r="BK261"/>
  <c r="BK237"/>
  <c r="J216"/>
  <c r="J195"/>
  <c r="BK159"/>
  <c r="BK149"/>
  <c r="J115"/>
  <c r="BK475"/>
  <c r="BK448"/>
  <c r="J421"/>
  <c r="J390"/>
  <c r="J370"/>
  <c r="BK347"/>
  <c r="J323"/>
  <c r="BK311"/>
  <c r="BK277"/>
  <c r="J258"/>
  <c r="J232"/>
  <c r="J206"/>
  <c r="BK182"/>
  <c r="J144"/>
  <c r="BK125"/>
  <c i="14" r="BK778"/>
  <c r="J764"/>
  <c r="J748"/>
  <c r="BK727"/>
  <c r="J694"/>
  <c r="J673"/>
  <c r="J645"/>
  <c r="J631"/>
  <c r="BK614"/>
  <c r="J588"/>
  <c r="J572"/>
  <c r="J545"/>
  <c r="J527"/>
  <c r="BK505"/>
  <c r="BK462"/>
  <c r="BK440"/>
  <c r="BK423"/>
  <c r="BK398"/>
  <c r="BK381"/>
  <c r="BK353"/>
  <c r="J335"/>
  <c r="J319"/>
  <c r="J296"/>
  <c r="BK271"/>
  <c r="BK255"/>
  <c r="J236"/>
  <c r="BK221"/>
  <c r="J191"/>
  <c r="BK176"/>
  <c r="J162"/>
  <c r="J132"/>
  <c r="J115"/>
  <c r="BK787"/>
  <c r="BK771"/>
  <c r="J747"/>
  <c r="BK718"/>
  <c r="BK702"/>
  <c r="BK675"/>
  <c r="BK662"/>
  <c r="BK639"/>
  <c r="BK615"/>
  <c r="J595"/>
  <c r="BK575"/>
  <c r="J551"/>
  <c r="BK531"/>
  <c r="J510"/>
  <c r="J484"/>
  <c r="BK469"/>
  <c r="J445"/>
  <c r="J427"/>
  <c r="BK411"/>
  <c r="J392"/>
  <c r="BK377"/>
  <c r="BK349"/>
  <c r="BK329"/>
  <c r="J305"/>
  <c r="BK285"/>
  <c r="BK253"/>
  <c r="J239"/>
  <c r="BK209"/>
  <c r="BK186"/>
  <c r="BK162"/>
  <c r="BK144"/>
  <c r="J126"/>
  <c r="BK103"/>
  <c r="J750"/>
  <c r="J731"/>
  <c r="BK710"/>
  <c r="J682"/>
  <c r="BK667"/>
  <c r="BK648"/>
  <c r="J618"/>
  <c r="J599"/>
  <c r="BK568"/>
  <c r="J536"/>
  <c r="J521"/>
  <c r="BK495"/>
  <c r="J473"/>
  <c r="BK451"/>
  <c r="J428"/>
  <c r="J410"/>
  <c r="BK390"/>
  <c r="J366"/>
  <c r="BK360"/>
  <c r="BK327"/>
  <c r="BK303"/>
  <c r="J282"/>
  <c r="J268"/>
  <c r="J244"/>
  <c r="J226"/>
  <c r="J193"/>
  <c r="J156"/>
  <c r="J137"/>
  <c r="BK107"/>
  <c r="J95"/>
  <c r="BK783"/>
  <c r="BK755"/>
  <c r="BK735"/>
  <c r="BK711"/>
  <c r="BK696"/>
  <c r="BK672"/>
  <c r="BK641"/>
  <c r="J616"/>
  <c r="J596"/>
  <c r="J567"/>
  <c r="J547"/>
  <c r="BK527"/>
  <c r="BK510"/>
  <c r="J487"/>
  <c r="BK468"/>
  <c r="BK447"/>
  <c r="J418"/>
  <c r="J385"/>
  <c r="J371"/>
  <c r="J344"/>
  <c r="J323"/>
  <c r="J303"/>
  <c r="J273"/>
  <c r="BK256"/>
  <c r="J224"/>
  <c r="J200"/>
  <c r="J172"/>
  <c r="J149"/>
  <c r="BK127"/>
  <c r="J100"/>
  <c i="15" r="BK1361"/>
  <c r="J1235"/>
  <c r="BK1108"/>
  <c r="J958"/>
  <c r="BK734"/>
  <c r="BK603"/>
  <c r="BK1677"/>
  <c r="J1662"/>
  <c r="J1283"/>
  <c r="J1141"/>
  <c r="BK1016"/>
  <c r="BK929"/>
  <c r="BK810"/>
  <c r="BK656"/>
  <c r="J464"/>
  <c r="BK1445"/>
  <c r="BK1241"/>
  <c r="BK1103"/>
  <c r="J981"/>
  <c r="J880"/>
  <c r="J721"/>
  <c r="BK503"/>
  <c r="J137"/>
  <c r="J1450"/>
  <c r="J1301"/>
  <c r="BK1206"/>
  <c r="J1108"/>
  <c r="J953"/>
  <c r="J884"/>
  <c r="J712"/>
  <c r="J503"/>
  <c i="16" r="BK119"/>
  <c r="J141"/>
  <c r="BK127"/>
  <c r="J106"/>
  <c r="BK138"/>
  <c r="J148"/>
  <c r="J119"/>
  <c r="J105"/>
  <c i="17" r="BK100"/>
  <c r="BK115"/>
  <c r="J118"/>
  <c r="J124"/>
  <c r="BK109"/>
  <c i="18" r="BK97"/>
  <c i="19" r="J278"/>
  <c r="BK258"/>
  <c r="J238"/>
  <c r="BK212"/>
  <c r="J199"/>
  <c r="J176"/>
  <c r="BK155"/>
  <c r="J144"/>
  <c r="J131"/>
  <c r="J109"/>
  <c r="J284"/>
  <c r="BK254"/>
  <c r="J239"/>
  <c r="BK222"/>
  <c r="BK189"/>
  <c r="BK174"/>
  <c r="J157"/>
  <c r="BK121"/>
  <c r="BK99"/>
  <c r="BK277"/>
  <c r="BK251"/>
  <c r="BK227"/>
  <c r="BK207"/>
  <c r="J182"/>
  <c r="BK150"/>
  <c r="BK130"/>
  <c r="BK107"/>
  <c r="J265"/>
  <c r="BK241"/>
  <c r="J220"/>
  <c r="J191"/>
  <c r="J174"/>
  <c r="J152"/>
  <c r="BK131"/>
  <c r="J111"/>
  <c i="20" r="J112"/>
  <c r="J113"/>
  <c r="J117"/>
  <c i="21" r="J187"/>
  <c r="BK101"/>
  <c i="22" r="J85"/>
  <c i="2" r="J272"/>
  <c r="BK151"/>
  <c r="BK100"/>
  <c r="BK229"/>
  <c i="3" r="BK326"/>
  <c r="BK243"/>
  <c r="J314"/>
  <c i="4" r="J533"/>
  <c r="BK229"/>
  <c r="J497"/>
  <c r="BK258"/>
  <c r="J579"/>
  <c r="J465"/>
  <c i="5" r="J751"/>
  <c r="BK613"/>
  <c r="BK277"/>
  <c r="BK596"/>
  <c r="J316"/>
  <c r="J785"/>
  <c r="BK619"/>
  <c r="J322"/>
  <c r="J793"/>
  <c r="BK565"/>
  <c r="BK290"/>
  <c i="6" r="BK1721"/>
  <c r="BK1400"/>
  <c r="J1110"/>
  <c r="BK865"/>
  <c r="J578"/>
  <c r="J1699"/>
  <c r="BK1419"/>
  <c r="BK1277"/>
  <c r="BK854"/>
  <c r="J1718"/>
  <c r="BK1431"/>
  <c r="J957"/>
  <c r="BK744"/>
  <c r="BK300"/>
  <c r="BK148"/>
  <c r="J1865"/>
  <c r="J1589"/>
  <c r="J1380"/>
  <c r="J1233"/>
  <c r="BK989"/>
  <c r="BK911"/>
  <c r="J779"/>
  <c r="BK330"/>
  <c r="BK143"/>
  <c i="7" r="BK1672"/>
  <c r="BK1558"/>
  <c r="BK1424"/>
  <c r="J1317"/>
  <c r="J1178"/>
  <c r="BK1044"/>
  <c r="BK935"/>
  <c r="J830"/>
  <c r="BK431"/>
  <c r="BK319"/>
  <c r="J132"/>
  <c r="BK1677"/>
  <c r="BK1539"/>
  <c r="BK1400"/>
  <c r="BK1197"/>
  <c r="BK1078"/>
  <c r="J947"/>
  <c r="BK778"/>
  <c r="J431"/>
  <c r="BK206"/>
  <c r="J1700"/>
  <c r="BK1534"/>
  <c r="J1342"/>
  <c r="BK1217"/>
  <c r="J1029"/>
  <c r="BK891"/>
  <c r="BK773"/>
  <c r="J380"/>
  <c r="BK2095"/>
  <c r="J2068"/>
  <c r="BK1929"/>
  <c r="J1854"/>
  <c r="J1554"/>
  <c r="BK1412"/>
  <c r="BK1222"/>
  <c r="J1153"/>
  <c r="BK1066"/>
  <c r="J886"/>
  <c r="J784"/>
  <c r="J281"/>
  <c r="J142"/>
  <c i="8" r="J225"/>
  <c r="BK118"/>
  <c r="BK251"/>
  <c r="BK318"/>
  <c i="9" r="J335"/>
  <c r="BK240"/>
  <c i="10" r="BK782"/>
  <c r="BK484"/>
  <c r="J972"/>
  <c r="J798"/>
  <c r="BK221"/>
  <c r="J790"/>
  <c r="J472"/>
  <c r="BK134"/>
  <c r="J478"/>
  <c i="11" r="J287"/>
  <c r="BK269"/>
  <c r="J237"/>
  <c r="J212"/>
  <c r="J186"/>
  <c r="J171"/>
  <c r="J150"/>
  <c r="J143"/>
  <c r="J120"/>
  <c r="J100"/>
  <c r="J273"/>
  <c r="J261"/>
  <c r="J241"/>
  <c r="J222"/>
  <c r="BK202"/>
  <c r="BK176"/>
  <c r="BK155"/>
  <c r="BK133"/>
  <c r="BK115"/>
  <c r="BK95"/>
  <c r="BK267"/>
  <c r="J231"/>
  <c r="BK218"/>
  <c r="BK193"/>
  <c r="J168"/>
  <c r="BK141"/>
  <c r="J115"/>
  <c r="BK294"/>
  <c r="BK275"/>
  <c r="J253"/>
  <c r="J223"/>
  <c r="J208"/>
  <c r="BK178"/>
  <c r="J160"/>
  <c r="BK142"/>
  <c r="J112"/>
  <c r="J95"/>
  <c i="12" r="J181"/>
  <c r="J153"/>
  <c r="BK127"/>
  <c r="BK189"/>
  <c r="J166"/>
  <c r="BK149"/>
  <c r="J124"/>
  <c r="BK94"/>
  <c r="J170"/>
  <c r="BK147"/>
  <c r="J129"/>
  <c r="J115"/>
  <c r="BK98"/>
  <c r="BK186"/>
  <c r="BK170"/>
  <c r="J149"/>
  <c r="J132"/>
  <c r="BK116"/>
  <c r="J94"/>
  <c i="13" r="J463"/>
  <c r="BK440"/>
  <c r="BK410"/>
  <c r="J392"/>
  <c r="J374"/>
  <c r="J346"/>
  <c r="J326"/>
  <c r="BK293"/>
  <c r="J281"/>
  <c r="BK255"/>
  <c r="J230"/>
  <c r="BK214"/>
  <c r="J194"/>
  <c r="J163"/>
  <c r="BK141"/>
  <c r="J117"/>
  <c r="J467"/>
  <c r="J432"/>
  <c r="BK416"/>
  <c r="BK387"/>
  <c r="BK358"/>
  <c r="BK316"/>
  <c r="J295"/>
  <c r="J259"/>
  <c r="BK240"/>
  <c r="BK193"/>
  <c r="BK170"/>
  <c r="BK131"/>
  <c r="BK478"/>
  <c r="J451"/>
  <c r="BK423"/>
  <c r="J381"/>
  <c r="J341"/>
  <c r="J321"/>
  <c r="BK281"/>
  <c r="J260"/>
  <c r="J225"/>
  <c r="BK194"/>
  <c r="J170"/>
  <c r="BK148"/>
  <c r="J490"/>
  <c r="J449"/>
  <c r="BK418"/>
  <c r="J387"/>
  <c r="J354"/>
  <c r="J327"/>
  <c r="BK295"/>
  <c r="BK262"/>
  <c r="J236"/>
  <c r="J193"/>
  <c r="J167"/>
  <c r="BK136"/>
  <c r="BK110"/>
  <c i="14" r="BK760"/>
  <c r="BK729"/>
  <c r="J693"/>
  <c r="J646"/>
  <c r="J629"/>
  <c r="BK587"/>
  <c r="J566"/>
  <c r="J535"/>
  <c r="J517"/>
  <c r="J474"/>
  <c r="BK435"/>
  <c r="BK405"/>
  <c r="BK375"/>
  <c r="BK337"/>
  <c r="BK298"/>
  <c r="BK263"/>
  <c r="J232"/>
  <c r="BK215"/>
  <c r="BK195"/>
  <c r="J166"/>
  <c r="BK147"/>
  <c r="BK112"/>
  <c r="BK785"/>
  <c r="J770"/>
  <c r="J730"/>
  <c r="BK713"/>
  <c r="J690"/>
  <c r="J663"/>
  <c r="BK613"/>
  <c r="BK583"/>
  <c r="BK547"/>
  <c r="J516"/>
  <c r="J488"/>
  <c r="BK466"/>
  <c r="J439"/>
  <c r="BK408"/>
  <c r="J386"/>
  <c r="J353"/>
  <c r="J313"/>
  <c r="J287"/>
  <c r="J266"/>
  <c r="J216"/>
  <c r="BK184"/>
  <c r="J155"/>
  <c r="J122"/>
  <c r="BK97"/>
  <c r="BK734"/>
  <c r="BK712"/>
  <c r="BK670"/>
  <c r="J653"/>
  <c r="J621"/>
  <c r="BK595"/>
  <c r="BK563"/>
  <c r="BK539"/>
  <c r="J505"/>
  <c r="BK474"/>
  <c r="J442"/>
  <c r="BK409"/>
  <c r="BK374"/>
  <c r="BK344"/>
  <c r="J325"/>
  <c r="J301"/>
  <c r="J278"/>
  <c r="BK258"/>
  <c r="J243"/>
  <c r="J218"/>
  <c r="J194"/>
  <c r="J157"/>
  <c r="BK132"/>
  <c r="J113"/>
  <c r="J791"/>
  <c r="BK780"/>
  <c r="J754"/>
  <c r="BK733"/>
  <c r="BK708"/>
  <c r="J691"/>
  <c r="BK659"/>
  <c r="BK617"/>
  <c r="J577"/>
  <c r="BK551"/>
  <c r="BK517"/>
  <c r="J486"/>
  <c r="J448"/>
  <c r="BK416"/>
  <c r="BK378"/>
  <c r="BK343"/>
  <c r="BK306"/>
  <c r="J290"/>
  <c r="J248"/>
  <c r="J215"/>
  <c r="BK173"/>
  <c r="BK154"/>
  <c r="BK131"/>
  <c r="BK110"/>
  <c i="15" r="BK1278"/>
  <c r="J1100"/>
  <c r="BK912"/>
  <c r="BK738"/>
  <c r="BK608"/>
  <c r="BK1681"/>
  <c r="BK1659"/>
  <c r="J1278"/>
  <c r="J1112"/>
  <c r="BK860"/>
  <c r="J651"/>
  <c r="J1316"/>
  <c r="BK1121"/>
  <c r="J929"/>
  <c r="J725"/>
  <c r="BK173"/>
  <c r="J1026"/>
  <c r="BK888"/>
  <c r="J635"/>
  <c r="BK185"/>
  <c i="16" r="BK126"/>
  <c r="BK106"/>
  <c r="BK120"/>
  <c r="BK136"/>
  <c r="BK100"/>
  <c r="J117"/>
  <c i="17" r="BK120"/>
  <c r="J120"/>
  <c r="J114"/>
  <c r="J122"/>
  <c r="BK103"/>
  <c i="19" r="J287"/>
  <c r="BK259"/>
  <c r="BK247"/>
  <c r="J209"/>
  <c r="J177"/>
  <c r="J151"/>
  <c r="J128"/>
  <c r="BK102"/>
  <c r="BK252"/>
  <c r="J212"/>
  <c r="BK184"/>
  <c r="BK171"/>
  <c r="BK147"/>
  <c r="BK110"/>
  <c r="J269"/>
  <c r="BK234"/>
  <c r="J208"/>
  <c r="BK170"/>
  <c r="BK144"/>
  <c r="J110"/>
  <c r="BK280"/>
  <c r="J255"/>
  <c r="J218"/>
  <c r="J185"/>
  <c r="J147"/>
  <c r="BK119"/>
  <c r="BK96"/>
  <c i="20" r="J103"/>
  <c r="BK104"/>
  <c i="21" r="BK119"/>
  <c r="BK187"/>
  <c i="22" r="J82"/>
  <c i="2" r="BK254"/>
  <c r="BK147"/>
  <c r="J220"/>
  <c r="J100"/>
  <c i="3" r="J326"/>
  <c r="BK234"/>
  <c r="J323"/>
  <c r="J130"/>
  <c i="4" r="J588"/>
  <c r="J119"/>
  <c r="BK331"/>
  <c r="BK583"/>
  <c r="J229"/>
  <c r="BK542"/>
  <c r="J271"/>
  <c i="5" r="J729"/>
  <c r="BK591"/>
  <c r="J256"/>
  <c r="BK692"/>
  <c r="BK333"/>
  <c r="BK177"/>
  <c r="J759"/>
  <c r="J591"/>
  <c r="BK256"/>
  <c r="J774"/>
  <c r="BK514"/>
  <c r="BK261"/>
  <c i="6" r="BK1589"/>
  <c r="J1393"/>
  <c r="BK970"/>
  <c r="J793"/>
  <c r="BK493"/>
  <c r="J1689"/>
  <c r="BK1474"/>
  <c r="J1320"/>
  <c r="BK832"/>
  <c r="J364"/>
  <c r="J253"/>
  <c r="J143"/>
  <c r="BK1492"/>
  <c r="BK1042"/>
  <c r="BK803"/>
  <c i="14" r="BK302"/>
  <c r="J277"/>
  <c r="J255"/>
  <c r="BK233"/>
  <c r="J211"/>
  <c r="BK180"/>
  <c r="J146"/>
  <c r="J121"/>
  <c r="J102"/>
  <c r="BK788"/>
  <c r="J765"/>
  <c r="J740"/>
  <c r="BK717"/>
  <c r="BK697"/>
  <c r="BK677"/>
  <c r="J656"/>
  <c r="BK630"/>
  <c r="J591"/>
  <c r="BK571"/>
  <c r="J550"/>
  <c r="BK536"/>
  <c r="BK513"/>
  <c r="BK488"/>
  <c r="J476"/>
  <c r="BK454"/>
  <c r="BK431"/>
  <c r="J402"/>
  <c r="J373"/>
  <c r="J355"/>
  <c r="J342"/>
  <c r="BK315"/>
  <c r="BK296"/>
  <c r="BK268"/>
  <c r="BK237"/>
  <c r="BK203"/>
  <c r="J181"/>
  <c r="J159"/>
  <c r="J136"/>
  <c r="J108"/>
  <c i="15" r="J1455"/>
  <c r="J1241"/>
  <c r="J1117"/>
  <c r="BK1037"/>
  <c r="J903"/>
  <c r="BK743"/>
  <c r="J585"/>
  <c r="J1681"/>
  <c r="BK1662"/>
  <c r="J1289"/>
  <c r="J1131"/>
  <c r="J1037"/>
  <c r="J963"/>
  <c r="BK817"/>
  <c r="BK687"/>
  <c r="J370"/>
  <c r="J1361"/>
  <c r="J1223"/>
  <c r="J1059"/>
  <c r="BK940"/>
  <c r="BK847"/>
  <c r="BK690"/>
  <c r="J508"/>
  <c r="J157"/>
  <c r="J1492"/>
  <c r="BK1383"/>
  <c r="BK1223"/>
  <c r="BK1112"/>
  <c r="BK987"/>
  <c r="BK880"/>
  <c r="J718"/>
  <c r="BK370"/>
  <c i="16" r="J130"/>
  <c r="J109"/>
  <c r="BK140"/>
  <c r="J121"/>
  <c r="J139"/>
  <c r="BK122"/>
  <c r="J147"/>
  <c r="J120"/>
  <c r="BK101"/>
  <c i="17" r="BK110"/>
  <c r="J117"/>
  <c r="J105"/>
  <c r="J110"/>
  <c r="BK101"/>
  <c i="18" r="BK96"/>
  <c i="19" r="BK269"/>
  <c r="BK260"/>
  <c r="J245"/>
  <c r="J222"/>
  <c r="BK201"/>
  <c r="J172"/>
  <c r="BK143"/>
  <c r="BK132"/>
  <c r="J105"/>
  <c r="J288"/>
  <c r="J264"/>
  <c r="J250"/>
  <c r="BK240"/>
  <c r="BK220"/>
  <c r="J196"/>
  <c r="BK176"/>
  <c r="BK158"/>
  <c r="J126"/>
  <c r="BK109"/>
  <c r="BK282"/>
  <c r="J258"/>
  <c r="J228"/>
  <c r="J211"/>
  <c r="BK186"/>
  <c r="J155"/>
  <c r="J136"/>
  <c r="BK108"/>
  <c r="J282"/>
  <c r="J274"/>
  <c r="BK248"/>
  <c r="J221"/>
  <c r="J203"/>
  <c r="BK180"/>
  <c r="J153"/>
  <c r="BK128"/>
  <c r="J108"/>
  <c i="20" r="BK102"/>
  <c r="BK99"/>
  <c r="J106"/>
  <c r="J108"/>
  <c i="21" r="BK109"/>
  <c r="J109"/>
  <c i="2" r="BK256"/>
  <c r="BK306"/>
  <c r="J306"/>
  <c r="BK204"/>
  <c i="3" r="J159"/>
  <c r="J198"/>
  <c r="BK262"/>
  <c r="J202"/>
  <c i="4" r="J511"/>
  <c r="BK345"/>
  <c r="BK528"/>
  <c r="BK150"/>
  <c r="J321"/>
  <c r="J111"/>
  <c r="J474"/>
  <c r="BK140"/>
  <c i="5" r="J659"/>
  <c r="BK532"/>
  <c r="J177"/>
  <c r="J649"/>
  <c r="J514"/>
  <c r="J103"/>
  <c r="J643"/>
  <c r="J418"/>
  <c r="BK167"/>
  <c r="BK586"/>
  <c r="J333"/>
  <c i="6" r="J1829"/>
  <c r="BK1425"/>
  <c r="J1192"/>
  <c r="BK823"/>
  <c r="BK698"/>
  <c r="J330"/>
  <c r="BK1500"/>
  <c r="BK1369"/>
  <c r="BK931"/>
  <c r="J750"/>
  <c r="BK1506"/>
  <c r="BK1196"/>
  <c r="BK815"/>
  <c r="BK358"/>
  <c r="J231"/>
  <c r="J133"/>
  <c r="BK1843"/>
  <c r="BK1393"/>
  <c r="J1296"/>
  <c r="J1178"/>
  <c r="BK925"/>
  <c r="J836"/>
  <c r="J678"/>
  <c r="J270"/>
  <c r="J122"/>
  <c i="7" r="BK1667"/>
  <c r="J1534"/>
  <c r="J1412"/>
  <c r="J1205"/>
  <c r="J1122"/>
  <c r="J984"/>
  <c r="BK932"/>
  <c r="J792"/>
  <c r="J438"/>
  <c r="BK252"/>
  <c r="BK1706"/>
  <c r="BK1655"/>
  <c r="J1558"/>
  <c r="J1328"/>
  <c r="BK1153"/>
  <c r="J1021"/>
  <c r="J844"/>
  <c r="J604"/>
  <c r="J264"/>
  <c r="BK1712"/>
  <c r="J1597"/>
  <c r="BK1481"/>
  <c r="J1313"/>
  <c r="J1174"/>
  <c r="J941"/>
  <c r="J856"/>
  <c r="BK417"/>
  <c r="BK264"/>
  <c r="J2081"/>
  <c r="BK1932"/>
  <c r="BK1876"/>
  <c r="BK1624"/>
  <c r="J1450"/>
  <c r="J1217"/>
  <c r="BK1147"/>
  <c r="BK1002"/>
  <c r="BK897"/>
  <c r="J778"/>
  <c r="BK358"/>
  <c r="J206"/>
  <c i="8" r="J326"/>
  <c r="J204"/>
  <c r="J336"/>
  <c r="BK141"/>
  <c r="BK255"/>
  <c r="BK123"/>
  <c r="BK296"/>
  <c r="J210"/>
  <c r="J118"/>
  <c i="9" r="J350"/>
  <c r="J277"/>
  <c r="BK112"/>
  <c r="BK329"/>
  <c r="J258"/>
  <c r="BK370"/>
  <c r="BK244"/>
  <c r="J377"/>
  <c r="BK277"/>
  <c i="10" r="J889"/>
  <c r="BK734"/>
  <c r="J134"/>
  <c r="J823"/>
  <c r="BK478"/>
  <c r="J99"/>
  <c r="BK725"/>
  <c r="BK325"/>
  <c r="BK790"/>
  <c r="BK472"/>
  <c i="11" r="J290"/>
  <c r="J275"/>
  <c r="BK259"/>
  <c r="BK241"/>
  <c r="BK195"/>
  <c r="J182"/>
  <c r="BK161"/>
  <c r="J141"/>
  <c r="J131"/>
  <c r="J104"/>
  <c r="BK279"/>
  <c r="J262"/>
  <c r="BK240"/>
  <c r="J216"/>
  <c r="J200"/>
  <c r="BK186"/>
  <c r="J157"/>
  <c r="J142"/>
  <c r="BK124"/>
  <c r="BK107"/>
  <c r="J284"/>
  <c r="BK260"/>
  <c r="BK233"/>
  <c r="J217"/>
  <c r="J194"/>
  <c r="J167"/>
  <c r="BK139"/>
  <c r="BK116"/>
  <c r="J294"/>
  <c r="J274"/>
  <c r="J250"/>
  <c r="BK220"/>
  <c r="BK209"/>
  <c r="J179"/>
  <c r="BK157"/>
  <c r="J146"/>
  <c r="J118"/>
  <c r="J98"/>
  <c i="12" r="J178"/>
  <c r="BK168"/>
  <c r="BK138"/>
  <c r="J196"/>
  <c r="J169"/>
  <c r="J145"/>
  <c r="BK110"/>
  <c r="J195"/>
  <c r="J164"/>
  <c r="J146"/>
  <c r="BK121"/>
  <c r="J113"/>
  <c r="BK97"/>
  <c r="J182"/>
  <c r="BK169"/>
  <c r="J154"/>
  <c r="BK133"/>
  <c r="J118"/>
  <c r="BK102"/>
  <c i="13" r="J488"/>
  <c r="J446"/>
  <c r="J428"/>
  <c r="J409"/>
  <c r="BK384"/>
  <c r="BK371"/>
  <c r="J340"/>
  <c r="BK320"/>
  <c r="J288"/>
  <c r="J270"/>
  <c r="J249"/>
  <c r="J228"/>
  <c r="J209"/>
  <c r="BK183"/>
  <c r="J147"/>
  <c r="J138"/>
  <c r="BK123"/>
  <c r="J474"/>
  <c r="BK466"/>
  <c r="J445"/>
  <c r="J420"/>
  <c r="BK395"/>
  <c r="BK364"/>
  <c r="BK338"/>
  <c r="J314"/>
  <c r="J293"/>
  <c r="BK258"/>
  <c r="BK239"/>
  <c r="J215"/>
  <c r="J186"/>
  <c r="BK171"/>
  <c r="J159"/>
  <c r="J128"/>
  <c r="J483"/>
  <c r="J458"/>
  <c r="BK442"/>
  <c r="J424"/>
  <c r="J401"/>
  <c r="J375"/>
  <c r="J353"/>
  <c r="BK332"/>
  <c r="BK308"/>
  <c r="J287"/>
  <c r="J264"/>
  <c r="BK236"/>
  <c r="J217"/>
  <c r="J200"/>
  <c r="J179"/>
  <c r="J151"/>
  <c r="BK119"/>
  <c r="J471"/>
  <c r="BK450"/>
  <c r="BK428"/>
  <c r="J391"/>
  <c r="J372"/>
  <c r="BK352"/>
  <c r="BK326"/>
  <c r="BK302"/>
  <c r="J273"/>
  <c r="BK247"/>
  <c r="BK222"/>
  <c r="BK186"/>
  <c r="J158"/>
  <c r="J124"/>
  <c r="BK117"/>
  <c i="14" r="J771"/>
  <c r="BK757"/>
  <c r="J738"/>
  <c r="J705"/>
  <c r="BK678"/>
  <c r="BK668"/>
  <c r="BK644"/>
  <c r="BK635"/>
  <c r="J615"/>
  <c r="J589"/>
  <c r="BK574"/>
  <c r="J557"/>
  <c r="J537"/>
  <c r="J503"/>
  <c r="BK479"/>
  <c r="J455"/>
  <c r="J430"/>
  <c r="BK401"/>
  <c r="J376"/>
  <c r="J350"/>
  <c r="BK330"/>
  <c r="BK308"/>
  <c r="BK282"/>
  <c r="BK261"/>
  <c r="BK248"/>
  <c r="BK230"/>
  <c r="J208"/>
  <c r="BK190"/>
  <c r="J175"/>
  <c r="J167"/>
  <c r="BK148"/>
  <c r="BK133"/>
  <c r="J111"/>
  <c r="J783"/>
  <c r="J759"/>
  <c r="BK738"/>
  <c r="J716"/>
  <c r="BK688"/>
  <c r="BK666"/>
  <c r="BK642"/>
  <c r="BK621"/>
  <c r="BK602"/>
  <c r="J582"/>
  <c r="J563"/>
  <c r="J541"/>
  <c r="J513"/>
  <c r="BK494"/>
  <c r="BK473"/>
  <c r="BK464"/>
  <c r="J440"/>
  <c r="J419"/>
  <c r="BK402"/>
  <c r="BK382"/>
  <c r="J354"/>
  <c r="BK336"/>
  <c r="J312"/>
  <c r="J289"/>
  <c r="J263"/>
  <c r="J240"/>
  <c r="J212"/>
  <c r="J185"/>
  <c r="J165"/>
  <c r="J145"/>
  <c r="BK123"/>
  <c r="BK98"/>
  <c r="BK751"/>
  <c r="J735"/>
  <c r="J713"/>
  <c r="J697"/>
  <c r="J675"/>
  <c r="BK655"/>
  <c r="J632"/>
  <c r="BK607"/>
  <c r="BK591"/>
  <c r="J561"/>
  <c r="BK533"/>
  <c r="J512"/>
  <c r="BK492"/>
  <c r="BK467"/>
  <c r="J447"/>
  <c r="BK421"/>
  <c r="BK403"/>
  <c r="BK386"/>
  <c r="BK362"/>
  <c r="J340"/>
  <c r="J326"/>
  <c r="J307"/>
  <c i="2" r="BK197"/>
  <c r="J161"/>
  <c r="J236"/>
  <c i="1" r="AS55"/>
  <c i="3" r="BK147"/>
  <c i="4" r="J368"/>
  <c r="BK565"/>
  <c r="J311"/>
  <c r="J554"/>
  <c r="BK145"/>
  <c r="BK533"/>
  <c r="BK233"/>
  <c i="5" r="BK681"/>
  <c r="J549"/>
  <c r="BK242"/>
  <c r="J684"/>
  <c r="J465"/>
  <c r="J261"/>
  <c r="BK774"/>
  <c r="J581"/>
  <c r="BK249"/>
  <c r="J764"/>
  <c r="BK536"/>
  <c r="J266"/>
  <c i="6" r="J1638"/>
  <c r="BK1355"/>
  <c r="BK957"/>
  <c r="J809"/>
  <c r="J257"/>
  <c r="BK1512"/>
  <c r="J1374"/>
  <c r="BK952"/>
  <c r="BK416"/>
  <c r="J1512"/>
  <c r="J1225"/>
  <c r="BK840"/>
  <c r="J318"/>
  <c r="BK170"/>
  <c r="BK1865"/>
  <c r="BK1638"/>
  <c r="BK1360"/>
  <c r="BK1253"/>
  <c r="J970"/>
  <c r="BK849"/>
  <c r="BK758"/>
  <c r="J199"/>
  <c i="7" r="J1655"/>
  <c r="J1507"/>
  <c r="BK1405"/>
  <c r="BK1162"/>
  <c r="BK977"/>
  <c r="J810"/>
  <c r="BK327"/>
  <c r="BK1700"/>
  <c r="J1563"/>
  <c r="BK1430"/>
  <c r="BK1211"/>
  <c r="J1037"/>
  <c r="J722"/>
  <c r="J327"/>
  <c r="BK1687"/>
  <c r="J1549"/>
  <c r="BK1355"/>
  <c r="J1246"/>
  <c r="BK1021"/>
  <c r="J700"/>
  <c r="BK2092"/>
  <c r="BK2058"/>
  <c r="BK1905"/>
  <c r="BK1568"/>
  <c r="J1294"/>
  <c r="J1102"/>
  <c r="J902"/>
  <c r="BK826"/>
  <c r="BK389"/>
  <c r="BK156"/>
  <c i="8" r="BK238"/>
  <c r="J129"/>
  <c r="J107"/>
  <c r="J173"/>
  <c r="J301"/>
  <c r="BK204"/>
  <c i="9" r="BK340"/>
  <c r="BK148"/>
  <c r="J326"/>
  <c r="J170"/>
  <c r="BK365"/>
  <c r="J299"/>
  <c r="BK159"/>
  <c r="J340"/>
  <c i="10" r="BK913"/>
  <c r="J719"/>
  <c r="BK972"/>
  <c r="BK719"/>
  <c r="J939"/>
  <c r="J580"/>
  <c r="J856"/>
  <c r="BK532"/>
  <c i="11" r="J293"/>
  <c r="J268"/>
  <c r="J243"/>
  <c r="J209"/>
  <c r="BK184"/>
  <c r="BK172"/>
  <c r="BK145"/>
  <c r="BK102"/>
  <c r="BK253"/>
  <c r="J234"/>
  <c r="BK196"/>
  <c r="BK156"/>
  <c r="BK119"/>
  <c r="J289"/>
  <c r="J238"/>
  <c r="BK205"/>
  <c r="J184"/>
  <c r="BK138"/>
  <c r="BK114"/>
  <c r="BK287"/>
  <c r="BK254"/>
  <c r="J224"/>
  <c r="BK199"/>
  <c r="BK164"/>
  <c r="BK143"/>
  <c r="J111"/>
  <c i="12" r="BK193"/>
  <c r="BK166"/>
  <c r="BK128"/>
  <c r="BK187"/>
  <c r="BK153"/>
  <c r="J102"/>
  <c r="BK174"/>
  <c r="BK135"/>
  <c r="J100"/>
  <c r="J173"/>
  <c r="BK150"/>
  <c r="J117"/>
  <c r="J103"/>
  <c i="13" r="J475"/>
  <c r="J438"/>
  <c r="J404"/>
  <c r="BK390"/>
  <c r="BK367"/>
  <c r="J335"/>
  <c r="BK300"/>
  <c r="J262"/>
  <c r="BK234"/>
  <c r="J210"/>
  <c r="J190"/>
  <c r="BK164"/>
  <c r="J142"/>
  <c r="J126"/>
  <c r="BK490"/>
  <c r="BK465"/>
  <c r="BK437"/>
  <c r="BK419"/>
  <c r="BK397"/>
  <c r="BK366"/>
  <c r="J343"/>
  <c r="J318"/>
  <c r="BK301"/>
  <c r="BK260"/>
  <c r="J242"/>
  <c r="BK221"/>
  <c r="BK208"/>
  <c r="BK185"/>
  <c r="BK168"/>
  <c r="J149"/>
  <c r="J122"/>
  <c r="J470"/>
  <c r="BK461"/>
  <c r="J437"/>
  <c r="J425"/>
  <c r="J403"/>
  <c r="BK378"/>
  <c r="BK354"/>
  <c r="J324"/>
  <c r="BK298"/>
  <c r="J289"/>
  <c r="BK265"/>
  <c r="J229"/>
  <c r="J204"/>
  <c r="J187"/>
  <c r="BK156"/>
  <c r="BK132"/>
  <c r="BK479"/>
  <c r="BK452"/>
  <c r="BK434"/>
  <c r="BK406"/>
  <c r="BK386"/>
  <c r="J358"/>
  <c r="BK322"/>
  <c r="J308"/>
  <c r="J284"/>
  <c r="J265"/>
  <c r="J250"/>
  <c r="BK211"/>
  <c r="BK189"/>
  <c r="J161"/>
  <c r="J119"/>
  <c i="14" r="BK772"/>
  <c r="BK759"/>
  <c r="BK739"/>
  <c r="J714"/>
  <c r="J689"/>
  <c r="J670"/>
  <c r="J648"/>
  <c r="BK637"/>
  <c r="BK616"/>
  <c r="BK599"/>
  <c r="J575"/>
  <c r="BK555"/>
  <c r="J534"/>
  <c r="BK496"/>
  <c r="J471"/>
  <c r="J444"/>
  <c r="BK419"/>
  <c r="J403"/>
  <c r="J374"/>
  <c r="BK348"/>
  <c r="J329"/>
  <c r="BK304"/>
  <c r="BK278"/>
  <c r="J259"/>
  <c r="BK247"/>
  <c r="J227"/>
  <c r="J210"/>
  <c r="BK188"/>
  <c r="BK168"/>
  <c r="J154"/>
  <c r="J124"/>
  <c r="BK99"/>
  <c r="J773"/>
  <c r="J755"/>
  <c r="BK728"/>
  <c r="J711"/>
  <c r="J687"/>
  <c r="BK652"/>
  <c r="J626"/>
  <c r="J601"/>
  <c r="BK579"/>
  <c r="BK561"/>
  <c r="BK543"/>
  <c r="J519"/>
  <c r="J492"/>
  <c r="BK476"/>
  <c r="J458"/>
  <c r="J436"/>
  <c r="J417"/>
  <c r="J406"/>
  <c r="BK391"/>
  <c r="BK365"/>
  <c r="J347"/>
  <c r="BK319"/>
  <c r="BK299"/>
  <c r="J276"/>
  <c r="J245"/>
  <c r="J220"/>
  <c r="BK194"/>
  <c r="BK179"/>
  <c r="J152"/>
  <c r="J134"/>
  <c r="BK117"/>
  <c r="J780"/>
  <c r="J736"/>
  <c r="J728"/>
  <c r="J701"/>
  <c r="BK680"/>
  <c r="BK657"/>
  <c r="BK643"/>
  <c r="BK626"/>
  <c r="BK593"/>
  <c r="BK578"/>
  <c r="J553"/>
  <c r="J531"/>
  <c r="J511"/>
  <c r="BK491"/>
  <c r="BK475"/>
  <c r="J454"/>
  <c r="J441"/>
  <c r="J412"/>
  <c r="BK393"/>
  <c r="J380"/>
  <c r="BK354"/>
  <c r="BK335"/>
  <c r="J317"/>
  <c r="J285"/>
  <c r="BK273"/>
  <c r="J253"/>
  <c r="BK232"/>
  <c r="BK210"/>
  <c r="BK187"/>
  <c r="J144"/>
  <c r="BK119"/>
  <c r="J103"/>
  <c r="J789"/>
  <c r="J779"/>
  <c r="BK748"/>
  <c r="BK723"/>
  <c r="BK701"/>
  <c r="BK690"/>
  <c r="J657"/>
  <c r="J634"/>
  <c r="BK612"/>
  <c r="BK585"/>
  <c r="J555"/>
  <c r="BK541"/>
  <c r="J515"/>
  <c r="BK493"/>
  <c r="J475"/>
  <c r="BK449"/>
  <c r="J423"/>
  <c r="J401"/>
  <c r="J364"/>
  <c r="BK347"/>
  <c r="J330"/>
  <c r="BK307"/>
  <c r="J291"/>
  <c r="J262"/>
  <c r="J230"/>
  <c r="BK206"/>
  <c r="BK182"/>
  <c r="BK157"/>
  <c r="J133"/>
  <c r="BK105"/>
  <c i="15" r="J1615"/>
  <c r="BK1260"/>
  <c r="BK1136"/>
  <c r="BK1042"/>
  <c r="J906"/>
  <c r="J780"/>
  <c r="BK651"/>
  <c r="J125"/>
  <c r="BK1668"/>
  <c r="BK1414"/>
  <c r="J1192"/>
  <c r="J1083"/>
  <c r="J935"/>
  <c r="BK842"/>
  <c r="BK725"/>
  <c r="BK137"/>
  <c r="BK1310"/>
  <c r="BK1217"/>
  <c r="J1069"/>
  <c r="J945"/>
  <c r="J851"/>
  <c r="BK730"/>
  <c r="J603"/>
  <c r="J1659"/>
  <c r="J1461"/>
  <c r="BK1295"/>
  <c r="BK1192"/>
  <c r="BK1053"/>
  <c r="BK945"/>
  <c r="BK856"/>
  <c r="J641"/>
  <c i="16" r="BK144"/>
  <c r="J114"/>
  <c r="BK148"/>
  <c r="J136"/>
  <c r="J112"/>
  <c r="J118"/>
  <c r="BK103"/>
  <c r="BK124"/>
  <c r="BK98"/>
  <c i="17" r="J113"/>
  <c r="BK122"/>
  <c r="J108"/>
  <c r="J115"/>
  <c r="BK102"/>
  <c i="18" r="J97"/>
  <c i="19" r="J270"/>
  <c r="BK255"/>
  <c r="BK232"/>
  <c r="BK208"/>
  <c r="J192"/>
  <c r="BK169"/>
  <c r="BK153"/>
  <c r="BK136"/>
  <c r="BK116"/>
  <c r="J101"/>
  <c r="BK267"/>
  <c r="BK246"/>
  <c r="BK231"/>
  <c r="J201"/>
  <c r="J180"/>
  <c r="J169"/>
  <c r="J132"/>
  <c r="J118"/>
  <c r="BK287"/>
  <c r="J262"/>
  <c r="J235"/>
  <c r="BK217"/>
  <c r="J202"/>
  <c r="J167"/>
  <c r="BK146"/>
  <c r="BK122"/>
  <c r="BK100"/>
  <c r="BK257"/>
  <c r="BK235"/>
  <c r="BK214"/>
  <c r="J189"/>
  <c r="J165"/>
  <c r="J138"/>
  <c r="BK117"/>
  <c r="BK101"/>
  <c i="20" r="J105"/>
  <c r="BK108"/>
  <c r="BK111"/>
  <c i="21" r="BK93"/>
  <c r="BK174"/>
  <c r="J97"/>
  <c i="22" r="BK85"/>
  <c i="2" r="J165"/>
  <c r="J264"/>
  <c r="J304"/>
  <c r="BK134"/>
  <c i="3" r="J111"/>
  <c r="J193"/>
  <c r="BK269"/>
  <c r="J248"/>
  <c r="J96"/>
  <c i="4" r="J574"/>
  <c r="J388"/>
  <c r="J187"/>
  <c r="BK368"/>
  <c r="BK111"/>
  <c r="J349"/>
  <c r="BK135"/>
  <c r="J528"/>
  <c r="J164"/>
  <c i="5" r="BK643"/>
  <c r="J536"/>
  <c r="J754"/>
  <c r="BK477"/>
  <c r="J249"/>
  <c r="BK769"/>
  <c r="J532"/>
  <c r="J290"/>
  <c r="BK754"/>
  <c r="J508"/>
  <c r="J235"/>
  <c i="6" r="BK1644"/>
  <c r="J1450"/>
  <c r="J1207"/>
  <c r="BK900"/>
  <c r="BK688"/>
  <c r="J215"/>
  <c r="BK1462"/>
  <c r="J1342"/>
  <c r="J920"/>
  <c r="BK390"/>
  <c r="J1489"/>
  <c r="J1187"/>
  <c r="BK793"/>
  <c r="BK326"/>
  <c r="J160"/>
  <c r="J1871"/>
  <c r="BK1829"/>
  <c r="BK1365"/>
  <c r="BK1285"/>
  <c r="J962"/>
  <c r="J823"/>
  <c r="BK397"/>
  <c r="J242"/>
  <c i="7" r="BK1848"/>
  <c r="BK1612"/>
  <c r="BK1501"/>
  <c r="BK1377"/>
  <c r="BK1304"/>
  <c r="BK1159"/>
  <c r="J959"/>
  <c r="BK850"/>
  <c r="J676"/>
  <c r="J368"/>
  <c r="J174"/>
  <c r="J1687"/>
  <c r="BK1590"/>
  <c r="J1462"/>
  <c r="BK1294"/>
  <c r="J1147"/>
  <c r="BK984"/>
  <c r="BK838"/>
  <c r="BK368"/>
  <c r="BK142"/>
  <c r="BK1630"/>
  <c r="J1496"/>
  <c r="BK1328"/>
  <c r="BK1178"/>
  <c r="J993"/>
  <c r="J850"/>
  <c r="J410"/>
  <c r="J156"/>
  <c r="BK2081"/>
  <c r="J2047"/>
  <c r="J1905"/>
  <c r="BK1636"/>
  <c r="BK1496"/>
  <c r="BK1313"/>
  <c r="J1182"/>
  <c r="J1078"/>
  <c r="J908"/>
  <c r="J801"/>
  <c r="BK380"/>
  <c r="BK189"/>
  <c i="8" r="BK292"/>
  <c r="BK153"/>
  <c r="J321"/>
  <c r="J123"/>
  <c r="BK234"/>
  <c i="9" r="J247"/>
  <c i="10" r="J892"/>
  <c r="J710"/>
  <c r="BK977"/>
  <c r="J913"/>
  <c r="J725"/>
  <c r="J812"/>
  <c r="J734"/>
  <c r="J371"/>
  <c r="J948"/>
  <c r="BK189"/>
  <c i="11" r="BK272"/>
  <c r="BK255"/>
  <c r="BK231"/>
  <c r="BK203"/>
  <c r="J189"/>
  <c r="J175"/>
  <c r="BK160"/>
  <c r="BK146"/>
  <c r="BK132"/>
  <c r="BK105"/>
  <c r="BK288"/>
  <c r="BK263"/>
  <c r="J245"/>
  <c r="BK226"/>
  <c r="J199"/>
  <c r="BK174"/>
  <c r="BK152"/>
  <c r="J129"/>
  <c r="BK109"/>
  <c r="BK292"/>
  <c r="BK274"/>
  <c r="BK243"/>
  <c r="BK222"/>
  <c r="J204"/>
  <c r="BK181"/>
  <c r="J149"/>
  <c r="BK127"/>
  <c r="BK99"/>
  <c r="J282"/>
  <c r="J256"/>
  <c r="J229"/>
  <c r="BK216"/>
  <c r="J192"/>
  <c r="BK162"/>
  <c r="BK147"/>
  <c r="J127"/>
  <c r="BK108"/>
  <c i="12" r="BK195"/>
  <c r="J171"/>
  <c r="J142"/>
  <c r="BK113"/>
  <c r="J179"/>
  <c r="J158"/>
  <c r="BK142"/>
  <c r="BK119"/>
  <c r="BK196"/>
  <c r="J163"/>
  <c r="J141"/>
  <c r="BK118"/>
  <c r="BK103"/>
  <c r="BK190"/>
  <c r="BK172"/>
  <c r="J155"/>
  <c r="J139"/>
  <c r="J120"/>
  <c r="BK108"/>
  <c i="13" r="BK487"/>
  <c r="J456"/>
  <c r="J436"/>
  <c r="J400"/>
  <c r="J389"/>
  <c r="BK372"/>
  <c r="BK339"/>
  <c r="BK321"/>
  <c r="BK289"/>
  <c r="BK259"/>
  <c r="J247"/>
  <c r="J222"/>
  <c r="BK198"/>
  <c r="J175"/>
  <c r="J150"/>
  <c r="J133"/>
  <c r="J476"/>
  <c r="J453"/>
  <c r="J423"/>
  <c r="J396"/>
  <c r="BK365"/>
  <c r="J325"/>
  <c r="J311"/>
  <c r="J291"/>
  <c r="BK253"/>
  <c r="J219"/>
  <c r="BK187"/>
  <c r="J164"/>
  <c r="BK126"/>
  <c r="BK469"/>
  <c r="BK441"/>
  <c r="BK405"/>
  <c r="BK355"/>
  <c r="J331"/>
  <c r="BK294"/>
  <c r="BK273"/>
  <c r="BK245"/>
  <c r="J213"/>
  <c r="BK188"/>
  <c r="J155"/>
  <c r="J129"/>
  <c r="BK474"/>
  <c r="J429"/>
  <c r="J405"/>
  <c r="J371"/>
  <c r="BK346"/>
  <c r="BK299"/>
  <c r="BK278"/>
  <c r="BK251"/>
  <c r="BK210"/>
  <c r="BK162"/>
  <c r="J131"/>
  <c i="14" r="J769"/>
  <c r="BK741"/>
  <c r="BK700"/>
  <c r="BK669"/>
  <c r="BK638"/>
  <c r="BK611"/>
  <c r="BK576"/>
  <c r="BK550"/>
  <c r="J523"/>
  <c r="J493"/>
  <c r="BK458"/>
  <c r="BK413"/>
  <c r="BK379"/>
  <c r="BK356"/>
  <c r="BK323"/>
  <c r="J279"/>
  <c r="J257"/>
  <c r="J229"/>
  <c r="J201"/>
  <c r="J186"/>
  <c r="BK163"/>
  <c r="BK134"/>
  <c r="J109"/>
  <c r="BK779"/>
  <c r="J757"/>
  <c r="BK722"/>
  <c r="BK703"/>
  <c r="J678"/>
  <c r="BK650"/>
  <c r="J600"/>
  <c r="BK569"/>
  <c r="BK532"/>
  <c r="J501"/>
  <c r="J472"/>
  <c r="BK428"/>
  <c r="J398"/>
  <c r="J379"/>
  <c r="BK342"/>
  <c r="BK310"/>
  <c r="BK290"/>
  <c r="BK246"/>
  <c r="BK231"/>
  <c r="J198"/>
  <c r="BK150"/>
  <c r="J127"/>
  <c r="BK104"/>
  <c r="BK744"/>
  <c r="J718"/>
  <c r="J684"/>
  <c r="BK660"/>
  <c r="J637"/>
  <c r="J609"/>
  <c r="BK592"/>
  <c r="BK554"/>
  <c r="BK524"/>
  <c r="J489"/>
  <c r="BK460"/>
  <c r="BK427"/>
  <c r="BK399"/>
  <c r="J361"/>
  <c r="BK331"/>
  <c r="J308"/>
  <c r="BK287"/>
  <c r="BK272"/>
  <c r="J249"/>
  <c r="BK224"/>
  <c r="J209"/>
  <c r="J176"/>
  <c r="BK145"/>
  <c r="BK120"/>
  <c r="BK101"/>
  <c r="J787"/>
  <c r="J763"/>
  <c r="BK736"/>
  <c r="BK716"/>
  <c r="BK687"/>
  <c r="J655"/>
  <c r="J625"/>
  <c r="J570"/>
  <c r="J546"/>
  <c r="BK500"/>
  <c r="J469"/>
  <c r="J460"/>
  <c r="BK422"/>
  <c r="J372"/>
  <c r="J327"/>
  <c r="BK301"/>
  <c r="J270"/>
  <c r="BK238"/>
  <c r="J207"/>
  <c r="J183"/>
  <c r="BK160"/>
  <c r="BK137"/>
  <c r="J104"/>
  <c i="15" r="J1383"/>
  <c r="BK1126"/>
  <c r="J992"/>
  <c r="BK757"/>
  <c r="BK625"/>
  <c r="BK157"/>
  <c r="J1665"/>
  <c r="J1310"/>
  <c r="J1136"/>
  <c r="J925"/>
  <c r="J734"/>
  <c r="J1561"/>
  <c r="J1201"/>
  <c r="BK976"/>
  <c r="J738"/>
  <c r="J480"/>
  <c r="BK1083"/>
  <c r="BK935"/>
  <c r="BK702"/>
  <c r="BK464"/>
  <c i="16" r="BK131"/>
  <c r="BK110"/>
  <c r="BK134"/>
  <c r="BK105"/>
  <c r="J124"/>
  <c r="J144"/>
  <c r="J110"/>
  <c i="17" r="BK114"/>
  <c r="J112"/>
  <c r="J107"/>
  <c r="BK116"/>
  <c i="18" r="J94"/>
  <c i="19" r="BK268"/>
  <c r="BK253"/>
  <c r="BK236"/>
  <c r="BK202"/>
  <c r="BK167"/>
  <c r="BK140"/>
  <c r="BK111"/>
  <c r="BK270"/>
  <c r="BK238"/>
  <c r="J200"/>
  <c r="J175"/>
  <c r="BK154"/>
  <c r="J120"/>
  <c r="J276"/>
  <c r="J252"/>
  <c r="J223"/>
  <c r="BK194"/>
  <c r="J156"/>
  <c r="J127"/>
  <c r="J98"/>
  <c r="BK276"/>
  <c r="BK243"/>
  <c r="J207"/>
  <c r="J171"/>
  <c r="J130"/>
  <c r="BK106"/>
  <c i="20" r="BK109"/>
  <c r="J98"/>
  <c r="BK96"/>
  <c i="21" r="J140"/>
  <c i="22" r="BK94"/>
  <c i="2" r="J280"/>
  <c r="BK165"/>
  <c i="1" r="AS72"/>
  <c i="3" r="BK255"/>
  <c r="J187"/>
  <c i="4" r="BK460"/>
  <c r="BK243"/>
  <c r="J542"/>
  <c r="BK160"/>
  <c r="J291"/>
  <c r="BK94"/>
  <c r="J427"/>
  <c i="5" r="J769"/>
  <c r="J636"/>
  <c r="BK344"/>
  <c r="J833"/>
  <c r="BK573"/>
  <c r="BK299"/>
  <c r="BK122"/>
  <c r="BK684"/>
  <c r="BK316"/>
  <c r="BK103"/>
  <c r="J640"/>
  <c r="BK305"/>
  <c i="6" r="BK1689"/>
  <c r="J1414"/>
  <c r="J1270"/>
  <c r="BK913"/>
  <c r="BK739"/>
  <c r="J300"/>
  <c r="J1425"/>
  <c r="BK1270"/>
  <c r="J911"/>
  <c r="BK669"/>
  <c r="J338"/>
  <c r="BK180"/>
  <c r="BK1518"/>
  <c r="J1281"/>
  <c r="BK845"/>
  <c r="J397"/>
  <c i="14" r="J284"/>
  <c r="BK267"/>
  <c r="J247"/>
  <c r="BK219"/>
  <c r="J202"/>
  <c r="J158"/>
  <c r="J135"/>
  <c r="J106"/>
  <c r="J790"/>
  <c r="BK769"/>
  <c r="BK747"/>
  <c r="J722"/>
  <c r="J700"/>
  <c r="BK689"/>
  <c r="J661"/>
  <c r="J638"/>
  <c r="J611"/>
  <c r="J584"/>
  <c r="BK566"/>
  <c r="BK544"/>
  <c r="BK520"/>
  <c r="BK503"/>
  <c r="J483"/>
  <c r="BK465"/>
  <c r="J434"/>
  <c r="J414"/>
  <c r="BK394"/>
  <c r="BK363"/>
  <c r="J352"/>
  <c r="BK324"/>
  <c r="J298"/>
  <c r="J271"/>
  <c r="BK252"/>
  <c r="BK228"/>
  <c r="J199"/>
  <c r="J173"/>
  <c r="J153"/>
  <c r="J114"/>
  <c r="J101"/>
  <c i="15" r="J1270"/>
  <c r="BK1131"/>
  <c r="J1000"/>
  <c r="J860"/>
  <c r="J730"/>
  <c r="BK513"/>
  <c r="BK1674"/>
  <c r="J1637"/>
  <c r="BK1146"/>
  <c r="BK1100"/>
  <c r="J1010"/>
  <c r="BK872"/>
  <c r="BK748"/>
  <c r="BK470"/>
  <c r="BK1461"/>
  <c r="BK1270"/>
  <c r="BK1073"/>
  <c r="J971"/>
  <c r="BK884"/>
  <c r="J748"/>
  <c r="BK489"/>
  <c r="BK109"/>
  <c r="BK1455"/>
  <c r="J1307"/>
  <c r="BK1201"/>
  <c r="J1048"/>
  <c r="BK903"/>
  <c r="J810"/>
  <c r="J630"/>
  <c r="BK125"/>
  <c i="16" r="J125"/>
  <c r="BK146"/>
  <c r="BK130"/>
  <c r="J102"/>
  <c r="BK137"/>
  <c r="J101"/>
  <c r="BK123"/>
  <c r="BK102"/>
  <c i="17" r="J97"/>
  <c r="BK107"/>
  <c r="J119"/>
  <c r="BK95"/>
  <c r="BK118"/>
  <c r="J106"/>
  <c i="18" r="BK94"/>
  <c i="19" r="BK279"/>
  <c r="J257"/>
  <c r="J240"/>
  <c r="BK211"/>
  <c r="BK198"/>
  <c r="BK178"/>
  <c r="BK164"/>
  <c r="BK135"/>
  <c r="J114"/>
  <c r="J96"/>
  <c r="J273"/>
  <c r="BK229"/>
  <c r="BK204"/>
  <c r="J183"/>
  <c r="J170"/>
  <c r="J140"/>
  <c r="J119"/>
  <c r="BK288"/>
  <c r="BK264"/>
  <c r="BK245"/>
  <c r="J224"/>
  <c r="J205"/>
  <c r="J179"/>
  <c r="BK149"/>
  <c r="BK126"/>
  <c r="J106"/>
  <c r="J279"/>
  <c r="J266"/>
  <c r="J237"/>
  <c r="J215"/>
  <c r="BK190"/>
  <c r="BK173"/>
  <c r="J146"/>
  <c r="J122"/>
  <c r="BK105"/>
  <c i="20" r="BK98"/>
  <c r="BK101"/>
  <c r="J109"/>
  <c r="BK112"/>
  <c i="21" r="J113"/>
  <c r="BK97"/>
  <c i="22" r="J91"/>
  <c i="2" r="BK156"/>
  <c r="BK276"/>
  <c r="J269"/>
  <c i="3" r="BK296"/>
  <c r="BK314"/>
  <c r="J102"/>
  <c r="BK176"/>
  <c r="J139"/>
  <c i="4" r="BK408"/>
  <c r="BK548"/>
  <c r="J338"/>
  <c r="J483"/>
  <c r="J250"/>
  <c r="BK588"/>
  <c r="BK420"/>
  <c i="5" r="J742"/>
  <c r="BK496"/>
  <c r="J845"/>
  <c r="J541"/>
  <c r="J277"/>
  <c r="J145"/>
  <c r="BK717"/>
  <c r="J477"/>
  <c r="J216"/>
  <c r="BK751"/>
  <c r="BK502"/>
  <c r="BK208"/>
  <c i="6" r="BK1579"/>
  <c r="BK1296"/>
  <c r="BK944"/>
  <c r="J774"/>
  <c r="BK378"/>
  <c r="BK1668"/>
  <c r="J1400"/>
  <c r="BK1245"/>
  <c r="J404"/>
  <c r="J1437"/>
  <c r="J989"/>
  <c r="J789"/>
  <c r="BK346"/>
  <c r="BK185"/>
  <c r="BK1871"/>
  <c r="BK1647"/>
  <c r="BK1331"/>
  <c r="BK1225"/>
  <c r="J967"/>
  <c r="J854"/>
  <c r="J785"/>
  <c r="J358"/>
  <c r="BK160"/>
  <c i="7" r="BK1795"/>
  <c r="J1590"/>
  <c r="J1440"/>
  <c r="J1308"/>
  <c r="BK1166"/>
  <c r="BK1013"/>
  <c r="J860"/>
  <c r="BK784"/>
  <c r="J417"/>
  <c r="J311"/>
  <c r="BK126"/>
  <c r="BK1682"/>
  <c r="J1573"/>
  <c r="BK1440"/>
  <c r="BK1289"/>
  <c r="J1110"/>
  <c r="J977"/>
  <c r="BK830"/>
  <c r="BK404"/>
  <c r="BK152"/>
  <c r="J1682"/>
  <c r="J1544"/>
  <c r="J1400"/>
  <c r="BK1299"/>
  <c r="J1132"/>
  <c r="J932"/>
  <c r="BK820"/>
  <c r="J389"/>
  <c r="J2095"/>
  <c r="J2058"/>
  <c r="J1910"/>
  <c r="J1724"/>
  <c r="BK1549"/>
  <c r="J1396"/>
  <c r="BK1192"/>
  <c r="BK1107"/>
  <c r="BK947"/>
  <c r="BK844"/>
  <c r="BK691"/>
  <c r="BK296"/>
  <c r="J152"/>
  <c i="8" r="BK269"/>
  <c r="J184"/>
  <c r="J296"/>
  <c r="BK100"/>
  <c r="J163"/>
  <c r="J306"/>
  <c r="J220"/>
  <c r="BK173"/>
  <c i="9" r="BK377"/>
  <c r="J309"/>
  <c r="J181"/>
  <c r="J370"/>
  <c r="BK247"/>
  <c r="BK335"/>
  <c r="J125"/>
  <c r="BK312"/>
  <c i="10" r="BK928"/>
  <c r="BK580"/>
  <c r="J977"/>
  <c r="BK892"/>
  <c r="BK710"/>
  <c r="J189"/>
  <c r="BK759"/>
  <c r="BK402"/>
  <c r="BK889"/>
  <c r="BK763"/>
  <c r="J221"/>
  <c i="11" r="BK282"/>
  <c r="J266"/>
  <c r="J246"/>
  <c r="J221"/>
  <c r="BK192"/>
  <c r="BK173"/>
  <c r="BK153"/>
  <c r="J133"/>
  <c r="J113"/>
  <c r="BK290"/>
  <c r="BK268"/>
  <c r="BK252"/>
  <c r="J227"/>
  <c r="BK197"/>
  <c r="BK177"/>
  <c r="J153"/>
  <c r="J132"/>
  <c r="J114"/>
  <c r="J96"/>
  <c r="J272"/>
  <c r="BK246"/>
  <c r="J230"/>
  <c r="J211"/>
  <c r="BK190"/>
  <c r="BK150"/>
  <c r="BK123"/>
  <c r="BK296"/>
  <c r="BK281"/>
  <c r="J258"/>
  <c r="BK242"/>
  <c r="BK217"/>
  <c r="BK198"/>
  <c r="J170"/>
  <c r="J155"/>
  <c r="BK129"/>
  <c r="J109"/>
  <c i="12" r="J194"/>
  <c r="J176"/>
  <c r="BK143"/>
  <c r="J125"/>
  <c r="BK180"/>
  <c r="BK154"/>
  <c r="BK129"/>
  <c r="J97"/>
  <c r="BK176"/>
  <c r="J150"/>
  <c r="J130"/>
  <c r="J110"/>
  <c r="J93"/>
  <c r="BK178"/>
  <c r="BK163"/>
  <c r="BK145"/>
  <c r="J127"/>
  <c r="J111"/>
  <c r="J96"/>
  <c i="13" r="J473"/>
  <c r="BK439"/>
  <c r="BK412"/>
  <c r="BK391"/>
  <c r="J373"/>
  <c r="J355"/>
  <c r="J332"/>
  <c r="J309"/>
  <c r="BK284"/>
  <c r="BK257"/>
  <c r="J238"/>
  <c r="J221"/>
  <c r="BK196"/>
  <c r="BK160"/>
  <c r="BK140"/>
  <c r="J127"/>
  <c r="BK491"/>
  <c r="J462"/>
  <c r="BK429"/>
  <c r="BK409"/>
  <c r="J378"/>
  <c r="J360"/>
  <c r="J330"/>
  <c r="J304"/>
  <c r="BK286"/>
  <c r="BK250"/>
  <c r="BK233"/>
  <c r="BK202"/>
  <c r="BK184"/>
  <c r="BK166"/>
  <c r="J148"/>
  <c r="BK111"/>
  <c r="BK462"/>
  <c r="J447"/>
  <c r="BK426"/>
  <c r="BK421"/>
  <c r="J395"/>
  <c r="BK360"/>
  <c r="BK350"/>
  <c r="BK327"/>
  <c r="J301"/>
  <c r="BK270"/>
  <c r="J251"/>
  <c r="BK218"/>
  <c r="J207"/>
  <c r="J184"/>
  <c r="BK167"/>
  <c r="BK147"/>
  <c r="BK488"/>
  <c r="BK467"/>
  <c r="J442"/>
  <c r="J416"/>
  <c r="J379"/>
  <c r="BK362"/>
  <c r="BK335"/>
  <c r="BK309"/>
  <c r="BK267"/>
  <c r="BK252"/>
  <c r="J234"/>
  <c r="J212"/>
  <c r="J181"/>
  <c r="BK142"/>
  <c r="BK114"/>
  <c i="14" r="BK768"/>
  <c r="J758"/>
  <c r="BK740"/>
  <c r="J706"/>
  <c r="J681"/>
  <c r="BK664"/>
  <c r="J641"/>
  <c r="BK632"/>
  <c r="J610"/>
  <c r="BK586"/>
  <c r="J568"/>
  <c r="J552"/>
  <c r="J529"/>
  <c r="J499"/>
  <c r="J468"/>
  <c r="J451"/>
  <c r="J424"/>
  <c r="BK407"/>
  <c r="BK373"/>
  <c r="BK355"/>
  <c r="BK338"/>
  <c r="J316"/>
  <c r="BK289"/>
  <c r="BK270"/>
  <c r="J251"/>
  <c r="J235"/>
  <c r="J222"/>
  <c r="BK199"/>
  <c r="J189"/>
  <c r="BK169"/>
  <c r="BK155"/>
  <c r="J129"/>
  <c r="J107"/>
  <c r="J775"/>
  <c r="BK756"/>
  <c r="J727"/>
  <c r="BK705"/>
  <c r="BK682"/>
  <c r="J659"/>
  <c r="BK627"/>
  <c r="J612"/>
  <c r="BK590"/>
  <c r="BK570"/>
  <c r="J544"/>
  <c r="BK512"/>
  <c r="BK489"/>
  <c r="J467"/>
  <c r="BK442"/>
  <c r="J426"/>
  <c r="BK412"/>
  <c r="J393"/>
  <c r="BK371"/>
  <c r="J348"/>
  <c r="BK317"/>
  <c r="J293"/>
  <c r="J272"/>
  <c r="J250"/>
  <c r="BK223"/>
  <c r="BK202"/>
  <c r="J178"/>
  <c r="BK153"/>
  <c r="BK136"/>
  <c r="J112"/>
  <c r="BK95"/>
  <c r="J749"/>
  <c r="J729"/>
  <c r="BK693"/>
  <c r="J669"/>
  <c r="J652"/>
  <c r="J627"/>
  <c r="BK610"/>
  <c r="BK598"/>
  <c r="J569"/>
  <c r="BK552"/>
  <c r="J520"/>
  <c r="J497"/>
  <c r="J479"/>
  <c r="BK455"/>
  <c r="BK443"/>
  <c r="BK426"/>
  <c r="J407"/>
  <c r="J382"/>
  <c r="BK364"/>
  <c r="BK345"/>
  <c r="J328"/>
  <c r="BK309"/>
  <c i="2" r="BK161"/>
  <c r="BK231"/>
  <c r="BK304"/>
  <c r="J151"/>
  <c i="3" r="BK202"/>
  <c r="BK111"/>
  <c r="BK248"/>
  <c r="BK159"/>
  <c i="4" r="J565"/>
  <c r="J150"/>
  <c r="J519"/>
  <c r="BK164"/>
  <c r="BK311"/>
  <c r="J591"/>
  <c r="BK483"/>
  <c r="BK155"/>
  <c i="5" r="J665"/>
  <c r="BK527"/>
  <c r="J136"/>
  <c r="J599"/>
  <c r="J344"/>
  <c r="J172"/>
  <c r="J699"/>
  <c r="BK377"/>
  <c r="BK127"/>
  <c r="BK665"/>
  <c r="J496"/>
  <c r="J196"/>
  <c i="6" r="J1492"/>
  <c r="BK1311"/>
  <c r="J925"/>
  <c r="J763"/>
  <c r="J416"/>
  <c r="BK1694"/>
  <c r="BK1414"/>
  <c r="BK1274"/>
  <c r="J827"/>
  <c r="BK122"/>
  <c r="BK1326"/>
  <c r="BK967"/>
  <c r="BK809"/>
  <c r="BK307"/>
  <c r="BK1879"/>
  <c r="BK1849"/>
  <c r="BK1450"/>
  <c r="J1326"/>
  <c r="BK1220"/>
  <c r="BK948"/>
  <c r="J871"/>
  <c r="BK703"/>
  <c r="J352"/>
  <c i="7" r="BK1900"/>
  <c r="J1435"/>
  <c r="J1192"/>
  <c r="J1008"/>
  <c r="BK834"/>
  <c r="J445"/>
  <c r="J240"/>
  <c r="J1649"/>
  <c r="J1486"/>
  <c r="J1304"/>
  <c r="J1166"/>
  <c r="J1059"/>
  <c r="J826"/>
  <c r="BK348"/>
  <c r="J1718"/>
  <c r="BK1573"/>
  <c r="BK1420"/>
  <c r="J1187"/>
  <c r="J968"/>
  <c r="BK860"/>
  <c r="BK132"/>
  <c r="J2053"/>
  <c r="BK1857"/>
  <c r="J1630"/>
  <c r="J1424"/>
  <c r="J1170"/>
  <c r="BK1037"/>
  <c r="BK810"/>
  <c r="BK604"/>
  <c r="J184"/>
  <c i="8" r="BK314"/>
  <c r="BK196"/>
  <c r="BK275"/>
  <c r="BK220"/>
  <c r="BK321"/>
  <c r="BK225"/>
  <c r="BK129"/>
  <c i="9" r="BK299"/>
  <c r="J365"/>
  <c r="BK250"/>
  <c r="J374"/>
  <c r="BK258"/>
  <c r="J136"/>
  <c r="J250"/>
  <c r="J206"/>
  <c i="10" r="BK771"/>
  <c r="BK310"/>
  <c r="BK817"/>
  <c r="BK152"/>
  <c r="BK675"/>
  <c r="J340"/>
  <c r="BK779"/>
  <c r="J310"/>
  <c i="11" r="BK278"/>
  <c r="J260"/>
  <c r="BK230"/>
  <c r="BK194"/>
  <c r="BK179"/>
  <c r="J154"/>
  <c r="BK106"/>
  <c r="BK276"/>
  <c r="J242"/>
  <c r="BK206"/>
  <c r="J173"/>
  <c r="J125"/>
  <c r="J108"/>
  <c r="J271"/>
  <c r="J244"/>
  <c r="BK221"/>
  <c r="BK189"/>
  <c r="J151"/>
  <c r="BK126"/>
  <c r="BK97"/>
  <c r="BK257"/>
  <c r="J232"/>
  <c r="J207"/>
  <c r="J174"/>
  <c r="BK151"/>
  <c r="BK117"/>
  <c i="12" r="J197"/>
  <c r="BK173"/>
  <c r="BK144"/>
  <c r="J190"/>
  <c r="J159"/>
  <c r="BK132"/>
  <c r="BK192"/>
  <c r="J148"/>
  <c r="BK111"/>
  <c r="BK191"/>
  <c r="J161"/>
  <c r="J144"/>
  <c r="BK122"/>
  <c r="J99"/>
  <c i="13" r="BK449"/>
  <c r="J418"/>
  <c r="J393"/>
  <c r="BK375"/>
  <c r="BK341"/>
  <c r="BK306"/>
  <c r="J278"/>
  <c r="J240"/>
  <c r="BK226"/>
  <c r="J202"/>
  <c r="BK179"/>
  <c r="J154"/>
  <c r="J139"/>
  <c r="BK122"/>
  <c r="BK473"/>
  <c r="BK457"/>
  <c r="BK427"/>
  <c r="J415"/>
  <c r="J394"/>
  <c r="J363"/>
  <c r="BK328"/>
  <c r="BK315"/>
  <c r="BK283"/>
  <c r="BK254"/>
  <c r="BK238"/>
  <c r="BK216"/>
  <c r="BK200"/>
  <c r="J183"/>
  <c r="J165"/>
  <c r="BK155"/>
  <c r="BK127"/>
  <c r="J477"/>
  <c r="J457"/>
  <c r="BK443"/>
  <c r="BK420"/>
  <c r="BK388"/>
  <c r="J362"/>
  <c r="BK337"/>
  <c r="BK319"/>
  <c r="J296"/>
  <c r="J269"/>
  <c r="J244"/>
  <c r="J223"/>
  <c r="BK199"/>
  <c r="BK180"/>
  <c r="BK154"/>
  <c r="BK121"/>
  <c r="BK470"/>
  <c r="J444"/>
  <c r="J427"/>
  <c r="BK403"/>
  <c r="BK376"/>
  <c r="BK351"/>
  <c r="J334"/>
  <c r="J297"/>
  <c r="BK268"/>
  <c r="J253"/>
  <c r="J226"/>
  <c r="BK201"/>
  <c r="J172"/>
  <c r="BK138"/>
  <c r="J121"/>
  <c r="BK113"/>
  <c i="14" r="J767"/>
  <c r="J756"/>
  <c r="BK737"/>
  <c r="J699"/>
  <c r="BK686"/>
  <c r="BK665"/>
  <c r="J643"/>
  <c r="BK634"/>
  <c r="BK609"/>
  <c r="J585"/>
  <c r="BK567"/>
  <c r="BK553"/>
  <c r="J524"/>
  <c r="BK502"/>
  <c r="BK482"/>
  <c r="J452"/>
  <c r="J429"/>
  <c r="BK404"/>
  <c r="BK372"/>
  <c r="J358"/>
  <c r="BK339"/>
  <c r="BK312"/>
  <c r="BK295"/>
  <c r="J265"/>
  <c r="BK249"/>
  <c r="J231"/>
  <c r="J213"/>
  <c r="BK189"/>
  <c r="J174"/>
  <c r="BK158"/>
  <c r="J130"/>
  <c r="J110"/>
  <c r="BK784"/>
  <c r="BK765"/>
  <c r="J742"/>
  <c r="BK726"/>
  <c r="BK704"/>
  <c r="BK679"/>
  <c r="J660"/>
  <c r="J635"/>
  <c r="J607"/>
  <c r="J592"/>
  <c r="J564"/>
  <c r="BK546"/>
  <c r="BK526"/>
  <c r="J504"/>
  <c r="BK487"/>
  <c r="BK471"/>
  <c r="J450"/>
  <c r="J432"/>
  <c r="BK414"/>
  <c r="J395"/>
  <c r="BK384"/>
  <c r="J357"/>
  <c r="J334"/>
  <c r="J311"/>
  <c r="J288"/>
  <c r="J256"/>
  <c r="BK234"/>
  <c r="J204"/>
  <c r="BK181"/>
  <c r="J160"/>
  <c r="BK139"/>
  <c r="J119"/>
  <c r="J96"/>
  <c r="BK754"/>
  <c r="J733"/>
  <c r="BK714"/>
  <c r="BK685"/>
  <c r="J665"/>
  <c r="BK651"/>
  <c r="BK628"/>
  <c r="BK608"/>
  <c r="J590"/>
  <c r="BK562"/>
  <c r="J543"/>
  <c r="J518"/>
  <c r="BK498"/>
  <c r="J478"/>
  <c r="J456"/>
  <c r="BK446"/>
  <c r="BK420"/>
  <c r="BK400"/>
  <c r="BK385"/>
  <c r="BK346"/>
  <c r="J339"/>
  <c r="J321"/>
  <c r="J294"/>
  <c r="BK276"/>
  <c r="BK257"/>
  <c r="BK214"/>
  <c r="J203"/>
  <c r="BK161"/>
  <c r="J131"/>
  <c r="BK116"/>
  <c r="BK790"/>
  <c r="BK773"/>
  <c r="J752"/>
  <c r="J732"/>
  <c r="BK706"/>
  <c r="J688"/>
  <c r="J667"/>
  <c r="BK631"/>
  <c r="BK606"/>
  <c r="BK581"/>
  <c r="BK564"/>
  <c r="BK537"/>
  <c r="BK518"/>
  <c r="J506"/>
  <c r="BK485"/>
  <c r="J462"/>
  <c r="J435"/>
  <c r="BK415"/>
  <c r="BK383"/>
  <c r="J360"/>
  <c r="BK334"/>
  <c r="BK313"/>
  <c r="BK293"/>
  <c r="BK269"/>
  <c r="J234"/>
  <c r="BK213"/>
  <c r="BK185"/>
  <c r="BK164"/>
  <c r="J138"/>
  <c r="BK111"/>
  <c r="J99"/>
  <c i="15" r="BK1450"/>
  <c r="BK1253"/>
  <c r="J1121"/>
  <c r="J1016"/>
  <c r="J893"/>
  <c r="BK753"/>
  <c r="BK620"/>
  <c r="J1674"/>
  <c r="BK1631"/>
  <c r="BK1235"/>
  <c r="BK1117"/>
  <c r="BK1032"/>
  <c r="J976"/>
  <c r="J856"/>
  <c r="J743"/>
  <c r="J527"/>
  <c r="BK1492"/>
  <c r="BK1164"/>
  <c r="BK1021"/>
  <c r="BK917"/>
  <c r="BK761"/>
  <c r="J625"/>
  <c r="J185"/>
  <c r="BK1495"/>
  <c r="J1328"/>
  <c r="J1247"/>
  <c r="J1021"/>
  <c r="J920"/>
  <c r="BK780"/>
  <c r="J620"/>
  <c r="J109"/>
  <c i="16" r="J132"/>
  <c r="J111"/>
  <c r="J131"/>
  <c r="BK145"/>
  <c r="BK125"/>
  <c r="BK107"/>
  <c r="J129"/>
  <c r="J113"/>
  <c i="17" r="BK117"/>
  <c r="J109"/>
  <c r="J123"/>
  <c r="BK97"/>
  <c r="BK111"/>
  <c r="BK99"/>
  <c i="18" r="BK95"/>
  <c i="19" r="J261"/>
  <c r="BK242"/>
  <c r="BK221"/>
  <c r="BK200"/>
  <c r="BK181"/>
  <c r="BK162"/>
  <c r="J141"/>
  <c r="J124"/>
  <c r="BK104"/>
  <c r="J289"/>
  <c r="J263"/>
  <c r="J242"/>
  <c r="J226"/>
  <c r="BK199"/>
  <c r="J178"/>
  <c r="J161"/>
  <c r="BK134"/>
  <c r="J117"/>
  <c r="J283"/>
  <c r="J259"/>
  <c r="J231"/>
  <c r="BK210"/>
  <c r="J187"/>
  <c r="BK157"/>
  <c r="J143"/>
  <c r="J116"/>
  <c r="J275"/>
  <c r="BK250"/>
  <c r="BK224"/>
  <c r="J204"/>
  <c r="BK175"/>
  <c r="BK142"/>
  <c r="BK127"/>
  <c r="J104"/>
  <c i="20" r="BK100"/>
  <c r="BK115"/>
  <c r="J97"/>
  <c r="BK103"/>
  <c i="21" r="J105"/>
  <c r="J161"/>
  <c i="22" r="BK91"/>
  <c i="2" r="BK220"/>
  <c r="J276"/>
  <c r="BK182"/>
  <c r="BK240"/>
  <c i="3" r="J269"/>
  <c r="J305"/>
  <c r="BK130"/>
  <c r="J225"/>
  <c r="BK198"/>
  <c i="4" r="J445"/>
  <c r="BK574"/>
  <c r="BK321"/>
  <c r="BK208"/>
  <c r="J548"/>
  <c r="BK388"/>
  <c r="J135"/>
  <c i="5" r="BK670"/>
  <c r="J586"/>
  <c r="BK228"/>
  <c r="BK833"/>
  <c r="BK549"/>
  <c r="J281"/>
  <c r="BK136"/>
  <c r="J681"/>
  <c r="BK451"/>
  <c r="BK172"/>
  <c r="J717"/>
  <c r="BK490"/>
  <c r="BK184"/>
  <c i="6" r="J1524"/>
  <c r="BK1350"/>
  <c r="J952"/>
  <c r="BK819"/>
  <c r="J758"/>
  <c r="BK318"/>
  <c r="BK1484"/>
  <c r="J1365"/>
  <c r="BK1178"/>
  <c r="BK763"/>
  <c r="J1301"/>
  <c r="BK1228"/>
  <c r="J832"/>
  <c r="J371"/>
  <c r="BK242"/>
  <c r="BK1876"/>
  <c r="J1849"/>
  <c r="BK1444"/>
  <c r="BK1320"/>
  <c r="J1183"/>
  <c r="BK920"/>
  <c r="J845"/>
  <c r="BK659"/>
  <c r="BK215"/>
  <c i="7" r="BK1718"/>
  <c r="BK1544"/>
  <c r="J1481"/>
  <c r="J1347"/>
  <c r="BK1187"/>
  <c r="J1002"/>
  <c r="J913"/>
  <c r="J797"/>
  <c r="BK459"/>
  <c r="BK268"/>
  <c r="BK1895"/>
  <c r="BK1664"/>
  <c r="J1568"/>
  <c r="BK1435"/>
  <c r="BK1230"/>
  <c r="BK1122"/>
  <c r="J1013"/>
  <c r="BK864"/>
  <c r="J691"/>
  <c r="J268"/>
  <c r="BK1724"/>
  <c r="BK1582"/>
  <c r="J1377"/>
  <c r="J1289"/>
  <c r="J1107"/>
  <c r="BK886"/>
  <c r="BK722"/>
  <c r="J374"/>
  <c r="J2092"/>
  <c r="BK2053"/>
  <c r="BK1910"/>
  <c r="J1795"/>
  <c r="BK1605"/>
  <c r="J1430"/>
  <c r="J1211"/>
  <c r="BK1110"/>
  <c r="BK959"/>
  <c r="J820"/>
  <c r="BK676"/>
  <c r="J223"/>
  <c i="8" r="BK329"/>
  <c r="BK210"/>
  <c r="BK107"/>
  <c r="J196"/>
  <c r="J275"/>
  <c i="9" r="BK374"/>
  <c r="BK309"/>
  <c r="J105"/>
  <c i="10" r="J743"/>
  <c r="BK296"/>
  <c r="BK856"/>
  <c r="J402"/>
  <c r="BK969"/>
  <c r="BK608"/>
  <c r="BK229"/>
  <c r="BK798"/>
  <c r="J325"/>
  <c i="11" r="J283"/>
  <c r="BK265"/>
  <c r="J248"/>
  <c r="J225"/>
  <c r="J197"/>
  <c r="J183"/>
  <c r="J139"/>
  <c r="BK122"/>
  <c r="J103"/>
  <c r="J278"/>
  <c r="J257"/>
  <c r="BK239"/>
  <c r="BK212"/>
  <c r="J188"/>
  <c r="J172"/>
  <c r="J140"/>
  <c r="J123"/>
  <c r="J105"/>
  <c r="BK283"/>
  <c r="BK256"/>
  <c r="BK234"/>
  <c r="BK214"/>
  <c r="J196"/>
  <c r="BK159"/>
  <c r="BK131"/>
  <c r="BK112"/>
  <c r="J291"/>
  <c r="BK273"/>
  <c r="J247"/>
  <c r="J219"/>
  <c r="J203"/>
  <c r="J176"/>
  <c r="J156"/>
  <c r="J144"/>
  <c r="J124"/>
  <c r="J102"/>
  <c i="12" r="J184"/>
  <c r="J165"/>
  <c r="J135"/>
  <c r="J193"/>
  <c r="J177"/>
  <c r="J152"/>
  <c r="J126"/>
  <c r="J98"/>
  <c r="BK183"/>
  <c r="BK155"/>
  <c r="J133"/>
  <c r="J112"/>
  <c r="BK96"/>
  <c r="J180"/>
  <c r="BK165"/>
  <c r="J147"/>
  <c r="BK130"/>
  <c r="BK112"/>
  <c r="BK101"/>
  <c i="13" r="J469"/>
  <c r="BK444"/>
  <c r="J414"/>
  <c r="BK399"/>
  <c r="J382"/>
  <c r="J364"/>
  <c r="BK336"/>
  <c r="BK310"/>
  <c r="J285"/>
  <c r="J277"/>
  <c r="J252"/>
  <c r="J227"/>
  <c r="BK207"/>
  <c r="J182"/>
  <c r="J153"/>
  <c r="BK137"/>
  <c r="J111"/>
  <c r="BK463"/>
  <c r="BK446"/>
  <c r="J410"/>
  <c r="BK377"/>
  <c r="J352"/>
  <c r="J322"/>
  <c r="J300"/>
  <c r="J274"/>
  <c r="BK244"/>
  <c r="J211"/>
  <c r="BK175"/>
  <c r="BK150"/>
  <c r="J487"/>
  <c r="BK459"/>
  <c r="BK411"/>
  <c r="J384"/>
  <c r="BK345"/>
  <c r="J315"/>
  <c r="J276"/>
  <c r="J268"/>
  <c r="BK241"/>
  <c r="J198"/>
  <c r="BK158"/>
  <c r="J135"/>
  <c r="BK477"/>
  <c r="J443"/>
  <c r="J408"/>
  <c r="BK380"/>
  <c r="J350"/>
  <c r="J317"/>
  <c r="BK285"/>
  <c r="BK266"/>
  <c r="J246"/>
  <c r="BK213"/>
  <c r="BK177"/>
  <c r="BK139"/>
  <c r="J118"/>
  <c i="14" r="BK763"/>
  <c r="BK725"/>
  <c r="J680"/>
  <c r="J658"/>
  <c r="J633"/>
  <c r="J604"/>
  <c r="BK573"/>
  <c r="J540"/>
  <c r="BK504"/>
  <c r="J485"/>
  <c r="BK445"/>
  <c r="J399"/>
  <c r="J368"/>
  <c r="J349"/>
  <c r="BK311"/>
  <c r="J274"/>
  <c r="BK250"/>
  <c r="J223"/>
  <c r="BK197"/>
  <c r="J177"/>
  <c r="BK156"/>
  <c r="BK125"/>
  <c r="BK102"/>
  <c r="BK774"/>
  <c r="J753"/>
  <c r="BK709"/>
  <c r="J685"/>
  <c r="J654"/>
  <c r="BK623"/>
  <c r="J593"/>
  <c r="J560"/>
  <c r="BK523"/>
  <c r="BK483"/>
  <c r="BK457"/>
  <c r="BK433"/>
  <c r="J415"/>
  <c r="BK389"/>
  <c r="J369"/>
  <c r="BK332"/>
  <c r="BK283"/>
  <c r="J252"/>
  <c r="BK241"/>
  <c r="BK193"/>
  <c r="J169"/>
  <c r="J143"/>
  <c r="J784"/>
  <c r="BK730"/>
  <c r="J708"/>
  <c r="J679"/>
  <c r="J650"/>
  <c r="BK629"/>
  <c r="BK600"/>
  <c r="BK577"/>
  <c r="BK545"/>
  <c r="J514"/>
  <c r="BK480"/>
  <c r="J449"/>
  <c r="J413"/>
  <c r="J383"/>
  <c r="BK352"/>
  <c r="BK318"/>
  <c r="BK300"/>
  <c r="BK281"/>
  <c r="BK266"/>
  <c r="BK236"/>
  <c r="BK216"/>
  <c r="J188"/>
  <c r="J151"/>
  <c r="BK124"/>
  <c r="J105"/>
  <c r="BK789"/>
  <c r="BK775"/>
  <c r="BK749"/>
  <c r="BK724"/>
  <c r="J702"/>
  <c r="J676"/>
  <c r="J640"/>
  <c r="J613"/>
  <c r="BK588"/>
  <c r="BK540"/>
  <c r="J525"/>
  <c r="J490"/>
  <c r="BK463"/>
  <c r="J433"/>
  <c r="J384"/>
  <c r="BK358"/>
  <c r="BK322"/>
  <c r="J297"/>
  <c r="J267"/>
  <c r="BK229"/>
  <c r="BK201"/>
  <c r="BK167"/>
  <c r="BK142"/>
  <c r="BK115"/>
  <c i="15" r="BK1625"/>
  <c r="J1156"/>
  <c r="J1032"/>
  <c r="J817"/>
  <c r="J656"/>
  <c r="J489"/>
  <c r="BK1671"/>
  <c r="BK1380"/>
  <c r="BK1151"/>
  <c r="J1073"/>
  <c r="J831"/>
  <c r="BK480"/>
  <c r="BK1263"/>
  <c r="BK1005"/>
  <c r="J842"/>
  <c r="J608"/>
  <c r="BK1177"/>
  <c r="BK958"/>
  <c r="BK721"/>
  <c r="J513"/>
  <c i="16" r="J142"/>
  <c r="BK118"/>
  <c r="J123"/>
  <c r="J99"/>
  <c r="BK117"/>
  <c r="J137"/>
  <c r="BK104"/>
  <c i="17" r="J101"/>
  <c r="BK106"/>
  <c r="J99"/>
  <c r="BK108"/>
  <c i="18" r="J96"/>
  <c i="19" r="BK265"/>
  <c r="J241"/>
  <c r="J214"/>
  <c r="J197"/>
  <c r="BK148"/>
  <c r="J123"/>
  <c r="J280"/>
  <c r="BK244"/>
  <c r="BK225"/>
  <c r="J194"/>
  <c r="BK163"/>
  <c r="J129"/>
  <c r="BK290"/>
  <c r="J260"/>
  <c r="J230"/>
  <c r="BK203"/>
  <c r="BK161"/>
  <c r="J137"/>
  <c r="J103"/>
  <c r="J268"/>
  <c r="BK230"/>
  <c r="BK197"/>
  <c r="J181"/>
  <c r="BK141"/>
  <c r="BK113"/>
  <c i="20" r="BK113"/>
  <c r="BK97"/>
  <c r="J115"/>
  <c i="21" r="BK140"/>
  <c r="J119"/>
  <c i="22" r="J88"/>
  <c i="2" r="BK170"/>
  <c r="BK236"/>
  <c r="J170"/>
  <c i="3" r="J283"/>
  <c r="BK120"/>
  <c r="J287"/>
  <c r="J120"/>
  <c r="BK193"/>
  <c r="BK102"/>
  <c i="4" r="J414"/>
  <c r="BK579"/>
  <c r="BK271"/>
  <c r="BK445"/>
  <c r="J155"/>
  <c r="J569"/>
  <c r="J208"/>
  <c i="5" r="J676"/>
  <c r="BK541"/>
  <c r="J156"/>
  <c r="J613"/>
  <c r="BK458"/>
  <c r="BK216"/>
  <c r="BK711"/>
  <c r="BK523"/>
  <c r="J228"/>
  <c r="BK759"/>
  <c r="J485"/>
  <c r="J167"/>
  <c i="6" r="J1500"/>
  <c r="J1337"/>
  <c r="J948"/>
  <c r="J767"/>
  <c r="J346"/>
  <c r="J1647"/>
  <c r="BK1380"/>
  <c r="BK1215"/>
  <c r="BK797"/>
  <c r="BK352"/>
  <c r="BK199"/>
  <c r="BK152"/>
  <c r="J1311"/>
  <c r="J905"/>
  <c r="BK767"/>
  <c i="14" r="J295"/>
  <c r="BK274"/>
  <c r="BK259"/>
  <c r="J242"/>
  <c r="J217"/>
  <c r="BK191"/>
  <c r="BK152"/>
  <c r="BK128"/>
  <c r="J97"/>
  <c r="BK781"/>
  <c r="J762"/>
  <c r="J734"/>
  <c r="J710"/>
  <c r="BK692"/>
  <c r="BK673"/>
  <c r="BK646"/>
  <c r="J614"/>
  <c r="BK597"/>
  <c r="J576"/>
  <c r="J548"/>
  <c r="BK529"/>
  <c r="BK508"/>
  <c r="BK499"/>
  <c r="BK472"/>
  <c r="J457"/>
  <c r="J421"/>
  <c r="J381"/>
  <c r="BK359"/>
  <c r="BK333"/>
  <c r="J304"/>
  <c r="BK291"/>
  <c r="J261"/>
  <c r="J233"/>
  <c r="BK212"/>
  <c r="J184"/>
  <c r="BK171"/>
  <c r="J139"/>
  <c r="J125"/>
  <c i="15" r="J1631"/>
  <c r="BK1328"/>
  <c r="J1151"/>
  <c r="J1103"/>
  <c r="BK953"/>
  <c r="BK768"/>
  <c r="BK647"/>
  <c r="J173"/>
  <c r="BK1665"/>
  <c r="J1322"/>
  <c r="J1171"/>
  <c r="BK1064"/>
  <c r="BK981"/>
  <c r="BK851"/>
  <c r="J728"/>
  <c r="J544"/>
  <c r="BK1307"/>
  <c r="J1177"/>
  <c r="J1042"/>
  <c r="J912"/>
  <c r="BK765"/>
  <c r="BK641"/>
  <c r="J273"/>
  <c r="J1625"/>
  <c r="BK1322"/>
  <c r="J1253"/>
  <c r="BK1141"/>
  <c r="J940"/>
  <c r="BK836"/>
  <c r="J690"/>
  <c r="BK508"/>
  <c i="16" r="BK139"/>
  <c r="BK112"/>
  <c r="J138"/>
  <c r="BK111"/>
  <c r="J98"/>
  <c r="BK116"/>
  <c r="BK141"/>
  <c r="J116"/>
  <c i="17" r="BK123"/>
  <c r="BK124"/>
  <c r="BK104"/>
  <c r="J111"/>
  <c r="J98"/>
  <c i="19" r="BK286"/>
  <c r="J267"/>
  <c r="J254"/>
  <c r="J234"/>
  <c r="BK213"/>
  <c r="BK193"/>
  <c r="J168"/>
  <c r="BK156"/>
  <c r="J145"/>
  <c r="BK125"/>
  <c r="BK103"/>
  <c r="BK278"/>
  <c r="J253"/>
  <c r="J243"/>
  <c r="J227"/>
  <c r="J198"/>
  <c r="BK177"/>
  <c r="J162"/>
  <c r="BK133"/>
  <c r="BK115"/>
  <c r="J285"/>
  <c r="BK261"/>
  <c r="J233"/>
  <c r="BK209"/>
  <c r="BK188"/>
  <c r="BK160"/>
  <c r="J142"/>
  <c r="J113"/>
  <c r="J286"/>
  <c r="BK271"/>
  <c r="J246"/>
  <c r="BK219"/>
  <c r="J193"/>
  <c r="J184"/>
  <c r="J160"/>
  <c r="J135"/>
  <c r="BK118"/>
  <c r="BK98"/>
  <c i="20" r="BK117"/>
  <c r="BK114"/>
  <c r="J96"/>
  <c i="21" r="BK190"/>
  <c r="BK161"/>
  <c i="22" r="BK88"/>
  <c i="2" r="BK212"/>
  <c r="J197"/>
  <c r="BK298"/>
  <c r="J147"/>
  <c i="3" r="BK96"/>
  <c r="J171"/>
  <c r="BK287"/>
  <c r="J243"/>
  <c i="4" r="BK569"/>
  <c r="J123"/>
  <c r="BK511"/>
  <c r="J258"/>
  <c r="BK427"/>
  <c r="J140"/>
  <c r="BK554"/>
  <c r="BK250"/>
  <c i="5" r="J619"/>
  <c r="J544"/>
  <c r="J132"/>
  <c r="BK581"/>
  <c r="BK322"/>
  <c r="J184"/>
  <c r="J692"/>
  <c r="J311"/>
  <c r="J111"/>
  <c r="BK676"/>
  <c r="J472"/>
  <c r="BK145"/>
  <c i="6" r="J1484"/>
  <c r="J1345"/>
  <c r="J876"/>
  <c r="J744"/>
  <c r="J180"/>
  <c r="BK1469"/>
  <c r="BK1345"/>
  <c r="BK1192"/>
  <c r="J819"/>
  <c r="J1644"/>
  <c r="J1245"/>
  <c r="J849"/>
  <c r="J390"/>
  <c r="BK257"/>
  <c r="J1879"/>
  <c r="J1854"/>
  <c r="J1465"/>
  <c r="J1355"/>
  <c r="BK1207"/>
  <c r="J944"/>
  <c r="J797"/>
  <c r="BK578"/>
  <c r="BK231"/>
  <c i="7" r="BK1854"/>
  <c r="J1636"/>
  <c r="BK1486"/>
  <c r="BK1396"/>
  <c r="J1228"/>
  <c r="BK1059"/>
  <c r="BK968"/>
  <c r="J838"/>
  <c r="J527"/>
  <c r="BK331"/>
  <c r="BK147"/>
  <c r="J1876"/>
  <c r="BK1642"/>
  <c r="BK1512"/>
  <c r="J1405"/>
  <c r="BK1228"/>
  <c r="BK1070"/>
  <c r="BK902"/>
  <c r="BK801"/>
  <c r="J358"/>
  <c r="J137"/>
  <c r="BK1649"/>
  <c r="J1522"/>
  <c r="J1337"/>
  <c r="BK1200"/>
  <c r="BK1008"/>
  <c r="BK868"/>
  <c r="J459"/>
  <c r="J147"/>
  <c r="BK2068"/>
  <c r="J1929"/>
  <c r="J1848"/>
  <c r="J1582"/>
  <c r="J1416"/>
  <c r="BK1205"/>
  <c r="BK1091"/>
  <c r="BK913"/>
  <c r="BK797"/>
  <c r="BK527"/>
  <c r="BK174"/>
  <c i="8" r="J230"/>
  <c r="BK114"/>
  <c r="BK242"/>
  <c r="J309"/>
  <c r="BK184"/>
  <c r="J314"/>
  <c r="J234"/>
  <c r="J153"/>
  <c i="9" r="BK362"/>
  <c r="J320"/>
  <c r="J159"/>
  <c r="J362"/>
  <c r="J288"/>
  <c r="J148"/>
  <c r="J189"/>
  <c r="J356"/>
  <c r="BK223"/>
  <c i="10" r="J779"/>
  <c r="J491"/>
  <c r="J969"/>
  <c r="BK749"/>
  <c r="J229"/>
  <c r="BK807"/>
  <c r="J567"/>
  <c r="J117"/>
  <c r="BK594"/>
  <c r="BK117"/>
  <c i="11" r="BK270"/>
  <c r="BK249"/>
  <c r="BK235"/>
  <c r="BK204"/>
  <c r="J190"/>
  <c r="BK168"/>
  <c r="J137"/>
  <c r="J119"/>
  <c r="J99"/>
  <c r="BK277"/>
  <c r="BK258"/>
  <c r="BK238"/>
  <c r="BK207"/>
  <c r="J191"/>
  <c r="BK167"/>
  <c r="BK137"/>
  <c r="J122"/>
  <c r="BK94"/>
  <c r="J270"/>
  <c r="J239"/>
  <c r="BK223"/>
  <c r="BK200"/>
  <c r="J178"/>
  <c r="J148"/>
  <c r="BK111"/>
  <c r="J292"/>
  <c r="J269"/>
  <c r="J255"/>
  <c r="J235"/>
  <c r="J214"/>
  <c r="BK182"/>
  <c r="J163"/>
  <c r="BK148"/>
  <c r="J126"/>
  <c r="BK103"/>
  <c i="12" r="J187"/>
  <c r="BK152"/>
  <c r="BK114"/>
  <c r="J185"/>
  <c r="BK157"/>
  <c r="BK141"/>
  <c r="BK99"/>
  <c r="J189"/>
  <c r="J162"/>
  <c r="J138"/>
  <c r="J119"/>
  <c r="J106"/>
  <c r="BK194"/>
  <c r="J174"/>
  <c r="J157"/>
  <c r="J140"/>
  <c r="J123"/>
  <c r="BK106"/>
  <c i="13" r="BK481"/>
  <c r="J455"/>
  <c r="J434"/>
  <c r="BK394"/>
  <c r="BK381"/>
  <c r="J361"/>
  <c r="J337"/>
  <c r="BK303"/>
  <c r="J286"/>
  <c r="J267"/>
  <c r="J241"/>
  <c r="BK225"/>
  <c r="J199"/>
  <c r="BK172"/>
  <c r="BK152"/>
  <c r="BK135"/>
  <c r="BK115"/>
  <c r="BK468"/>
  <c r="J448"/>
  <c r="BK425"/>
  <c r="BK400"/>
  <c r="BK373"/>
  <c r="BK356"/>
  <c r="BK317"/>
  <c r="J299"/>
  <c r="BK272"/>
  <c r="J243"/>
  <c r="BK217"/>
  <c r="J192"/>
  <c r="J177"/>
  <c r="J162"/>
  <c r="J140"/>
  <c r="J491"/>
  <c r="BK471"/>
  <c r="J452"/>
  <c r="BK436"/>
  <c r="BK407"/>
  <c r="BK382"/>
  <c r="J356"/>
  <c r="BK343"/>
  <c r="J316"/>
  <c r="BK291"/>
  <c r="BK274"/>
  <c r="BK242"/>
  <c r="BK228"/>
  <c r="J196"/>
  <c r="BK174"/>
  <c r="BK153"/>
  <c r="BK128"/>
  <c r="BK476"/>
  <c r="BK445"/>
  <c r="BK422"/>
  <c r="BK404"/>
  <c r="BK369"/>
  <c r="BK348"/>
  <c r="J319"/>
  <c r="BK288"/>
  <c r="J272"/>
  <c r="J261"/>
  <c r="BK227"/>
  <c r="BK204"/>
  <c r="J169"/>
  <c r="BK133"/>
  <c r="BK120"/>
  <c i="14" r="J774"/>
  <c r="BK761"/>
  <c r="BK743"/>
  <c r="J719"/>
  <c r="J692"/>
  <c r="BK671"/>
  <c r="BK647"/>
  <c r="J636"/>
  <c r="J617"/>
  <c r="J602"/>
  <c r="J579"/>
  <c r="J554"/>
  <c r="J539"/>
  <c r="J522"/>
  <c r="J495"/>
  <c r="J463"/>
  <c r="J443"/>
  <c r="BK418"/>
  <c r="J397"/>
  <c r="BK380"/>
  <c r="BK361"/>
  <c r="J341"/>
  <c r="J322"/>
  <c r="BK297"/>
  <c r="J264"/>
  <c r="J246"/>
  <c r="J228"/>
  <c r="J214"/>
  <c r="J196"/>
  <c r="BK178"/>
  <c r="J164"/>
  <c r="J142"/>
  <c r="BK121"/>
  <c r="J98"/>
  <c r="J772"/>
  <c r="J745"/>
  <c r="J721"/>
  <c r="BK695"/>
  <c r="BK676"/>
  <c r="J651"/>
  <c r="BK625"/>
  <c r="J597"/>
  <c r="J578"/>
  <c r="BK557"/>
  <c r="BK534"/>
  <c r="BK522"/>
  <c r="J502"/>
  <c r="BK481"/>
  <c r="J453"/>
  <c r="BK434"/>
  <c r="J416"/>
  <c r="BK395"/>
  <c r="J387"/>
  <c r="BK368"/>
  <c r="BK340"/>
  <c r="BK316"/>
  <c r="BK294"/>
  <c r="BK280"/>
  <c r="BK243"/>
  <c r="J219"/>
  <c r="J195"/>
  <c r="BK174"/>
  <c r="BK149"/>
  <c r="BK129"/>
  <c r="BK108"/>
  <c r="BK767"/>
  <c r="J743"/>
  <c r="J709"/>
  <c r="J683"/>
  <c r="J662"/>
  <c r="BK649"/>
  <c r="J622"/>
  <c r="BK601"/>
  <c r="BK584"/>
  <c r="J558"/>
  <c r="BK530"/>
  <c r="BK507"/>
  <c r="BK486"/>
  <c r="J470"/>
  <c r="BK450"/>
  <c r="BK429"/>
  <c r="J411"/>
  <c r="BK392"/>
  <c r="BK369"/>
  <c r="BK350"/>
  <c r="J333"/>
  <c r="J320"/>
  <c i="2" r="J298"/>
  <c r="J254"/>
  <c r="BK280"/>
  <c i="3" r="BK323"/>
  <c r="J176"/>
  <c r="BK305"/>
  <c r="BK187"/>
  <c r="BK216"/>
  <c i="4" r="BK465"/>
  <c r="J331"/>
  <c r="J345"/>
  <c r="BK115"/>
  <c r="J233"/>
  <c r="J560"/>
  <c r="BK291"/>
  <c i="5" r="J791"/>
  <c r="BK599"/>
  <c r="J270"/>
  <c r="BK793"/>
  <c r="J523"/>
  <c r="J208"/>
  <c r="BK742"/>
  <c r="BK636"/>
  <c r="J299"/>
  <c r="BK791"/>
  <c r="J573"/>
  <c r="J458"/>
  <c r="J127"/>
  <c i="6" r="J1462"/>
  <c r="J1220"/>
  <c r="BK897"/>
  <c r="J703"/>
  <c r="BK338"/>
  <c r="BK1524"/>
  <c r="J1350"/>
  <c r="J1228"/>
  <c r="BK774"/>
  <c r="J1694"/>
  <c r="J1285"/>
  <c r="J865"/>
  <c r="J688"/>
  <c r="BK253"/>
  <c r="J1876"/>
  <c r="J1843"/>
  <c r="J1385"/>
  <c r="BK1291"/>
  <c r="BK1110"/>
  <c r="J913"/>
  <c r="BK789"/>
  <c r="J285"/>
  <c i="7" r="J1712"/>
  <c r="J1539"/>
  <c r="J1299"/>
  <c r="BK1052"/>
  <c r="BK856"/>
  <c r="BK681"/>
  <c r="BK281"/>
  <c r="BK137"/>
  <c r="BK1577"/>
  <c r="BK1450"/>
  <c r="BK1246"/>
  <c r="BK1102"/>
  <c r="J868"/>
  <c r="J399"/>
  <c r="J1857"/>
  <c r="J1605"/>
  <c r="J1472"/>
  <c r="J1138"/>
  <c r="J897"/>
  <c r="J834"/>
  <c r="BK311"/>
  <c r="BK2075"/>
  <c r="J1932"/>
  <c r="BK1507"/>
  <c r="J1408"/>
  <c r="BK1138"/>
  <c r="J953"/>
  <c r="BK792"/>
  <c r="J344"/>
  <c r="J126"/>
  <c i="8" r="BK215"/>
  <c r="J329"/>
  <c r="BK306"/>
  <c r="J344"/>
  <c r="BK309"/>
  <c r="J215"/>
  <c i="9" r="BK356"/>
  <c r="J240"/>
  <c r="BK350"/>
  <c r="BK136"/>
  <c r="J345"/>
  <c r="BK206"/>
  <c r="J100"/>
  <c r="J244"/>
  <c i="10" r="J817"/>
  <c r="BK437"/>
  <c r="BK939"/>
  <c r="J484"/>
  <c r="BK823"/>
  <c r="J437"/>
  <c r="BK99"/>
  <c r="J675"/>
  <c r="J108"/>
  <c i="11" r="BK271"/>
  <c r="J254"/>
  <c r="BK219"/>
  <c r="BK191"/>
  <c r="J169"/>
  <c r="BK140"/>
  <c r="BK293"/>
  <c r="BK266"/>
  <c r="J213"/>
  <c r="BK163"/>
  <c r="J134"/>
  <c r="BK100"/>
  <c r="J252"/>
  <c r="BK232"/>
  <c r="J215"/>
  <c r="BK171"/>
  <c r="J147"/>
  <c r="J110"/>
  <c r="J276"/>
  <c r="J249"/>
  <c r="J218"/>
  <c r="J187"/>
  <c r="J161"/>
  <c r="J128"/>
  <c r="J106"/>
  <c i="12" r="BK185"/>
  <c r="BK158"/>
  <c r="BK123"/>
  <c r="BK182"/>
  <c r="BK146"/>
  <c r="BK95"/>
  <c r="J160"/>
  <c r="J122"/>
  <c r="BK105"/>
  <c r="BK181"/>
  <c r="BK156"/>
  <c r="J128"/>
  <c r="J109"/>
  <c i="13" r="BK483"/>
  <c r="J441"/>
  <c r="BK413"/>
  <c r="BK383"/>
  <c r="J338"/>
  <c r="BK318"/>
  <c r="BK287"/>
  <c r="J256"/>
  <c r="BK229"/>
  <c r="BK197"/>
  <c r="J171"/>
  <c r="BK145"/>
  <c r="J136"/>
  <c r="J113"/>
  <c r="BK472"/>
  <c r="BK447"/>
  <c r="BK424"/>
  <c r="J406"/>
  <c r="BK374"/>
  <c r="BK353"/>
  <c r="BK324"/>
  <c r="BK296"/>
  <c r="BK275"/>
  <c r="J245"/>
  <c r="BK191"/>
  <c r="BK178"/>
  <c r="J157"/>
  <c r="BK129"/>
  <c r="BK482"/>
  <c r="BK455"/>
  <c r="J435"/>
  <c r="J422"/>
  <c r="BK393"/>
  <c r="BK370"/>
  <c r="J349"/>
  <c r="J333"/>
  <c r="BK313"/>
  <c r="J275"/>
  <c r="J255"/>
  <c r="BK230"/>
  <c r="J208"/>
  <c r="J191"/>
  <c r="BK173"/>
  <c r="J141"/>
  <c r="J482"/>
  <c r="J466"/>
  <c r="J440"/>
  <c r="J413"/>
  <c r="J388"/>
  <c r="J366"/>
  <c r="BK340"/>
  <c r="BK314"/>
  <c r="J298"/>
  <c r="BK292"/>
  <c r="BK263"/>
  <c r="BK243"/>
  <c r="J214"/>
  <c r="J166"/>
  <c r="J134"/>
  <c r="J116"/>
  <c i="14" r="BK770"/>
  <c r="BK762"/>
  <c r="BK742"/>
  <c r="J724"/>
  <c r="J677"/>
  <c r="BK663"/>
  <c r="BK640"/>
  <c r="J623"/>
  <c r="J605"/>
  <c r="J580"/>
  <c r="BK558"/>
  <c r="J538"/>
  <c r="BK519"/>
  <c r="J491"/>
  <c r="J461"/>
  <c r="BK436"/>
  <c r="J408"/>
  <c r="J391"/>
  <c r="BK366"/>
  <c r="J343"/>
  <c r="J324"/>
  <c r="J306"/>
  <c r="BK284"/>
  <c r="BK262"/>
  <c r="J237"/>
  <c r="J225"/>
  <c r="BK200"/>
  <c r="J179"/>
  <c r="BK165"/>
  <c r="BK138"/>
  <c r="J120"/>
  <c r="BK106"/>
  <c r="J776"/>
  <c r="BK758"/>
  <c r="J739"/>
  <c r="J715"/>
  <c r="BK691"/>
  <c r="J664"/>
  <c r="BK645"/>
  <c r="BK622"/>
  <c r="BK596"/>
  <c r="BK589"/>
  <c r="J571"/>
  <c r="BK535"/>
  <c r="BK515"/>
  <c r="BK497"/>
  <c r="J482"/>
  <c r="J465"/>
  <c r="BK441"/>
  <c r="J422"/>
  <c r="J400"/>
  <c r="BK388"/>
  <c r="J370"/>
  <c r="J337"/>
  <c r="J314"/>
  <c r="BK292"/>
  <c r="J269"/>
  <c r="BK242"/>
  <c r="BK217"/>
  <c r="BK196"/>
  <c r="J170"/>
  <c r="J148"/>
  <c r="J128"/>
  <c r="BK109"/>
  <c r="BK776"/>
  <c r="J737"/>
  <c r="BK719"/>
  <c r="BK694"/>
  <c r="J674"/>
  <c r="BK654"/>
  <c r="J630"/>
  <c r="J620"/>
  <c r="J603"/>
  <c r="J587"/>
  <c r="J559"/>
  <c r="J526"/>
  <c r="BK506"/>
  <c r="J481"/>
  <c r="J464"/>
  <c r="BK448"/>
  <c r="BK425"/>
  <c r="BK406"/>
  <c r="J388"/>
  <c r="J363"/>
  <c r="BK341"/>
  <c r="J332"/>
  <c r="BK314"/>
  <c r="BK279"/>
  <c r="BK264"/>
  <c r="BK240"/>
  <c r="BK220"/>
  <c r="BK205"/>
  <c r="BK177"/>
  <c r="J150"/>
  <c r="BK122"/>
  <c r="BK100"/>
  <c r="BK786"/>
  <c r="BK764"/>
  <c r="J744"/>
  <c r="J720"/>
  <c r="BK699"/>
  <c r="BK683"/>
  <c r="J649"/>
  <c r="BK619"/>
  <c r="BK603"/>
  <c r="BK572"/>
  <c r="J549"/>
  <c r="J530"/>
  <c r="BK514"/>
  <c r="J498"/>
  <c r="J480"/>
  <c r="J459"/>
  <c r="BK432"/>
  <c r="J405"/>
  <c r="J375"/>
  <c r="BK357"/>
  <c r="BK320"/>
  <c r="J299"/>
  <c r="J281"/>
  <c r="BK245"/>
  <c r="BK218"/>
  <c r="J197"/>
  <c r="J168"/>
  <c r="BK143"/>
  <c r="J123"/>
  <c i="15" r="BK1637"/>
  <c r="BK1301"/>
  <c r="BK1182"/>
  <c r="BK1069"/>
  <c r="BK925"/>
  <c r="J836"/>
  <c r="BK712"/>
  <c r="J532"/>
  <c r="J1668"/>
  <c r="BK1316"/>
  <c r="J1164"/>
  <c r="J1053"/>
  <c r="BK992"/>
  <c r="BK906"/>
  <c r="J753"/>
  <c r="BK585"/>
  <c r="BK1645"/>
  <c r="BK1289"/>
  <c r="J1146"/>
  <c r="J987"/>
  <c r="BK898"/>
  <c r="BK831"/>
  <c r="BK635"/>
  <c r="J470"/>
  <c r="J1645"/>
  <c r="J1414"/>
  <c r="J1260"/>
  <c r="BK1171"/>
  <c r="BK963"/>
  <c r="J898"/>
  <c r="J761"/>
  <c r="BK527"/>
  <c r="BK273"/>
  <c i="16" r="J127"/>
  <c r="J108"/>
  <c r="J122"/>
  <c r="J100"/>
  <c r="BK129"/>
  <c r="J115"/>
  <c r="BK142"/>
  <c r="J103"/>
  <c i="17" r="J121"/>
  <c r="J94"/>
  <c r="J103"/>
  <c r="J102"/>
  <c r="BK119"/>
  <c r="BK105"/>
  <c i="19" r="BK283"/>
  <c r="BK266"/>
  <c r="BK249"/>
  <c r="BK226"/>
  <c r="BK205"/>
  <c r="BK195"/>
  <c r="BK166"/>
  <c r="J149"/>
  <c r="J134"/>
  <c r="J115"/>
  <c r="J97"/>
  <c r="BK274"/>
  <c r="J251"/>
  <c r="J236"/>
  <c r="BK206"/>
  <c r="BK185"/>
  <c r="BK172"/>
  <c r="BK151"/>
  <c r="J125"/>
  <c r="BK289"/>
  <c r="J271"/>
  <c r="BK239"/>
  <c r="J219"/>
  <c r="J190"/>
  <c r="J158"/>
  <c r="BK138"/>
  <c r="BK112"/>
  <c r="J272"/>
  <c r="J247"/>
  <c r="J217"/>
  <c r="BK196"/>
  <c r="BK182"/>
  <c r="BK159"/>
  <c r="BK129"/>
  <c r="J107"/>
  <c i="20" r="BK106"/>
  <c r="J100"/>
  <c r="J102"/>
  <c r="BK107"/>
  <c i="21" r="BK113"/>
  <c r="J93"/>
  <c r="BK105"/>
  <c i="22" r="BK82"/>
  <c i="2" r="J190"/>
  <c r="BK190"/>
  <c r="BK269"/>
  <c r="J182"/>
  <c i="3" r="J153"/>
  <c r="BK153"/>
  <c r="J296"/>
  <c r="BK182"/>
  <c r="J165"/>
  <c i="4" r="BK537"/>
  <c r="BK338"/>
  <c r="J115"/>
  <c r="BK497"/>
  <c r="BK130"/>
  <c r="J438"/>
  <c r="BK107"/>
  <c r="J243"/>
  <c i="5" r="J711"/>
  <c r="J490"/>
  <c r="J117"/>
  <c r="J670"/>
  <c r="BK418"/>
  <c r="BK196"/>
  <c r="J736"/>
  <c r="BK519"/>
  <c r="BK235"/>
  <c r="BK780"/>
  <c r="J654"/>
  <c r="J377"/>
  <c r="BK132"/>
  <c i="6" r="BK1479"/>
  <c r="BK1301"/>
  <c r="BK941"/>
  <c r="BK779"/>
  <c r="BK371"/>
  <c r="J1518"/>
  <c r="BK1385"/>
  <c r="J1253"/>
  <c r="J803"/>
  <c r="J1579"/>
  <c r="J1277"/>
  <c r="BK871"/>
  <c r="BK404"/>
  <c r="BK270"/>
  <c r="J109"/>
  <c r="BK1854"/>
  <c r="J1469"/>
  <c r="BK1337"/>
  <c r="J1215"/>
  <c r="J936"/>
  <c r="BK860"/>
  <c r="J739"/>
  <c r="J307"/>
  <c r="J128"/>
  <c i="7" r="J1664"/>
  <c r="J1512"/>
  <c r="BK1408"/>
  <c r="J1222"/>
  <c r="J1066"/>
  <c r="BK993"/>
  <c r="J891"/>
  <c r="J711"/>
  <c r="BK410"/>
  <c r="BK223"/>
  <c r="BK1784"/>
  <c r="J1624"/>
  <c r="BK1490"/>
  <c r="BK1350"/>
  <c r="BK1170"/>
  <c r="J1044"/>
  <c r="J882"/>
  <c r="BK700"/>
  <c r="J331"/>
  <c r="J111"/>
  <c r="BK1563"/>
  <c r="BK1462"/>
  <c r="BK1308"/>
  <c r="J1162"/>
  <c r="J935"/>
  <c r="J864"/>
  <c r="BK445"/>
  <c r="J296"/>
  <c r="J2075"/>
  <c r="J2032"/>
  <c r="J1895"/>
  <c r="J1677"/>
  <c r="J1531"/>
  <c r="J1369"/>
  <c r="J1197"/>
  <c r="J1096"/>
  <c r="J873"/>
  <c r="BK732"/>
  <c r="J348"/>
  <c r="J164"/>
  <c i="8" r="J251"/>
  <c r="J190"/>
  <c r="BK301"/>
  <c r="BK344"/>
  <c i="9" r="J121"/>
  <c r="BK326"/>
  <c r="BK189"/>
  <c i="10" r="J763"/>
  <c r="BK371"/>
  <c r="BK812"/>
  <c r="BK491"/>
  <c r="J128"/>
  <c r="J532"/>
  <c r="BK146"/>
  <c r="J771"/>
  <c r="BK128"/>
  <c i="11" r="J281"/>
  <c r="BK262"/>
  <c r="BK245"/>
  <c r="J210"/>
  <c r="J193"/>
  <c r="BK166"/>
  <c r="BK134"/>
  <c r="BK118"/>
  <c r="BK291"/>
  <c r="J267"/>
  <c r="J251"/>
  <c r="J233"/>
  <c r="BK210"/>
  <c r="BK183"/>
  <c r="J162"/>
  <c r="J138"/>
  <c r="J117"/>
  <c r="BK101"/>
  <c r="J277"/>
  <c r="BK247"/>
  <c r="J226"/>
  <c r="BK208"/>
  <c r="BK188"/>
  <c r="BK154"/>
  <c r="J121"/>
  <c r="BK96"/>
  <c r="J286"/>
  <c r="BK261"/>
  <c r="J240"/>
  <c r="BK213"/>
  <c r="J181"/>
  <c r="BK169"/>
  <c r="J152"/>
  <c r="J130"/>
  <c r="J107"/>
  <c i="12" r="J192"/>
  <c r="BK177"/>
  <c r="BK151"/>
  <c r="BK124"/>
  <c r="J186"/>
  <c r="J156"/>
  <c r="BK137"/>
  <c r="BK100"/>
  <c r="J191"/>
  <c r="BK161"/>
  <c r="J137"/>
  <c r="BK120"/>
  <c r="J108"/>
  <c r="BK92"/>
  <c r="BK175"/>
  <c r="BK160"/>
  <c r="J143"/>
  <c r="BK126"/>
  <c r="J105"/>
  <c i="13" r="BK480"/>
  <c r="BK454"/>
  <c r="J419"/>
  <c r="BK396"/>
  <c r="J377"/>
  <c r="J348"/>
  <c r="BK331"/>
  <c r="J305"/>
  <c r="BK282"/>
  <c r="J266"/>
  <c r="J237"/>
  <c r="BK219"/>
  <c r="J188"/>
  <c r="J168"/>
  <c r="BK144"/>
  <c r="BK124"/>
  <c r="J481"/>
  <c r="J459"/>
  <c r="J426"/>
  <c r="BK401"/>
  <c r="BK361"/>
  <c r="BK342"/>
  <c r="J303"/>
  <c r="J282"/>
  <c r="J248"/>
  <c r="J235"/>
  <c r="BK181"/>
  <c r="J160"/>
  <c r="J114"/>
  <c r="BK456"/>
  <c r="BK431"/>
  <c r="J399"/>
  <c r="BK363"/>
  <c r="BK334"/>
  <c r="BK304"/>
  <c r="J263"/>
  <c r="BK235"/>
  <c r="BK206"/>
  <c r="J178"/>
  <c r="J152"/>
  <c r="J120"/>
  <c r="J454"/>
  <c r="J439"/>
  <c r="J398"/>
  <c r="J367"/>
  <c r="J339"/>
  <c r="J310"/>
  <c r="BK269"/>
  <c r="J257"/>
  <c r="BK223"/>
  <c r="J185"/>
  <c r="J145"/>
  <c r="J123"/>
  <c i="14" r="J777"/>
  <c r="BK753"/>
  <c r="BK715"/>
  <c r="J672"/>
  <c r="J642"/>
  <c r="BK618"/>
  <c r="BK582"/>
  <c r="J556"/>
  <c r="J528"/>
  <c r="BK501"/>
  <c r="J466"/>
  <c r="J425"/>
  <c r="BK396"/>
  <c r="J362"/>
  <c r="BK328"/>
  <c r="BK288"/>
  <c r="BK260"/>
  <c r="J241"/>
  <c r="BK211"/>
  <c r="J190"/>
  <c r="BK170"/>
  <c r="BK151"/>
  <c r="J117"/>
  <c r="J788"/>
  <c r="J761"/>
  <c r="J741"/>
  <c r="J717"/>
  <c r="J696"/>
  <c r="J671"/>
  <c r="J628"/>
  <c r="J606"/>
  <c r="J574"/>
  <c r="BK542"/>
  <c r="J508"/>
  <c r="BK478"/>
  <c r="BK444"/>
  <c r="J420"/>
  <c r="J394"/>
  <c r="BK376"/>
  <c r="J359"/>
  <c r="BK326"/>
  <c r="J300"/>
  <c r="BK275"/>
  <c r="BK244"/>
  <c r="BK207"/>
  <c r="BK175"/>
  <c r="BK135"/>
  <c r="BK113"/>
  <c r="J760"/>
  <c r="J723"/>
  <c r="J695"/>
  <c r="J666"/>
  <c r="J647"/>
  <c r="BK604"/>
  <c r="J586"/>
  <c r="BK560"/>
  <c r="J532"/>
  <c r="J496"/>
  <c r="BK452"/>
  <c r="BK424"/>
  <c r="J389"/>
  <c r="J365"/>
  <c r="J338"/>
  <c r="J310"/>
  <c r="J283"/>
  <c r="J275"/>
  <c r="J254"/>
  <c r="BK227"/>
  <c r="BK204"/>
  <c r="BK183"/>
  <c r="J140"/>
  <c r="J118"/>
  <c r="BK96"/>
  <c r="J785"/>
  <c r="J768"/>
  <c r="BK745"/>
  <c r="BK721"/>
  <c r="BK698"/>
  <c r="J668"/>
  <c r="BK633"/>
  <c r="J598"/>
  <c r="BK559"/>
  <c r="J533"/>
  <c r="BK511"/>
  <c r="BK477"/>
  <c r="BK456"/>
  <c r="J404"/>
  <c r="BK367"/>
  <c r="J351"/>
  <c r="J318"/>
  <c r="J292"/>
  <c r="J260"/>
  <c r="BK222"/>
  <c r="BK198"/>
  <c r="BK172"/>
  <c r="J147"/>
  <c r="BK126"/>
  <c i="15" r="BK1655"/>
  <c r="BK1247"/>
  <c r="BK1059"/>
  <c r="J847"/>
  <c r="BK718"/>
  <c r="BK544"/>
  <c r="J1677"/>
  <c r="BK1561"/>
  <c r="J1206"/>
  <c r="BK971"/>
  <c r="J765"/>
  <c r="J1655"/>
  <c r="J1295"/>
  <c r="BK1048"/>
  <c r="J888"/>
  <c r="J687"/>
  <c r="BK1210"/>
  <c r="J1005"/>
  <c r="J824"/>
  <c r="BK613"/>
  <c i="16" r="BK147"/>
  <c r="BK113"/>
  <c r="J145"/>
  <c r="J140"/>
  <c r="BK114"/>
  <c r="BK121"/>
  <c r="BK99"/>
  <c i="17" r="BK96"/>
  <c r="J95"/>
  <c r="J96"/>
  <c r="BK112"/>
  <c r="J100"/>
  <c i="19" r="BK272"/>
  <c r="BK256"/>
  <c r="J229"/>
  <c r="J188"/>
  <c r="J163"/>
  <c r="J133"/>
  <c r="J290"/>
  <c r="BK262"/>
  <c r="J232"/>
  <c r="BK179"/>
  <c r="J159"/>
  <c r="BK124"/>
  <c r="BK284"/>
  <c r="J244"/>
  <c r="BK215"/>
  <c r="BK183"/>
  <c r="J148"/>
  <c r="BK114"/>
  <c r="BK285"/>
  <c r="BK273"/>
  <c r="BK223"/>
  <c r="BK192"/>
  <c r="J164"/>
  <c r="BK137"/>
  <c r="J102"/>
  <c i="20" r="J99"/>
  <c r="J111"/>
  <c r="BK105"/>
  <c i="21" r="J101"/>
  <c i="22" r="J94"/>
  <c i="2" r="J204"/>
  <c r="J256"/>
  <c r="BK264"/>
  <c r="J156"/>
  <c i="3" r="BK165"/>
  <c r="J182"/>
  <c r="BK283"/>
  <c r="BK225"/>
  <c i="4" r="BK560"/>
  <c r="BK349"/>
  <c r="BK474"/>
  <c r="BK123"/>
  <c r="BK414"/>
  <c r="J130"/>
  <c r="BK519"/>
  <c r="J145"/>
  <c i="5" r="BK654"/>
  <c r="BK508"/>
  <c r="BK111"/>
  <c r="J519"/>
  <c r="BK270"/>
  <c r="J780"/>
  <c r="BK649"/>
  <c r="BK472"/>
  <c r="BK156"/>
  <c r="BK723"/>
  <c r="BK465"/>
  <c r="J122"/>
  <c i="6" r="BK1465"/>
  <c r="BK1187"/>
  <c r="J860"/>
  <c r="BK678"/>
  <c r="BK128"/>
  <c r="J1506"/>
  <c r="J1360"/>
  <c r="BK936"/>
  <c r="J378"/>
  <c r="J326"/>
  <c r="J185"/>
  <c r="BK1699"/>
  <c r="J1444"/>
  <c r="BK1233"/>
  <c r="BK836"/>
  <c r="BK364"/>
  <c i="14" r="J280"/>
  <c r="BK265"/>
  <c r="BK251"/>
  <c r="BK225"/>
  <c r="J206"/>
  <c r="J163"/>
  <c r="BK141"/>
  <c r="BK114"/>
  <c r="BK791"/>
  <c r="J778"/>
  <c r="J751"/>
  <c r="BK731"/>
  <c r="J703"/>
  <c r="BK684"/>
  <c r="BK658"/>
  <c r="J624"/>
  <c r="BK605"/>
  <c r="BK580"/>
  <c r="BK556"/>
  <c r="BK538"/>
  <c r="BK516"/>
  <c r="J494"/>
  <c r="BK461"/>
  <c r="BK439"/>
  <c r="BK430"/>
  <c r="J396"/>
  <c r="BK370"/>
  <c r="J346"/>
  <c r="BK321"/>
  <c r="J302"/>
  <c r="BK286"/>
  <c r="BK239"/>
  <c r="J221"/>
  <c r="J187"/>
  <c r="BK166"/>
  <c r="BK146"/>
  <c r="BK130"/>
  <c i="15" r="J1650"/>
  <c r="J1380"/>
  <c r="J1210"/>
  <c r="J1064"/>
  <c r="J917"/>
  <c r="BK824"/>
  <c r="J702"/>
  <c r="J613"/>
  <c r="J1671"/>
  <c r="J1495"/>
  <c r="J1217"/>
  <c r="J1126"/>
  <c r="BK1026"/>
  <c r="BK920"/>
  <c r="J757"/>
  <c r="J647"/>
  <c r="BK1615"/>
  <c r="BK1283"/>
  <c r="BK1156"/>
  <c r="BK1000"/>
  <c r="J872"/>
  <c r="BK728"/>
  <c r="BK630"/>
  <c r="BK1650"/>
  <c r="J1445"/>
  <c r="J1263"/>
  <c r="J1182"/>
  <c r="BK1010"/>
  <c r="BK893"/>
  <c r="J768"/>
  <c r="BK532"/>
  <c i="16" r="J146"/>
  <c r="BK115"/>
  <c r="J107"/>
  <c r="BK132"/>
  <c r="BK108"/>
  <c r="J126"/>
  <c r="J104"/>
  <c r="J134"/>
  <c r="BK109"/>
  <c i="17" r="J116"/>
  <c r="BK121"/>
  <c r="BK94"/>
  <c r="BK98"/>
  <c r="BK113"/>
  <c r="J104"/>
  <c i="18" r="J95"/>
  <c i="19" r="J248"/>
  <c r="BK228"/>
  <c r="J206"/>
  <c r="BK191"/>
  <c r="BK165"/>
  <c r="J154"/>
  <c r="J150"/>
  <c r="J139"/>
  <c r="BK120"/>
  <c r="J100"/>
  <c r="J256"/>
  <c r="J249"/>
  <c r="BK233"/>
  <c r="J210"/>
  <c r="BK187"/>
  <c r="J173"/>
  <c r="BK152"/>
  <c r="BK123"/>
  <c r="BK97"/>
  <c r="BK275"/>
  <c r="BK237"/>
  <c r="BK218"/>
  <c r="J195"/>
  <c r="J166"/>
  <c r="BK145"/>
  <c r="J121"/>
  <c r="J99"/>
  <c r="J277"/>
  <c r="BK263"/>
  <c r="J225"/>
  <c r="J213"/>
  <c r="J186"/>
  <c r="BK168"/>
  <c r="BK139"/>
  <c r="J112"/>
  <c i="20" r="J114"/>
  <c r="J107"/>
  <c r="J101"/>
  <c r="J104"/>
  <c i="21" r="J190"/>
  <c r="J174"/>
  <c i="2" r="BK272"/>
  <c r="J142"/>
  <c r="J229"/>
  <c r="J231"/>
  <c i="3" r="J276"/>
  <c r="J255"/>
  <c r="BK139"/>
  <c r="J216"/>
  <c r="BK171"/>
  <c i="4" r="BK438"/>
  <c r="J583"/>
  <c r="J408"/>
  <c r="J107"/>
  <c r="J160"/>
  <c r="J537"/>
  <c r="BK187"/>
  <c i="5" r="J723"/>
  <c r="J596"/>
  <c r="BK266"/>
  <c r="BK699"/>
  <c r="J451"/>
  <c r="BK224"/>
  <c r="BK764"/>
  <c r="J527"/>
  <c r="J242"/>
  <c r="BK785"/>
  <c r="BK544"/>
  <c r="BK281"/>
  <c i="6" r="J1668"/>
  <c r="J1369"/>
  <c r="BK962"/>
  <c r="J815"/>
  <c r="J659"/>
  <c r="BK109"/>
  <c r="J1431"/>
  <c r="BK1281"/>
  <c r="J900"/>
  <c r="J1721"/>
  <c r="J1291"/>
  <c r="J941"/>
  <c r="J698"/>
  <c r="J314"/>
  <c r="J152"/>
  <c r="BK1860"/>
  <c r="BK1489"/>
  <c r="BK1374"/>
  <c r="J1274"/>
  <c r="J1042"/>
  <c r="BK876"/>
  <c r="BK750"/>
  <c r="BK314"/>
  <c r="J138"/>
  <c i="7" r="BK1690"/>
  <c r="BK1554"/>
  <c r="J1420"/>
  <c r="J1350"/>
  <c r="BK1182"/>
  <c r="BK1029"/>
  <c r="BK941"/>
  <c r="BK815"/>
  <c r="BK374"/>
  <c r="J189"/>
  <c r="J1690"/>
  <c r="J1612"/>
  <c r="BK1472"/>
  <c r="BK1369"/>
  <c r="BK1174"/>
  <c r="J1052"/>
  <c r="BK873"/>
  <c r="BK711"/>
  <c r="BK344"/>
  <c r="J1784"/>
  <c r="J1577"/>
  <c r="BK1347"/>
  <c r="J1230"/>
  <c r="J1091"/>
  <c r="BK882"/>
  <c r="J732"/>
  <c r="J319"/>
  <c r="BK2087"/>
  <c r="BK2047"/>
  <c r="J1900"/>
  <c r="J1642"/>
  <c r="J1501"/>
  <c r="BK1342"/>
  <c r="J1159"/>
  <c r="J1070"/>
  <c r="J815"/>
  <c r="J681"/>
  <c r="J252"/>
  <c r="BK111"/>
  <c i="8" r="J242"/>
  <c r="J141"/>
  <c r="J318"/>
  <c r="J114"/>
  <c r="BK230"/>
  <c r="BK326"/>
  <c r="J269"/>
  <c r="BK190"/>
  <c r="J100"/>
  <c i="9" r="BK345"/>
  <c r="J266"/>
  <c r="BK100"/>
  <c r="J317"/>
  <c r="J223"/>
  <c r="BK288"/>
  <c r="BK170"/>
  <c r="J329"/>
  <c r="BK121"/>
  <c i="10" r="J759"/>
  <c r="BK340"/>
  <c r="BK948"/>
  <c r="J807"/>
  <c r="J928"/>
  <c r="J594"/>
  <c r="J140"/>
  <c r="J608"/>
  <c r="J146"/>
  <c i="11" r="BK286"/>
  <c r="J263"/>
  <c r="BK229"/>
  <c r="J198"/>
  <c r="J185"/>
  <c r="BK170"/>
  <c r="BK149"/>
  <c r="J136"/>
  <c r="J101"/>
  <c r="BK289"/>
  <c r="J265"/>
  <c r="BK244"/>
  <c r="BK237"/>
  <c r="BK211"/>
  <c r="BK175"/>
  <c r="J145"/>
  <c r="BK130"/>
  <c r="J116"/>
  <c r="BK104"/>
  <c r="BK280"/>
  <c r="BK250"/>
  <c r="J220"/>
  <c r="J206"/>
  <c r="BK185"/>
  <c r="J158"/>
  <c r="BK128"/>
  <c r="BK98"/>
  <c r="J288"/>
  <c r="BK251"/>
  <c r="BK227"/>
  <c r="J205"/>
  <c r="J177"/>
  <c r="J159"/>
  <c r="BK136"/>
  <c r="BK113"/>
  <c r="J94"/>
  <c i="12" r="J183"/>
  <c r="BK164"/>
  <c r="BK131"/>
  <c r="BK188"/>
  <c r="BK162"/>
  <c r="J151"/>
  <c r="J121"/>
  <c r="BK197"/>
  <c r="J175"/>
  <c r="BK159"/>
  <c r="J136"/>
  <c r="J116"/>
  <c r="J101"/>
  <c r="J188"/>
  <c r="BK171"/>
  <c r="BK148"/>
  <c r="J131"/>
  <c r="BK115"/>
  <c r="J92"/>
  <c i="13" r="J465"/>
  <c r="BK451"/>
  <c r="BK415"/>
  <c r="BK398"/>
  <c r="J376"/>
  <c r="J347"/>
  <c r="BK330"/>
  <c r="J292"/>
  <c r="J279"/>
  <c r="J254"/>
  <c r="BK231"/>
  <c r="BK215"/>
  <c r="BK192"/>
  <c r="BK165"/>
  <c r="J143"/>
  <c r="BK118"/>
  <c r="J479"/>
  <c r="BK458"/>
  <c r="J431"/>
  <c r="J412"/>
  <c r="J386"/>
  <c r="J351"/>
  <c r="BK323"/>
  <c r="J302"/>
  <c r="BK276"/>
  <c r="BK246"/>
  <c r="J231"/>
  <c r="J201"/>
  <c r="J180"/>
  <c r="BK169"/>
  <c r="J156"/>
  <c r="J125"/>
  <c r="J472"/>
  <c r="J460"/>
  <c r="BK438"/>
  <c r="BK414"/>
  <c r="BK392"/>
  <c r="J369"/>
  <c r="J336"/>
  <c r="J320"/>
  <c r="BK297"/>
  <c r="BK279"/>
  <c r="BK256"/>
  <c r="J233"/>
  <c r="BK209"/>
  <c r="J189"/>
  <c r="BK157"/>
  <c r="BK134"/>
  <c r="J480"/>
  <c r="BK453"/>
  <c r="BK435"/>
  <c r="J407"/>
  <c r="BK389"/>
  <c r="J365"/>
  <c r="J345"/>
  <c r="J313"/>
  <c r="BK280"/>
  <c r="BK264"/>
  <c r="J239"/>
  <c r="J197"/>
  <c r="BK163"/>
  <c r="J137"/>
  <c i="14" r="J781"/>
  <c r="J766"/>
  <c r="BK750"/>
  <c r="J726"/>
  <c r="J698"/>
  <c r="BK674"/>
  <c r="BK653"/>
  <c r="J639"/>
  <c r="BK624"/>
  <c r="J608"/>
  <c r="J581"/>
  <c r="J562"/>
  <c r="BK549"/>
  <c r="BK521"/>
  <c r="BK490"/>
  <c r="BK459"/>
  <c r="J437"/>
  <c r="BK410"/>
  <c r="BK387"/>
  <c r="J367"/>
  <c r="J345"/>
  <c r="BK325"/>
  <c r="BK305"/>
  <c r="BK277"/>
  <c r="J258"/>
  <c r="J238"/>
  <c r="BK226"/>
  <c r="J205"/>
  <c r="J182"/>
  <c r="J171"/>
  <c r="BK159"/>
  <c r="J141"/>
  <c r="J116"/>
  <c r="J786"/>
  <c r="BK766"/>
  <c r="BK752"/>
  <c r="J725"/>
  <c r="J712"/>
  <c r="J686"/>
  <c r="BK661"/>
  <c r="BK636"/>
  <c r="BK620"/>
  <c r="BK594"/>
  <c r="J573"/>
  <c r="BK548"/>
  <c r="BK528"/>
  <c r="J507"/>
  <c r="BK484"/>
  <c r="BK470"/>
  <c r="J446"/>
  <c r="J431"/>
  <c r="J409"/>
  <c r="J390"/>
  <c r="J378"/>
  <c r="BK351"/>
  <c r="J331"/>
  <c r="J309"/>
  <c r="J286"/>
  <c r="BK254"/>
  <c r="BK235"/>
  <c r="BK208"/>
  <c r="J180"/>
  <c r="J161"/>
  <c r="BK140"/>
  <c r="BK118"/>
  <c r="BK777"/>
  <c r="BK732"/>
  <c r="BK720"/>
  <c r="J704"/>
  <c r="BK681"/>
  <c r="BK656"/>
  <c r="J644"/>
  <c r="J619"/>
  <c r="J594"/>
  <c r="J583"/>
  <c r="J542"/>
  <c r="BK525"/>
  <c r="J500"/>
  <c r="J477"/>
  <c r="BK453"/>
  <c r="BK437"/>
  <c r="BK417"/>
  <c r="BK397"/>
  <c r="J377"/>
  <c r="J356"/>
  <c r="J336"/>
  <c r="J315"/>
  <c i="16" l="1" r="T97"/>
  <c i="7" r="P398"/>
  <c i="15" r="R650"/>
  <c i="7" r="T398"/>
  <c i="15" r="P650"/>
  <c r="T650"/>
  <c i="7" r="R398"/>
  <c i="2" r="R141"/>
  <c r="R98"/>
  <c r="R97"/>
  <c r="R228"/>
  <c i="3" r="P95"/>
  <c r="T95"/>
  <c r="P146"/>
  <c r="BK247"/>
  <c r="J247"/>
  <c r="J67"/>
  <c r="R247"/>
  <c r="P275"/>
  <c r="R275"/>
  <c r="T286"/>
  <c r="T285"/>
  <c i="4" r="BK93"/>
  <c r="J93"/>
  <c r="J65"/>
  <c r="BK257"/>
  <c r="J257"/>
  <c r="J66"/>
  <c r="P257"/>
  <c r="BK527"/>
  <c r="J527"/>
  <c r="J67"/>
  <c r="P527"/>
  <c i="5" r="P102"/>
  <c r="BK171"/>
  <c r="J171"/>
  <c r="J66"/>
  <c r="T171"/>
  <c r="P321"/>
  <c r="BK495"/>
  <c r="J495"/>
  <c r="J68"/>
  <c r="T495"/>
  <c r="R535"/>
  <c r="BK543"/>
  <c r="J543"/>
  <c r="J72"/>
  <c r="T543"/>
  <c r="R598"/>
  <c r="P642"/>
  <c r="T642"/>
  <c r="R683"/>
  <c r="BK753"/>
  <c r="J753"/>
  <c r="J76"/>
  <c r="R753"/>
  <c r="P792"/>
  <c i="6" r="P108"/>
  <c r="T108"/>
  <c r="BK370"/>
  <c r="J370"/>
  <c r="J67"/>
  <c r="P370"/>
  <c r="BK784"/>
  <c r="J784"/>
  <c r="J68"/>
  <c r="R784"/>
  <c r="R848"/>
  <c r="BK899"/>
  <c r="J899"/>
  <c r="J72"/>
  <c r="BK912"/>
  <c r="J912"/>
  <c r="J73"/>
  <c r="BK969"/>
  <c r="J969"/>
  <c r="J75"/>
  <c r="R969"/>
  <c r="BK1227"/>
  <c r="J1227"/>
  <c r="J76"/>
  <c r="T1227"/>
  <c r="R1276"/>
  <c r="T1276"/>
  <c r="R1344"/>
  <c r="BK1491"/>
  <c r="J1491"/>
  <c r="J80"/>
  <c r="R1491"/>
  <c r="P1646"/>
  <c r="T1646"/>
  <c r="P1720"/>
  <c r="BK1842"/>
  <c r="J1842"/>
  <c r="J83"/>
  <c r="P1842"/>
  <c i="11" r="BK93"/>
  <c r="BK135"/>
  <c r="J135"/>
  <c r="J65"/>
  <c r="BK165"/>
  <c r="J165"/>
  <c r="J66"/>
  <c r="BK201"/>
  <c r="J201"/>
  <c r="J67"/>
  <c r="BK228"/>
  <c r="J228"/>
  <c r="J68"/>
  <c r="P285"/>
  <c i="12" r="BK91"/>
  <c r="BK104"/>
  <c r="J104"/>
  <c r="J65"/>
  <c r="P107"/>
  <c r="BK134"/>
  <c r="J134"/>
  <c r="J67"/>
  <c r="T167"/>
  <c i="13" r="P109"/>
  <c r="R109"/>
  <c r="T109"/>
  <c r="P112"/>
  <c r="BK130"/>
  <c r="J130"/>
  <c r="J66"/>
  <c r="T130"/>
  <c r="P146"/>
  <c r="BK176"/>
  <c r="J176"/>
  <c r="J68"/>
  <c r="T176"/>
  <c r="P203"/>
  <c r="BK224"/>
  <c r="J224"/>
  <c r="J71"/>
  <c r="R224"/>
  <c r="P271"/>
  <c r="BK290"/>
  <c r="J290"/>
  <c r="J73"/>
  <c r="R290"/>
  <c r="P307"/>
  <c r="BK312"/>
  <c r="J312"/>
  <c r="J75"/>
  <c r="T312"/>
  <c r="R329"/>
  <c r="T329"/>
  <c r="R344"/>
  <c r="P357"/>
  <c r="BK368"/>
  <c r="J368"/>
  <c r="J79"/>
  <c r="T368"/>
  <c r="R385"/>
  <c r="P402"/>
  <c r="T402"/>
  <c r="R417"/>
  <c r="P433"/>
  <c r="BK464"/>
  <c r="J464"/>
  <c r="J84"/>
  <c r="R464"/>
  <c r="BK486"/>
  <c r="J486"/>
  <c r="J85"/>
  <c r="R486"/>
  <c r="T489"/>
  <c i="16" r="P128"/>
  <c r="P135"/>
  <c r="BK143"/>
  <c r="J143"/>
  <c r="J72"/>
  <c r="R143"/>
  <c i="17" r="BK93"/>
  <c r="J93"/>
  <c r="J68"/>
  <c r="R93"/>
  <c r="R92"/>
  <c i="18" r="BK93"/>
  <c r="J93"/>
  <c r="J68"/>
  <c r="R93"/>
  <c r="R92"/>
  <c i="19" r="T95"/>
  <c r="T216"/>
  <c r="P281"/>
  <c i="20" r="T95"/>
  <c r="T94"/>
  <c r="T110"/>
  <c i="21" r="BK92"/>
  <c r="J92"/>
  <c r="J65"/>
  <c r="T92"/>
  <c r="T91"/>
  <c r="P118"/>
  <c r="P117"/>
  <c r="T118"/>
  <c r="T117"/>
  <c i="22" r="BK81"/>
  <c r="BK80"/>
  <c r="J80"/>
  <c r="J59"/>
  <c i="2" r="BK141"/>
  <c r="J141"/>
  <c r="J67"/>
  <c r="T228"/>
  <c i="3" r="BK95"/>
  <c r="J95"/>
  <c r="J65"/>
  <c r="R95"/>
  <c r="R146"/>
  <c r="T247"/>
  <c r="T275"/>
  <c r="P286"/>
  <c r="P285"/>
  <c i="4" r="R93"/>
  <c r="R257"/>
  <c r="T527"/>
  <c i="5" r="R102"/>
  <c r="R171"/>
  <c r="R321"/>
  <c r="R495"/>
  <c r="BK535"/>
  <c r="J535"/>
  <c r="J71"/>
  <c r="R543"/>
  <c r="P598"/>
  <c r="BK642"/>
  <c r="J642"/>
  <c r="J74"/>
  <c r="P683"/>
  <c r="P753"/>
  <c r="T753"/>
  <c r="R792"/>
  <c i="6" r="BK108"/>
  <c r="J108"/>
  <c r="J65"/>
  <c r="R108"/>
  <c r="P184"/>
  <c r="T184"/>
  <c r="T370"/>
  <c r="T784"/>
  <c r="BK848"/>
  <c r="J848"/>
  <c r="J71"/>
  <c r="T848"/>
  <c r="P899"/>
  <c r="T899"/>
  <c r="P912"/>
  <c r="T912"/>
  <c r="P943"/>
  <c r="T943"/>
  <c r="T969"/>
  <c r="P1227"/>
  <c r="BK1276"/>
  <c r="J1276"/>
  <c r="J77"/>
  <c r="BK1344"/>
  <c r="J1344"/>
  <c r="J78"/>
  <c r="T1344"/>
  <c r="P1464"/>
  <c r="T1464"/>
  <c r="P1491"/>
  <c r="BK1646"/>
  <c r="J1646"/>
  <c r="J81"/>
  <c r="BK1720"/>
  <c r="J1720"/>
  <c r="J82"/>
  <c r="T1720"/>
  <c r="T1842"/>
  <c i="7" r="P110"/>
  <c r="P188"/>
  <c r="BK409"/>
  <c r="J409"/>
  <c r="J68"/>
  <c r="T409"/>
  <c r="R825"/>
  <c r="P885"/>
  <c r="R885"/>
  <c r="T885"/>
  <c r="R934"/>
  <c r="P1109"/>
  <c r="BK1161"/>
  <c r="J1161"/>
  <c r="J75"/>
  <c r="R1161"/>
  <c r="P1199"/>
  <c r="R1199"/>
  <c r="P1229"/>
  <c r="BK1349"/>
  <c r="J1349"/>
  <c r="J78"/>
  <c r="T1349"/>
  <c r="P1407"/>
  <c r="BK1533"/>
  <c r="J1533"/>
  <c r="J80"/>
  <c r="P1533"/>
  <c r="BK1666"/>
  <c r="J1666"/>
  <c r="J81"/>
  <c r="BK1689"/>
  <c r="J1689"/>
  <c r="J82"/>
  <c r="T1689"/>
  <c r="R1856"/>
  <c r="BK2046"/>
  <c r="J2046"/>
  <c r="J85"/>
  <c r="P2046"/>
  <c i="8" r="BK99"/>
  <c r="J99"/>
  <c r="J65"/>
  <c r="BK122"/>
  <c r="J122"/>
  <c r="J66"/>
  <c r="T122"/>
  <c r="P177"/>
  <c r="BK229"/>
  <c r="J229"/>
  <c r="J68"/>
  <c r="T229"/>
  <c r="P254"/>
  <c i="9" r="P99"/>
  <c r="P98"/>
  <c r="R124"/>
  <c r="R249"/>
  <c r="P311"/>
  <c r="P319"/>
  <c r="T319"/>
  <c r="R328"/>
  <c r="R364"/>
  <c i="10" r="R127"/>
  <c r="T709"/>
  <c r="BK762"/>
  <c r="J762"/>
  <c r="J70"/>
  <c r="T762"/>
  <c r="R781"/>
  <c r="T891"/>
  <c i="11" r="R93"/>
  <c r="P135"/>
  <c r="R165"/>
  <c r="T201"/>
  <c r="T228"/>
  <c r="BK285"/>
  <c r="J285"/>
  <c r="J69"/>
  <c i="12" r="R91"/>
  <c r="R104"/>
  <c r="T107"/>
  <c r="T134"/>
  <c r="R167"/>
  <c i="13" r="R112"/>
  <c r="R130"/>
  <c r="T146"/>
  <c r="R176"/>
  <c r="R203"/>
  <c r="BK220"/>
  <c r="J220"/>
  <c r="J70"/>
  <c r="R220"/>
  <c r="T224"/>
  <c r="R271"/>
  <c r="T290"/>
  <c r="P312"/>
  <c r="BK329"/>
  <c r="J329"/>
  <c r="J76"/>
  <c r="P344"/>
  <c r="BK357"/>
  <c r="J357"/>
  <c r="J78"/>
  <c r="P368"/>
  <c r="BK385"/>
  <c r="J385"/>
  <c r="J80"/>
  <c r="BK402"/>
  <c r="J402"/>
  <c r="J81"/>
  <c r="BK417"/>
  <c r="J417"/>
  <c r="J82"/>
  <c r="T417"/>
  <c r="T433"/>
  <c r="T464"/>
  <c r="T486"/>
  <c r="P489"/>
  <c i="14" r="BK192"/>
  <c r="J192"/>
  <c r="J65"/>
  <c r="P192"/>
  <c r="BK438"/>
  <c r="J438"/>
  <c r="J66"/>
  <c r="R438"/>
  <c r="BK565"/>
  <c r="J565"/>
  <c r="J68"/>
  <c r="P565"/>
  <c r="BK707"/>
  <c r="J707"/>
  <c r="J69"/>
  <c r="T707"/>
  <c r="P746"/>
  <c r="BK782"/>
  <c r="J782"/>
  <c r="J71"/>
  <c r="P782"/>
  <c i="15" r="R108"/>
  <c r="R107"/>
  <c r="BK689"/>
  <c r="J689"/>
  <c r="J70"/>
  <c r="R689"/>
  <c r="P720"/>
  <c r="BK767"/>
  <c r="J767"/>
  <c r="J73"/>
  <c r="T767"/>
  <c r="P919"/>
  <c r="BK1102"/>
  <c r="J1102"/>
  <c r="J76"/>
  <c r="P1102"/>
  <c r="BK1262"/>
  <c r="R1262"/>
  <c r="P1309"/>
  <c r="BK1382"/>
  <c r="J1382"/>
  <c r="J79"/>
  <c r="T1382"/>
  <c r="P1494"/>
  <c r="BK1624"/>
  <c r="J1624"/>
  <c r="J81"/>
  <c r="T1624"/>
  <c r="T1658"/>
  <c r="T1657"/>
  <c i="16" r="R128"/>
  <c r="T135"/>
  <c r="T143"/>
  <c i="17" r="T93"/>
  <c r="T92"/>
  <c i="18" r="T93"/>
  <c r="T92"/>
  <c i="19" r="BK95"/>
  <c r="J95"/>
  <c r="J68"/>
  <c r="R95"/>
  <c r="R216"/>
  <c r="T281"/>
  <c i="20" r="BK95"/>
  <c r="J95"/>
  <c r="J68"/>
  <c r="BK110"/>
  <c r="J110"/>
  <c r="J69"/>
  <c i="21" r="R92"/>
  <c r="R91"/>
  <c i="22" r="P81"/>
  <c r="P80"/>
  <c i="1" r="AU79"/>
  <c i="2" r="T141"/>
  <c r="T98"/>
  <c r="T97"/>
  <c r="BK228"/>
  <c r="J228"/>
  <c r="J68"/>
  <c i="6" r="BK184"/>
  <c r="J184"/>
  <c r="J66"/>
  <c r="R184"/>
  <c r="R370"/>
  <c r="P784"/>
  <c r="P848"/>
  <c r="R899"/>
  <c r="R912"/>
  <c r="BK943"/>
  <c r="J943"/>
  <c r="J74"/>
  <c r="R943"/>
  <c r="P969"/>
  <c r="R1227"/>
  <c r="P1276"/>
  <c r="P1344"/>
  <c r="BK1464"/>
  <c r="J1464"/>
  <c r="J79"/>
  <c r="R1464"/>
  <c r="T1491"/>
  <c r="R1646"/>
  <c r="R1720"/>
  <c r="R1842"/>
  <c i="7" r="BK110"/>
  <c r="J110"/>
  <c r="J65"/>
  <c r="BK188"/>
  <c r="J188"/>
  <c r="J66"/>
  <c r="R188"/>
  <c r="R409"/>
  <c r="BK825"/>
  <c r="J825"/>
  <c r="J69"/>
  <c r="T825"/>
  <c r="BK934"/>
  <c r="J934"/>
  <c r="J73"/>
  <c r="P934"/>
  <c r="BK1109"/>
  <c r="J1109"/>
  <c r="J74"/>
  <c r="T1109"/>
  <c r="T1161"/>
  <c r="BK1229"/>
  <c r="J1229"/>
  <c r="J77"/>
  <c r="T1229"/>
  <c r="P1349"/>
  <c r="BK1407"/>
  <c r="J1407"/>
  <c r="J79"/>
  <c r="T1407"/>
  <c r="T1533"/>
  <c r="R1666"/>
  <c r="T1666"/>
  <c r="P1689"/>
  <c r="BK1856"/>
  <c r="J1856"/>
  <c r="J83"/>
  <c r="T2046"/>
  <c i="8" r="P99"/>
  <c r="T99"/>
  <c r="R122"/>
  <c r="BK177"/>
  <c r="J177"/>
  <c r="J67"/>
  <c r="T177"/>
  <c r="R229"/>
  <c r="T254"/>
  <c r="R308"/>
  <c r="BK320"/>
  <c r="J320"/>
  <c r="J73"/>
  <c r="R320"/>
  <c r="T320"/>
  <c r="P328"/>
  <c r="R328"/>
  <c i="9" r="R99"/>
  <c r="R98"/>
  <c r="P124"/>
  <c r="BK249"/>
  <c r="J249"/>
  <c r="J70"/>
  <c r="T249"/>
  <c r="R311"/>
  <c r="BK319"/>
  <c r="J319"/>
  <c r="J72"/>
  <c r="R319"/>
  <c r="P328"/>
  <c r="BK364"/>
  <c r="J364"/>
  <c r="J74"/>
  <c r="P364"/>
  <c i="10" r="BK127"/>
  <c r="J127"/>
  <c r="J66"/>
  <c r="T127"/>
  <c r="P709"/>
  <c r="BK781"/>
  <c r="J781"/>
  <c r="J71"/>
  <c r="T781"/>
  <c r="P891"/>
  <c i="11" r="P93"/>
  <c r="R135"/>
  <c r="T165"/>
  <c r="R201"/>
  <c r="P228"/>
  <c r="T285"/>
  <c i="12" r="P91"/>
  <c r="P104"/>
  <c r="R107"/>
  <c r="R134"/>
  <c r="BK167"/>
  <c r="J167"/>
  <c r="J68"/>
  <c i="13" r="BK109"/>
  <c r="J109"/>
  <c r="J64"/>
  <c r="BK112"/>
  <c r="J112"/>
  <c r="J65"/>
  <c r="T112"/>
  <c r="P130"/>
  <c r="BK146"/>
  <c r="J146"/>
  <c r="J67"/>
  <c r="R146"/>
  <c r="P176"/>
  <c r="BK203"/>
  <c r="J203"/>
  <c r="J69"/>
  <c r="T203"/>
  <c r="P220"/>
  <c r="T220"/>
  <c r="P224"/>
  <c r="BK271"/>
  <c r="J271"/>
  <c r="J72"/>
  <c r="T271"/>
  <c r="P290"/>
  <c r="BK307"/>
  <c r="J307"/>
  <c r="J74"/>
  <c r="R307"/>
  <c r="T307"/>
  <c r="R312"/>
  <c r="P329"/>
  <c r="BK344"/>
  <c r="J344"/>
  <c r="J77"/>
  <c r="T344"/>
  <c r="R357"/>
  <c r="T357"/>
  <c r="R368"/>
  <c r="P385"/>
  <c r="T385"/>
  <c r="R402"/>
  <c r="P417"/>
  <c r="BK433"/>
  <c r="J433"/>
  <c r="J83"/>
  <c r="R433"/>
  <c r="P464"/>
  <c r="P486"/>
  <c r="BK489"/>
  <c r="J489"/>
  <c r="J86"/>
  <c r="R489"/>
  <c i="14" r="P94"/>
  <c r="T94"/>
  <c r="R192"/>
  <c r="P438"/>
  <c r="BK509"/>
  <c r="J509"/>
  <c r="J67"/>
  <c r="P509"/>
  <c r="T509"/>
  <c r="T565"/>
  <c r="P707"/>
  <c r="BK746"/>
  <c r="J746"/>
  <c r="J70"/>
  <c r="R746"/>
  <c r="R782"/>
  <c i="15" r="BK108"/>
  <c r="J108"/>
  <c r="J65"/>
  <c r="P108"/>
  <c r="P107"/>
  <c r="T689"/>
  <c r="R720"/>
  <c r="T720"/>
  <c r="P729"/>
  <c r="T729"/>
  <c r="R767"/>
  <c r="BK905"/>
  <c r="J905"/>
  <c r="J74"/>
  <c r="P905"/>
  <c r="R905"/>
  <c r="T905"/>
  <c r="T919"/>
  <c r="T1102"/>
  <c r="P1262"/>
  <c r="BK1309"/>
  <c r="J1309"/>
  <c r="J78"/>
  <c r="R1309"/>
  <c r="P1382"/>
  <c r="BK1494"/>
  <c r="J1494"/>
  <c r="J80"/>
  <c r="R1494"/>
  <c r="P1624"/>
  <c r="BK1658"/>
  <c r="J1658"/>
  <c r="J83"/>
  <c r="R1658"/>
  <c r="R1657"/>
  <c i="16" r="BK97"/>
  <c r="J97"/>
  <c r="J68"/>
  <c r="P97"/>
  <c i="20" r="P95"/>
  <c r="R110"/>
  <c i="22" r="R81"/>
  <c r="R80"/>
  <c i="2" r="P141"/>
  <c r="P98"/>
  <c r="P97"/>
  <c i="1" r="AU56"/>
  <c i="2" r="P228"/>
  <c i="3" r="BK146"/>
  <c r="J146"/>
  <c r="J66"/>
  <c r="T146"/>
  <c r="P247"/>
  <c r="BK275"/>
  <c r="J275"/>
  <c r="J68"/>
  <c r="BK286"/>
  <c r="J286"/>
  <c r="J70"/>
  <c r="R286"/>
  <c r="R285"/>
  <c i="4" r="P93"/>
  <c r="P92"/>
  <c r="P91"/>
  <c i="1" r="AU58"/>
  <c i="4" r="T93"/>
  <c r="T257"/>
  <c r="R527"/>
  <c i="5" r="BK102"/>
  <c r="J102"/>
  <c r="J65"/>
  <c r="T102"/>
  <c r="P171"/>
  <c r="BK321"/>
  <c r="J321"/>
  <c r="J67"/>
  <c r="T321"/>
  <c r="P495"/>
  <c r="P535"/>
  <c r="T535"/>
  <c r="P543"/>
  <c r="BK598"/>
  <c r="J598"/>
  <c r="J73"/>
  <c r="T598"/>
  <c r="R642"/>
  <c r="BK683"/>
  <c r="J683"/>
  <c r="J75"/>
  <c r="T683"/>
  <c r="BK792"/>
  <c r="J792"/>
  <c r="J77"/>
  <c r="T792"/>
  <c i="7" r="R110"/>
  <c r="R109"/>
  <c r="T110"/>
  <c r="T188"/>
  <c r="P409"/>
  <c r="P825"/>
  <c r="BK885"/>
  <c r="J885"/>
  <c r="J72"/>
  <c r="T934"/>
  <c r="R1109"/>
  <c r="P1161"/>
  <c r="BK1199"/>
  <c r="J1199"/>
  <c r="J76"/>
  <c r="T1199"/>
  <c r="R1229"/>
  <c r="R1349"/>
  <c r="R1407"/>
  <c r="R1533"/>
  <c r="P1666"/>
  <c r="R1689"/>
  <c r="P1856"/>
  <c r="T1856"/>
  <c r="R2046"/>
  <c i="8" r="R99"/>
  <c r="P122"/>
  <c r="R177"/>
  <c r="P229"/>
  <c r="BK254"/>
  <c r="J254"/>
  <c r="J71"/>
  <c r="R254"/>
  <c r="R253"/>
  <c r="BK308"/>
  <c r="J308"/>
  <c r="J72"/>
  <c r="P308"/>
  <c r="T308"/>
  <c r="P320"/>
  <c r="BK328"/>
  <c r="J328"/>
  <c r="J74"/>
  <c r="T328"/>
  <c i="9" r="BK99"/>
  <c r="J99"/>
  <c r="J65"/>
  <c r="T99"/>
  <c r="T98"/>
  <c r="BK124"/>
  <c r="J124"/>
  <c r="J69"/>
  <c r="T124"/>
  <c r="P249"/>
  <c r="BK311"/>
  <c r="J311"/>
  <c r="J71"/>
  <c r="T311"/>
  <c r="BK328"/>
  <c r="J328"/>
  <c r="J73"/>
  <c r="T328"/>
  <c r="T364"/>
  <c i="10" r="BK98"/>
  <c r="J98"/>
  <c r="J65"/>
  <c r="P98"/>
  <c r="R98"/>
  <c r="T98"/>
  <c r="T97"/>
  <c r="P127"/>
  <c r="BK709"/>
  <c r="J709"/>
  <c r="J67"/>
  <c r="R709"/>
  <c r="P762"/>
  <c r="R762"/>
  <c r="P781"/>
  <c r="BK891"/>
  <c r="J891"/>
  <c r="J72"/>
  <c r="R891"/>
  <c i="11" r="T93"/>
  <c r="T92"/>
  <c r="T135"/>
  <c r="P165"/>
  <c r="P201"/>
  <c r="R228"/>
  <c r="R285"/>
  <c i="12" r="T91"/>
  <c r="T90"/>
  <c r="T104"/>
  <c r="BK107"/>
  <c r="J107"/>
  <c r="J66"/>
  <c r="P134"/>
  <c r="P167"/>
  <c i="14" r="BK94"/>
  <c r="BK93"/>
  <c r="J93"/>
  <c r="J63"/>
  <c r="R94"/>
  <c r="T192"/>
  <c r="T438"/>
  <c r="R509"/>
  <c r="R565"/>
  <c r="R707"/>
  <c r="T746"/>
  <c r="T782"/>
  <c i="15" r="T108"/>
  <c r="T107"/>
  <c r="P689"/>
  <c r="BK720"/>
  <c r="J720"/>
  <c r="J71"/>
  <c r="BK729"/>
  <c r="J729"/>
  <c r="J72"/>
  <c r="R729"/>
  <c r="P767"/>
  <c r="BK919"/>
  <c r="J919"/>
  <c r="J75"/>
  <c r="R919"/>
  <c r="R1102"/>
  <c r="T1262"/>
  <c r="T1309"/>
  <c r="R1382"/>
  <c r="T1494"/>
  <c r="R1624"/>
  <c r="P1658"/>
  <c r="P1657"/>
  <c i="16" r="R97"/>
  <c r="R96"/>
  <c r="BK128"/>
  <c r="J128"/>
  <c r="J69"/>
  <c r="T128"/>
  <c r="T96"/>
  <c r="BK135"/>
  <c r="J135"/>
  <c r="J71"/>
  <c r="R135"/>
  <c r="P143"/>
  <c i="17" r="P93"/>
  <c r="P92"/>
  <c i="1" r="AU74"/>
  <c i="18" r="P93"/>
  <c r="P92"/>
  <c i="1" r="AU75"/>
  <c i="19" r="P95"/>
  <c r="P94"/>
  <c i="1" r="AU76"/>
  <c i="19" r="BK216"/>
  <c r="J216"/>
  <c r="J69"/>
  <c r="P216"/>
  <c r="BK281"/>
  <c r="J281"/>
  <c r="J70"/>
  <c r="R281"/>
  <c i="20" r="R95"/>
  <c r="R94"/>
  <c r="P110"/>
  <c i="21" r="P92"/>
  <c r="P91"/>
  <c r="P90"/>
  <c i="1" r="AU78"/>
  <c i="21" r="BK118"/>
  <c r="J118"/>
  <c r="J67"/>
  <c r="R118"/>
  <c r="R117"/>
  <c i="22" r="T81"/>
  <c r="T80"/>
  <c i="4" r="BK587"/>
  <c r="J587"/>
  <c r="J68"/>
  <c r="BK590"/>
  <c r="J590"/>
  <c r="J69"/>
  <c i="5" r="BK844"/>
  <c r="J844"/>
  <c r="J78"/>
  <c i="6" r="BK844"/>
  <c r="J844"/>
  <c r="J69"/>
  <c r="BK1878"/>
  <c r="J1878"/>
  <c r="J84"/>
  <c i="16" r="BK133"/>
  <c r="J133"/>
  <c r="J70"/>
  <c i="21" r="BK189"/>
  <c r="J189"/>
  <c r="J68"/>
  <c i="2" r="BK99"/>
  <c r="J99"/>
  <c r="J65"/>
  <c r="BK275"/>
  <c r="J275"/>
  <c r="J71"/>
  <c r="BK305"/>
  <c r="J305"/>
  <c r="J75"/>
  <c i="7" r="BK881"/>
  <c r="J881"/>
  <c r="J70"/>
  <c r="BK2094"/>
  <c r="J2094"/>
  <c r="J86"/>
  <c i="9" r="BK120"/>
  <c r="J120"/>
  <c r="J67"/>
  <c i="11" r="BK295"/>
  <c r="J295"/>
  <c r="J70"/>
  <c i="15" r="BK646"/>
  <c r="J646"/>
  <c r="J67"/>
  <c i="2" r="BK133"/>
  <c r="J133"/>
  <c r="J66"/>
  <c r="BK271"/>
  <c r="J271"/>
  <c r="J69"/>
  <c r="BK279"/>
  <c r="J279"/>
  <c r="J72"/>
  <c r="BK297"/>
  <c r="J297"/>
  <c r="J73"/>
  <c r="BK303"/>
  <c r="J303"/>
  <c r="J74"/>
  <c i="7" r="BK398"/>
  <c r="J398"/>
  <c r="J67"/>
  <c r="BK1931"/>
  <c r="J1931"/>
  <c r="J84"/>
  <c i="8" r="BK250"/>
  <c r="J250"/>
  <c r="J69"/>
  <c r="BK343"/>
  <c r="J343"/>
  <c r="J75"/>
  <c i="9" r="BK111"/>
  <c r="J111"/>
  <c r="J66"/>
  <c r="BK376"/>
  <c r="J376"/>
  <c r="J75"/>
  <c i="10" r="BK758"/>
  <c r="J758"/>
  <c r="J68"/>
  <c r="BK971"/>
  <c r="J971"/>
  <c r="J73"/>
  <c r="BK976"/>
  <c r="J976"/>
  <c r="J74"/>
  <c i="15" r="BK640"/>
  <c r="J640"/>
  <c r="J66"/>
  <c r="BK650"/>
  <c r="J650"/>
  <c r="J69"/>
  <c r="BK1680"/>
  <c r="J1680"/>
  <c r="J84"/>
  <c i="3" r="BK325"/>
  <c r="J325"/>
  <c r="J71"/>
  <c i="5" r="BK531"/>
  <c r="J531"/>
  <c r="J69"/>
  <c i="20" r="BK116"/>
  <c r="J116"/>
  <c r="J70"/>
  <c i="22" r="J52"/>
  <c r="J55"/>
  <c r="BE82"/>
  <c r="BE94"/>
  <c r="E48"/>
  <c r="BE88"/>
  <c r="BE91"/>
  <c r="F55"/>
  <c r="BE85"/>
  <c i="21" r="J59"/>
  <c r="BE190"/>
  <c r="E50"/>
  <c r="J84"/>
  <c r="BE109"/>
  <c r="BE113"/>
  <c r="BE187"/>
  <c r="F59"/>
  <c r="BE93"/>
  <c r="BE119"/>
  <c r="BE140"/>
  <c r="BE161"/>
  <c r="BE174"/>
  <c r="BE97"/>
  <c r="BE101"/>
  <c r="BE105"/>
  <c i="20" r="E80"/>
  <c r="BE100"/>
  <c r="BE108"/>
  <c r="BE112"/>
  <c i="19" r="BK94"/>
  <c r="J94"/>
  <c r="J67"/>
  <c i="20" r="J63"/>
  <c r="BE98"/>
  <c r="BE99"/>
  <c r="BE105"/>
  <c r="BE106"/>
  <c r="BE111"/>
  <c r="J60"/>
  <c r="F63"/>
  <c r="BE102"/>
  <c r="BE103"/>
  <c r="BE113"/>
  <c r="BE117"/>
  <c r="BE96"/>
  <c r="BE97"/>
  <c r="BE101"/>
  <c r="BE104"/>
  <c r="BE107"/>
  <c r="BE109"/>
  <c r="BE114"/>
  <c r="BE115"/>
  <c i="19" r="E52"/>
  <c r="F63"/>
  <c r="BE99"/>
  <c r="BE108"/>
  <c r="BE109"/>
  <c r="BE114"/>
  <c r="BE115"/>
  <c r="BE120"/>
  <c r="BE123"/>
  <c r="BE125"/>
  <c r="BE133"/>
  <c r="BE143"/>
  <c r="BE144"/>
  <c r="BE148"/>
  <c r="BE154"/>
  <c r="BE156"/>
  <c r="BE157"/>
  <c r="BE161"/>
  <c r="BE163"/>
  <c r="BE169"/>
  <c r="BE171"/>
  <c r="BE176"/>
  <c r="BE178"/>
  <c r="BE187"/>
  <c r="BE193"/>
  <c r="BE194"/>
  <c r="BE198"/>
  <c r="BE200"/>
  <c r="BE204"/>
  <c r="BE208"/>
  <c r="BE209"/>
  <c r="BE211"/>
  <c r="BE226"/>
  <c r="BE227"/>
  <c r="BE231"/>
  <c r="BE232"/>
  <c r="BE233"/>
  <c r="BE238"/>
  <c r="BE239"/>
  <c r="BE241"/>
  <c r="BE244"/>
  <c r="BE252"/>
  <c r="BE253"/>
  <c r="BE255"/>
  <c r="BE258"/>
  <c r="BE259"/>
  <c r="BE260"/>
  <c r="BE261"/>
  <c r="BE266"/>
  <c r="BE269"/>
  <c r="BE274"/>
  <c r="BE277"/>
  <c r="BE283"/>
  <c r="BE286"/>
  <c r="BE289"/>
  <c r="J60"/>
  <c r="J63"/>
  <c r="BE96"/>
  <c r="BE104"/>
  <c r="BE116"/>
  <c r="BE117"/>
  <c r="BE118"/>
  <c r="BE119"/>
  <c r="BE124"/>
  <c r="BE128"/>
  <c r="BE131"/>
  <c r="BE132"/>
  <c r="BE134"/>
  <c r="BE139"/>
  <c r="BE140"/>
  <c r="BE147"/>
  <c r="BE151"/>
  <c r="BE152"/>
  <c r="BE153"/>
  <c r="BE162"/>
  <c r="BE167"/>
  <c r="BE168"/>
  <c r="BE172"/>
  <c r="BE173"/>
  <c r="BE175"/>
  <c r="BE177"/>
  <c r="BE179"/>
  <c r="BE180"/>
  <c r="BE184"/>
  <c r="BE192"/>
  <c r="BE196"/>
  <c r="BE197"/>
  <c r="BE199"/>
  <c r="BE206"/>
  <c r="BE212"/>
  <c r="BE213"/>
  <c r="BE220"/>
  <c r="BE221"/>
  <c r="BE225"/>
  <c r="BE228"/>
  <c r="BE240"/>
  <c r="BE242"/>
  <c r="BE246"/>
  <c r="BE248"/>
  <c r="BE249"/>
  <c r="BE254"/>
  <c r="BE256"/>
  <c r="BE264"/>
  <c r="BE267"/>
  <c r="BE272"/>
  <c r="BE278"/>
  <c r="BE279"/>
  <c r="BE290"/>
  <c r="F62"/>
  <c r="J90"/>
  <c r="BE100"/>
  <c r="BE101"/>
  <c r="BE102"/>
  <c r="BE103"/>
  <c r="BE105"/>
  <c r="BE107"/>
  <c r="BE111"/>
  <c r="BE113"/>
  <c r="BE122"/>
  <c r="BE127"/>
  <c r="BE130"/>
  <c r="BE135"/>
  <c r="BE136"/>
  <c r="BE138"/>
  <c r="BE142"/>
  <c r="BE145"/>
  <c r="BE149"/>
  <c r="BE155"/>
  <c r="BE164"/>
  <c r="BE165"/>
  <c r="BE166"/>
  <c r="BE181"/>
  <c r="BE190"/>
  <c r="BE191"/>
  <c r="BE201"/>
  <c r="BE202"/>
  <c r="BE205"/>
  <c r="BE207"/>
  <c r="BE210"/>
  <c r="BE215"/>
  <c r="BE217"/>
  <c r="BE218"/>
  <c r="BE229"/>
  <c r="BE234"/>
  <c r="BE235"/>
  <c r="BE237"/>
  <c r="BE245"/>
  <c r="BE247"/>
  <c r="BE257"/>
  <c r="BE263"/>
  <c r="BE265"/>
  <c r="BE268"/>
  <c r="BE271"/>
  <c r="BE276"/>
  <c r="BE282"/>
  <c r="BE285"/>
  <c r="BE97"/>
  <c r="BE98"/>
  <c r="BE106"/>
  <c r="BE110"/>
  <c r="BE112"/>
  <c r="BE121"/>
  <c r="BE126"/>
  <c r="BE129"/>
  <c r="BE137"/>
  <c r="BE141"/>
  <c r="BE146"/>
  <c r="BE150"/>
  <c r="BE158"/>
  <c r="BE159"/>
  <c r="BE160"/>
  <c r="BE170"/>
  <c r="BE174"/>
  <c r="BE182"/>
  <c r="BE183"/>
  <c r="BE185"/>
  <c r="BE186"/>
  <c r="BE188"/>
  <c r="BE189"/>
  <c r="BE195"/>
  <c r="BE203"/>
  <c r="BE214"/>
  <c r="BE219"/>
  <c r="BE222"/>
  <c r="BE223"/>
  <c r="BE224"/>
  <c r="BE230"/>
  <c r="BE236"/>
  <c r="BE243"/>
  <c r="BE250"/>
  <c r="BE251"/>
  <c r="BE262"/>
  <c r="BE270"/>
  <c r="BE273"/>
  <c r="BE275"/>
  <c r="BE280"/>
  <c r="BE284"/>
  <c r="BE287"/>
  <c r="BE288"/>
  <c i="18" r="E52"/>
  <c r="F63"/>
  <c r="J89"/>
  <c r="BE95"/>
  <c r="BE96"/>
  <c r="J60"/>
  <c r="BE94"/>
  <c r="BE97"/>
  <c i="17" r="J63"/>
  <c r="E78"/>
  <c r="F88"/>
  <c r="BE94"/>
  <c r="BE95"/>
  <c r="BE110"/>
  <c r="BE114"/>
  <c r="BE120"/>
  <c r="BE122"/>
  <c r="BE123"/>
  <c r="J62"/>
  <c r="BE99"/>
  <c r="BE100"/>
  <c r="BE103"/>
  <c r="BE109"/>
  <c r="BE112"/>
  <c r="BE113"/>
  <c r="BE115"/>
  <c r="BE116"/>
  <c r="BE119"/>
  <c r="BE121"/>
  <c r="F89"/>
  <c r="BE96"/>
  <c r="BE97"/>
  <c r="BE98"/>
  <c r="BE105"/>
  <c r="BE118"/>
  <c r="J60"/>
  <c r="BE101"/>
  <c r="BE102"/>
  <c r="BE104"/>
  <c r="BE106"/>
  <c r="BE107"/>
  <c r="BE108"/>
  <c r="BE111"/>
  <c r="BE117"/>
  <c r="BE124"/>
  <c i="16" r="F62"/>
  <c r="E82"/>
  <c r="BE106"/>
  <c r="BE107"/>
  <c r="BE114"/>
  <c r="BE116"/>
  <c r="BE117"/>
  <c r="BE121"/>
  <c r="BE126"/>
  <c r="BE130"/>
  <c r="BE134"/>
  <c r="BE144"/>
  <c r="BE145"/>
  <c r="BE147"/>
  <c i="15" r="J1262"/>
  <c r="J77"/>
  <c i="16" r="F63"/>
  <c r="J92"/>
  <c r="J93"/>
  <c r="BE105"/>
  <c r="BE108"/>
  <c r="BE110"/>
  <c r="BE111"/>
  <c r="BE112"/>
  <c r="BE119"/>
  <c r="BE120"/>
  <c r="BE131"/>
  <c r="BE139"/>
  <c r="BE141"/>
  <c r="BE142"/>
  <c r="BE146"/>
  <c r="J90"/>
  <c r="BE98"/>
  <c r="BE100"/>
  <c r="BE101"/>
  <c r="BE102"/>
  <c r="BE103"/>
  <c r="BE109"/>
  <c r="BE113"/>
  <c r="BE115"/>
  <c r="BE118"/>
  <c r="BE123"/>
  <c r="BE124"/>
  <c r="BE125"/>
  <c r="BE129"/>
  <c r="BE137"/>
  <c r="BE138"/>
  <c i="15" r="BK107"/>
  <c r="J107"/>
  <c r="J64"/>
  <c i="16" r="BE99"/>
  <c r="BE104"/>
  <c r="BE122"/>
  <c r="BE127"/>
  <c r="BE132"/>
  <c r="BE136"/>
  <c r="BE140"/>
  <c r="BE148"/>
  <c i="14" r="J94"/>
  <c r="J64"/>
  <c i="15" r="E50"/>
  <c r="BE137"/>
  <c r="BE157"/>
  <c r="BE480"/>
  <c r="BE585"/>
  <c r="BE625"/>
  <c r="BE647"/>
  <c r="BE656"/>
  <c r="BE725"/>
  <c r="BE728"/>
  <c r="BE730"/>
  <c r="BE734"/>
  <c r="BE738"/>
  <c r="BE743"/>
  <c r="BE748"/>
  <c r="BE757"/>
  <c r="BE761"/>
  <c r="BE842"/>
  <c r="BE847"/>
  <c r="BE912"/>
  <c r="BE925"/>
  <c r="BE992"/>
  <c r="BE1032"/>
  <c r="BE1037"/>
  <c r="BE1064"/>
  <c r="BE1069"/>
  <c r="BE1100"/>
  <c r="BE1117"/>
  <c r="BE1121"/>
  <c r="BE1126"/>
  <c r="BE1131"/>
  <c r="BE1146"/>
  <c r="BE1151"/>
  <c r="BE1156"/>
  <c r="BE1235"/>
  <c r="BE1270"/>
  <c r="BE1278"/>
  <c r="BE1310"/>
  <c r="BE1561"/>
  <c r="BE1631"/>
  <c r="J59"/>
  <c r="F103"/>
  <c r="BE273"/>
  <c r="BE513"/>
  <c r="BE532"/>
  <c r="BE544"/>
  <c r="BE608"/>
  <c r="BE620"/>
  <c r="BE630"/>
  <c r="BE651"/>
  <c r="BE712"/>
  <c r="BE753"/>
  <c r="BE780"/>
  <c r="BE810"/>
  <c r="BE817"/>
  <c r="BE856"/>
  <c r="BE860"/>
  <c r="BE888"/>
  <c r="BE903"/>
  <c r="BE920"/>
  <c r="BE945"/>
  <c r="BE958"/>
  <c r="BE987"/>
  <c r="BE1010"/>
  <c r="BE1016"/>
  <c r="BE1026"/>
  <c r="BE1042"/>
  <c r="BE1053"/>
  <c r="BE1059"/>
  <c r="BE1083"/>
  <c r="BE1108"/>
  <c r="BE1112"/>
  <c r="BE1136"/>
  <c r="BE1182"/>
  <c r="BE1201"/>
  <c r="BE1223"/>
  <c r="BE1253"/>
  <c r="BE1328"/>
  <c r="BE1361"/>
  <c r="BE1380"/>
  <c r="BE1383"/>
  <c r="BE1450"/>
  <c r="BE1625"/>
  <c r="BE109"/>
  <c r="BE173"/>
  <c r="BE489"/>
  <c r="BE508"/>
  <c r="BE527"/>
  <c r="BE603"/>
  <c r="BE613"/>
  <c r="BE690"/>
  <c r="BE702"/>
  <c r="BE718"/>
  <c r="BE768"/>
  <c r="BE880"/>
  <c r="BE884"/>
  <c r="BE893"/>
  <c r="BE898"/>
  <c r="BE917"/>
  <c r="BE935"/>
  <c r="BE953"/>
  <c r="BE1000"/>
  <c r="BE1103"/>
  <c r="BE1177"/>
  <c r="BE1206"/>
  <c r="BE1241"/>
  <c r="BE1247"/>
  <c r="BE1260"/>
  <c r="BE1263"/>
  <c r="BE1295"/>
  <c r="BE1301"/>
  <c r="BE1322"/>
  <c r="BE1445"/>
  <c r="BE1455"/>
  <c r="BE1615"/>
  <c r="BE1637"/>
  <c r="BE1645"/>
  <c r="BE1650"/>
  <c r="BE1655"/>
  <c r="BE1659"/>
  <c r="BE1662"/>
  <c r="BE1665"/>
  <c r="BE1668"/>
  <c r="BE1671"/>
  <c r="BE1674"/>
  <c r="BE1677"/>
  <c r="BE1681"/>
  <c r="J56"/>
  <c r="BE125"/>
  <c r="BE185"/>
  <c r="BE370"/>
  <c r="BE464"/>
  <c r="BE470"/>
  <c r="BE503"/>
  <c r="BE635"/>
  <c r="BE641"/>
  <c r="BE687"/>
  <c r="BE721"/>
  <c r="BE765"/>
  <c r="BE824"/>
  <c r="BE831"/>
  <c r="BE836"/>
  <c r="BE851"/>
  <c r="BE872"/>
  <c r="BE906"/>
  <c r="BE929"/>
  <c r="BE940"/>
  <c r="BE963"/>
  <c r="BE971"/>
  <c r="BE976"/>
  <c r="BE981"/>
  <c r="BE1005"/>
  <c r="BE1021"/>
  <c r="BE1048"/>
  <c r="BE1073"/>
  <c r="BE1141"/>
  <c r="BE1164"/>
  <c r="BE1171"/>
  <c r="BE1192"/>
  <c r="BE1210"/>
  <c r="BE1217"/>
  <c r="BE1283"/>
  <c r="BE1289"/>
  <c r="BE1307"/>
  <c r="BE1316"/>
  <c r="BE1414"/>
  <c r="BE1461"/>
  <c r="BE1492"/>
  <c r="BE1495"/>
  <c i="14" r="E50"/>
  <c r="J59"/>
  <c r="J87"/>
  <c r="BE97"/>
  <c r="BE102"/>
  <c r="BE106"/>
  <c r="BE107"/>
  <c r="BE108"/>
  <c r="BE112"/>
  <c r="BE116"/>
  <c r="BE117"/>
  <c r="BE119"/>
  <c r="BE121"/>
  <c r="BE123"/>
  <c r="BE128"/>
  <c r="BE134"/>
  <c r="BE140"/>
  <c r="BE144"/>
  <c r="BE150"/>
  <c r="BE151"/>
  <c r="BE155"/>
  <c r="BE161"/>
  <c r="BE162"/>
  <c r="BE169"/>
  <c r="BE171"/>
  <c r="BE172"/>
  <c r="BE174"/>
  <c r="BE175"/>
  <c r="BE177"/>
  <c r="BE179"/>
  <c r="BE193"/>
  <c r="BE194"/>
  <c r="BE195"/>
  <c r="BE204"/>
  <c r="BE208"/>
  <c r="BE210"/>
  <c r="BE215"/>
  <c r="BE219"/>
  <c r="BE223"/>
  <c r="BE225"/>
  <c r="BE226"/>
  <c r="BE231"/>
  <c r="BE235"/>
  <c r="BE240"/>
  <c r="BE241"/>
  <c r="BE243"/>
  <c r="BE246"/>
  <c r="BE249"/>
  <c r="BE251"/>
  <c r="BE253"/>
  <c r="BE257"/>
  <c r="BE258"/>
  <c r="BE264"/>
  <c r="BE274"/>
  <c r="BE275"/>
  <c r="BE276"/>
  <c r="BE278"/>
  <c r="BE279"/>
  <c r="BE283"/>
  <c r="BE284"/>
  <c r="BE285"/>
  <c r="BE287"/>
  <c r="BE305"/>
  <c r="BE308"/>
  <c r="BE309"/>
  <c r="BE311"/>
  <c r="BE316"/>
  <c r="BE319"/>
  <c r="BE325"/>
  <c r="BE328"/>
  <c r="BE331"/>
  <c r="BE335"/>
  <c r="BE337"/>
  <c r="BE340"/>
  <c r="BE344"/>
  <c r="BE348"/>
  <c r="BE349"/>
  <c r="BE350"/>
  <c r="BE353"/>
  <c r="BE354"/>
  <c r="BE362"/>
  <c r="BE375"/>
  <c r="BE377"/>
  <c r="BE382"/>
  <c r="BE387"/>
  <c r="BE388"/>
  <c r="BE389"/>
  <c r="BE390"/>
  <c r="BE391"/>
  <c r="BE397"/>
  <c r="BE399"/>
  <c r="BE400"/>
  <c r="BE407"/>
  <c r="BE409"/>
  <c r="BE410"/>
  <c r="BE412"/>
  <c r="BE417"/>
  <c r="BE419"/>
  <c r="BE420"/>
  <c r="BE424"/>
  <c r="BE428"/>
  <c r="BE437"/>
  <c r="BE440"/>
  <c r="BE442"/>
  <c r="BE444"/>
  <c r="BE445"/>
  <c r="BE446"/>
  <c r="BE450"/>
  <c r="BE452"/>
  <c r="BE455"/>
  <c r="BE465"/>
  <c r="BE473"/>
  <c r="BE474"/>
  <c r="BE478"/>
  <c r="BE491"/>
  <c r="BE494"/>
  <c r="BE496"/>
  <c r="BE497"/>
  <c r="BE501"/>
  <c r="BE504"/>
  <c r="BE510"/>
  <c r="BE519"/>
  <c r="BE521"/>
  <c r="BE523"/>
  <c r="BE530"/>
  <c r="BE534"/>
  <c r="BE535"/>
  <c r="BE541"/>
  <c r="BE552"/>
  <c r="BE553"/>
  <c r="BE557"/>
  <c r="BE560"/>
  <c r="BE562"/>
  <c r="BE568"/>
  <c r="BE573"/>
  <c r="BE574"/>
  <c r="BE578"/>
  <c r="BE582"/>
  <c r="BE586"/>
  <c r="BE589"/>
  <c r="BE592"/>
  <c r="BE593"/>
  <c r="BE594"/>
  <c r="BE599"/>
  <c r="BE601"/>
  <c r="BE607"/>
  <c r="BE609"/>
  <c r="BE620"/>
  <c r="BE622"/>
  <c r="BE627"/>
  <c r="BE635"/>
  <c r="BE636"/>
  <c r="BE642"/>
  <c r="BE644"/>
  <c r="BE647"/>
  <c r="BE648"/>
  <c r="BE653"/>
  <c r="BE660"/>
  <c r="BE662"/>
  <c r="BE665"/>
  <c r="BE666"/>
  <c r="BE669"/>
  <c r="BE670"/>
  <c r="BE674"/>
  <c r="BE678"/>
  <c r="BE679"/>
  <c r="BE681"/>
  <c r="BE685"/>
  <c r="BE693"/>
  <c r="BE694"/>
  <c r="BE704"/>
  <c r="BE712"/>
  <c r="BE714"/>
  <c r="BE718"/>
  <c r="BE725"/>
  <c r="BE726"/>
  <c r="BE728"/>
  <c r="BE729"/>
  <c r="BE733"/>
  <c r="BE734"/>
  <c r="BE737"/>
  <c r="BE741"/>
  <c r="BE742"/>
  <c r="BE756"/>
  <c r="BE758"/>
  <c r="BE759"/>
  <c r="BE760"/>
  <c r="BE766"/>
  <c r="BE771"/>
  <c r="BE776"/>
  <c r="BE784"/>
  <c r="BE786"/>
  <c r="BE787"/>
  <c r="BE788"/>
  <c r="BE789"/>
  <c r="BE790"/>
  <c r="BE791"/>
  <c r="F58"/>
  <c r="BE98"/>
  <c r="BE104"/>
  <c r="BE109"/>
  <c r="BE111"/>
  <c r="BE125"/>
  <c r="BE126"/>
  <c r="BE129"/>
  <c r="BE133"/>
  <c r="BE136"/>
  <c r="BE138"/>
  <c r="BE142"/>
  <c r="BE147"/>
  <c r="BE148"/>
  <c r="BE153"/>
  <c r="BE154"/>
  <c r="BE159"/>
  <c r="BE164"/>
  <c r="BE165"/>
  <c r="BE167"/>
  <c r="BE168"/>
  <c r="BE170"/>
  <c r="BE178"/>
  <c r="BE181"/>
  <c r="BE184"/>
  <c r="BE185"/>
  <c r="BE186"/>
  <c r="BE190"/>
  <c r="BE196"/>
  <c r="BE197"/>
  <c r="BE200"/>
  <c r="BE203"/>
  <c r="BE207"/>
  <c r="BE212"/>
  <c r="BE214"/>
  <c r="BE217"/>
  <c r="BE222"/>
  <c r="BE228"/>
  <c r="BE230"/>
  <c r="BE234"/>
  <c r="BE237"/>
  <c r="BE238"/>
  <c r="BE245"/>
  <c r="BE255"/>
  <c r="BE260"/>
  <c r="BE262"/>
  <c r="BE269"/>
  <c r="BE271"/>
  <c r="BE288"/>
  <c r="BE289"/>
  <c r="BE292"/>
  <c r="BE296"/>
  <c r="BE298"/>
  <c r="BE304"/>
  <c r="BE310"/>
  <c r="BE312"/>
  <c r="BE315"/>
  <c r="BE322"/>
  <c r="BE323"/>
  <c r="BE329"/>
  <c r="BE336"/>
  <c r="BE347"/>
  <c r="BE357"/>
  <c r="BE367"/>
  <c r="BE370"/>
  <c r="BE376"/>
  <c r="BE394"/>
  <c r="BE395"/>
  <c r="BE398"/>
  <c r="BE401"/>
  <c r="BE402"/>
  <c r="BE404"/>
  <c r="BE405"/>
  <c r="BE408"/>
  <c r="BE414"/>
  <c r="BE418"/>
  <c r="BE430"/>
  <c r="BE436"/>
  <c r="BE457"/>
  <c r="BE458"/>
  <c r="BE461"/>
  <c r="BE463"/>
  <c r="BE466"/>
  <c r="BE469"/>
  <c r="BE472"/>
  <c r="BE476"/>
  <c r="BE481"/>
  <c r="BE482"/>
  <c r="BE484"/>
  <c r="BE487"/>
  <c r="BE489"/>
  <c r="BE490"/>
  <c r="BE493"/>
  <c r="BE502"/>
  <c r="BE508"/>
  <c r="BE516"/>
  <c r="BE522"/>
  <c r="BE527"/>
  <c r="BE528"/>
  <c r="BE533"/>
  <c r="BE540"/>
  <c r="BE544"/>
  <c r="BE547"/>
  <c r="BE548"/>
  <c r="BE555"/>
  <c r="BE556"/>
  <c r="BE564"/>
  <c r="BE566"/>
  <c r="BE569"/>
  <c r="BE571"/>
  <c r="BE572"/>
  <c r="BE575"/>
  <c r="BE579"/>
  <c r="BE581"/>
  <c r="BE588"/>
  <c r="BE596"/>
  <c r="BE602"/>
  <c r="BE605"/>
  <c r="BE611"/>
  <c r="BE613"/>
  <c r="BE615"/>
  <c r="BE617"/>
  <c r="BE623"/>
  <c r="BE624"/>
  <c r="BE628"/>
  <c r="BE631"/>
  <c r="BE634"/>
  <c r="BE638"/>
  <c r="BE639"/>
  <c r="BE641"/>
  <c r="BE645"/>
  <c r="BE658"/>
  <c r="BE663"/>
  <c r="BE671"/>
  <c r="BE676"/>
  <c r="BE677"/>
  <c r="BE686"/>
  <c r="BE688"/>
  <c r="BE689"/>
  <c r="BE691"/>
  <c r="BE692"/>
  <c r="BE698"/>
  <c r="BE702"/>
  <c r="BE705"/>
  <c r="BE715"/>
  <c r="BE716"/>
  <c r="BE721"/>
  <c r="BE724"/>
  <c r="BE727"/>
  <c r="BE732"/>
  <c r="BE738"/>
  <c r="BE740"/>
  <c r="BE745"/>
  <c r="BE747"/>
  <c r="BE752"/>
  <c r="BE755"/>
  <c r="BE757"/>
  <c r="BE761"/>
  <c r="BE763"/>
  <c r="BE764"/>
  <c r="BE765"/>
  <c r="BE769"/>
  <c r="BE770"/>
  <c r="BE772"/>
  <c r="BE774"/>
  <c r="BE778"/>
  <c r="BE781"/>
  <c r="BE783"/>
  <c r="J58"/>
  <c r="F90"/>
  <c r="BE99"/>
  <c r="BE101"/>
  <c r="BE105"/>
  <c r="BE110"/>
  <c r="BE114"/>
  <c r="BE115"/>
  <c r="BE120"/>
  <c r="BE124"/>
  <c r="BE130"/>
  <c r="BE132"/>
  <c r="BE137"/>
  <c r="BE141"/>
  <c r="BE146"/>
  <c r="BE156"/>
  <c r="BE157"/>
  <c r="BE158"/>
  <c r="BE163"/>
  <c r="BE166"/>
  <c r="BE176"/>
  <c r="BE182"/>
  <c r="BE187"/>
  <c r="BE188"/>
  <c r="BE191"/>
  <c r="BE199"/>
  <c r="BE202"/>
  <c r="BE205"/>
  <c r="BE206"/>
  <c r="BE211"/>
  <c r="BE213"/>
  <c r="BE221"/>
  <c r="BE227"/>
  <c r="BE229"/>
  <c r="BE232"/>
  <c r="BE236"/>
  <c r="BE247"/>
  <c r="BE248"/>
  <c r="BE250"/>
  <c r="BE259"/>
  <c r="BE261"/>
  <c r="BE263"/>
  <c r="BE265"/>
  <c r="BE267"/>
  <c r="BE270"/>
  <c r="BE273"/>
  <c r="BE277"/>
  <c r="BE281"/>
  <c r="BE282"/>
  <c r="BE294"/>
  <c r="BE295"/>
  <c r="BE297"/>
  <c r="BE301"/>
  <c r="BE303"/>
  <c r="BE306"/>
  <c r="BE307"/>
  <c r="BE314"/>
  <c r="BE318"/>
  <c r="BE321"/>
  <c r="BE324"/>
  <c r="BE327"/>
  <c r="BE330"/>
  <c r="BE334"/>
  <c r="BE338"/>
  <c r="BE339"/>
  <c r="BE341"/>
  <c r="BE343"/>
  <c r="BE345"/>
  <c r="BE346"/>
  <c r="BE352"/>
  <c r="BE356"/>
  <c r="BE359"/>
  <c r="BE360"/>
  <c r="BE361"/>
  <c r="BE366"/>
  <c r="BE372"/>
  <c r="BE373"/>
  <c r="BE374"/>
  <c r="BE379"/>
  <c r="BE380"/>
  <c r="BE381"/>
  <c r="BE385"/>
  <c r="BE396"/>
  <c r="BE403"/>
  <c r="BE413"/>
  <c r="BE421"/>
  <c r="BE422"/>
  <c r="BE423"/>
  <c r="BE425"/>
  <c r="BE429"/>
  <c r="BE435"/>
  <c r="BE443"/>
  <c r="BE447"/>
  <c r="BE449"/>
  <c r="BE451"/>
  <c r="BE454"/>
  <c r="BE459"/>
  <c r="BE462"/>
  <c r="BE467"/>
  <c r="BE477"/>
  <c r="BE479"/>
  <c r="BE485"/>
  <c r="BE492"/>
  <c r="BE495"/>
  <c r="BE498"/>
  <c r="BE499"/>
  <c r="BE503"/>
  <c r="BE505"/>
  <c r="BE514"/>
  <c r="BE517"/>
  <c r="BE518"/>
  <c r="BE520"/>
  <c r="BE524"/>
  <c r="BE526"/>
  <c r="BE529"/>
  <c r="BE536"/>
  <c r="BE537"/>
  <c r="BE538"/>
  <c r="BE539"/>
  <c r="BE549"/>
  <c r="BE550"/>
  <c r="BE551"/>
  <c r="BE554"/>
  <c r="BE558"/>
  <c r="BE567"/>
  <c r="BE576"/>
  <c r="BE580"/>
  <c r="BE584"/>
  <c r="BE585"/>
  <c r="BE587"/>
  <c r="BE598"/>
  <c r="BE603"/>
  <c r="BE604"/>
  <c r="BE608"/>
  <c r="BE610"/>
  <c r="BE614"/>
  <c r="BE616"/>
  <c r="BE618"/>
  <c r="BE629"/>
  <c r="BE630"/>
  <c r="BE632"/>
  <c r="BE633"/>
  <c r="BE637"/>
  <c r="BE640"/>
  <c r="BE643"/>
  <c r="BE646"/>
  <c r="BE652"/>
  <c r="BE656"/>
  <c r="BE657"/>
  <c r="BE664"/>
  <c r="BE667"/>
  <c r="BE668"/>
  <c r="BE672"/>
  <c r="BE673"/>
  <c r="BE680"/>
  <c r="BE683"/>
  <c r="BE697"/>
  <c r="BE699"/>
  <c r="BE700"/>
  <c r="BE706"/>
  <c r="BE710"/>
  <c r="BE719"/>
  <c r="BE723"/>
  <c r="BE731"/>
  <c r="BE736"/>
  <c r="BE739"/>
  <c r="BE743"/>
  <c r="BE748"/>
  <c r="BE750"/>
  <c r="BE753"/>
  <c r="BE762"/>
  <c r="BE767"/>
  <c r="BE768"/>
  <c r="BE777"/>
  <c r="BE780"/>
  <c r="BE785"/>
  <c r="BE95"/>
  <c r="BE96"/>
  <c r="BE100"/>
  <c r="BE103"/>
  <c r="BE113"/>
  <c r="BE118"/>
  <c r="BE122"/>
  <c r="BE127"/>
  <c r="BE131"/>
  <c r="BE135"/>
  <c r="BE139"/>
  <c r="BE143"/>
  <c r="BE145"/>
  <c r="BE149"/>
  <c r="BE152"/>
  <c r="BE160"/>
  <c r="BE173"/>
  <c r="BE180"/>
  <c r="BE183"/>
  <c r="BE189"/>
  <c r="BE198"/>
  <c r="BE201"/>
  <c r="BE209"/>
  <c r="BE216"/>
  <c r="BE218"/>
  <c r="BE220"/>
  <c r="BE224"/>
  <c r="BE233"/>
  <c r="BE239"/>
  <c r="BE242"/>
  <c r="BE244"/>
  <c r="BE252"/>
  <c r="BE254"/>
  <c r="BE256"/>
  <c r="BE266"/>
  <c r="BE268"/>
  <c r="BE272"/>
  <c r="BE280"/>
  <c r="BE286"/>
  <c r="BE290"/>
  <c r="BE291"/>
  <c r="BE293"/>
  <c r="BE299"/>
  <c r="BE300"/>
  <c r="BE302"/>
  <c r="BE313"/>
  <c r="BE317"/>
  <c r="BE320"/>
  <c r="BE326"/>
  <c r="BE332"/>
  <c r="BE333"/>
  <c r="BE342"/>
  <c r="BE351"/>
  <c r="BE355"/>
  <c r="BE358"/>
  <c r="BE363"/>
  <c r="BE364"/>
  <c r="BE365"/>
  <c r="BE368"/>
  <c r="BE369"/>
  <c r="BE371"/>
  <c r="BE378"/>
  <c r="BE383"/>
  <c r="BE384"/>
  <c r="BE386"/>
  <c r="BE392"/>
  <c r="BE393"/>
  <c r="BE406"/>
  <c r="BE411"/>
  <c r="BE415"/>
  <c r="BE416"/>
  <c r="BE426"/>
  <c r="BE427"/>
  <c r="BE431"/>
  <c r="BE432"/>
  <c r="BE433"/>
  <c r="BE434"/>
  <c r="BE439"/>
  <c r="BE441"/>
  <c r="BE448"/>
  <c r="BE453"/>
  <c r="BE456"/>
  <c r="BE460"/>
  <c r="BE464"/>
  <c r="BE468"/>
  <c r="BE470"/>
  <c r="BE471"/>
  <c r="BE475"/>
  <c r="BE480"/>
  <c r="BE483"/>
  <c r="BE486"/>
  <c r="BE488"/>
  <c r="BE500"/>
  <c r="BE506"/>
  <c r="BE507"/>
  <c r="BE511"/>
  <c r="BE512"/>
  <c r="BE513"/>
  <c r="BE515"/>
  <c r="BE525"/>
  <c r="BE531"/>
  <c r="BE532"/>
  <c r="BE542"/>
  <c r="BE543"/>
  <c r="BE545"/>
  <c r="BE546"/>
  <c r="BE559"/>
  <c r="BE561"/>
  <c r="BE563"/>
  <c r="BE570"/>
  <c r="BE577"/>
  <c r="BE583"/>
  <c r="BE590"/>
  <c r="BE591"/>
  <c r="BE595"/>
  <c r="BE597"/>
  <c r="BE600"/>
  <c r="BE606"/>
  <c r="BE612"/>
  <c r="BE619"/>
  <c r="BE621"/>
  <c r="BE625"/>
  <c r="BE626"/>
  <c r="BE649"/>
  <c r="BE650"/>
  <c r="BE651"/>
  <c r="BE654"/>
  <c r="BE655"/>
  <c r="BE659"/>
  <c r="BE661"/>
  <c r="BE675"/>
  <c r="BE682"/>
  <c r="BE684"/>
  <c r="BE687"/>
  <c r="BE690"/>
  <c r="BE695"/>
  <c r="BE696"/>
  <c r="BE701"/>
  <c r="BE703"/>
  <c r="BE708"/>
  <c r="BE709"/>
  <c r="BE711"/>
  <c r="BE713"/>
  <c r="BE717"/>
  <c r="BE720"/>
  <c r="BE722"/>
  <c r="BE730"/>
  <c r="BE735"/>
  <c r="BE744"/>
  <c r="BE749"/>
  <c r="BE751"/>
  <c r="BE754"/>
  <c r="BE773"/>
  <c r="BE775"/>
  <c r="BE779"/>
  <c i="12" r="J91"/>
  <c r="J64"/>
  <c i="13" r="J56"/>
  <c r="BE121"/>
  <c r="BE126"/>
  <c r="BE127"/>
  <c r="BE131"/>
  <c r="BE134"/>
  <c r="BE147"/>
  <c r="BE149"/>
  <c r="BE150"/>
  <c r="BE152"/>
  <c r="BE153"/>
  <c r="BE154"/>
  <c r="BE155"/>
  <c r="BE159"/>
  <c r="BE164"/>
  <c r="BE165"/>
  <c r="BE173"/>
  <c r="BE174"/>
  <c r="BE178"/>
  <c r="BE179"/>
  <c r="BE183"/>
  <c r="BE187"/>
  <c r="BE191"/>
  <c r="BE193"/>
  <c r="BE195"/>
  <c r="BE199"/>
  <c r="BE202"/>
  <c r="BE207"/>
  <c r="BE208"/>
  <c r="BE215"/>
  <c r="BE217"/>
  <c r="BE218"/>
  <c r="BE230"/>
  <c r="BE233"/>
  <c r="BE234"/>
  <c r="BE240"/>
  <c r="BE241"/>
  <c r="BE244"/>
  <c r="BE248"/>
  <c r="BE254"/>
  <c r="BE255"/>
  <c r="BE259"/>
  <c r="BE269"/>
  <c r="BE274"/>
  <c r="BE281"/>
  <c r="BE283"/>
  <c r="BE286"/>
  <c r="BE289"/>
  <c r="BE293"/>
  <c r="BE300"/>
  <c r="BE303"/>
  <c r="BE304"/>
  <c r="BE305"/>
  <c r="BE315"/>
  <c r="BE320"/>
  <c r="BE324"/>
  <c r="BE330"/>
  <c r="BE332"/>
  <c r="BE336"/>
  <c r="BE337"/>
  <c r="BE341"/>
  <c r="BE349"/>
  <c r="BE355"/>
  <c r="BE360"/>
  <c r="BE363"/>
  <c r="BE373"/>
  <c r="BE374"/>
  <c r="BE377"/>
  <c r="BE381"/>
  <c r="BE383"/>
  <c r="BE391"/>
  <c r="BE393"/>
  <c r="BE394"/>
  <c r="BE396"/>
  <c r="BE399"/>
  <c r="BE400"/>
  <c r="BE408"/>
  <c r="BE410"/>
  <c r="BE411"/>
  <c r="BE414"/>
  <c r="BE419"/>
  <c r="BE423"/>
  <c r="BE424"/>
  <c r="BE430"/>
  <c r="BE431"/>
  <c r="BE436"/>
  <c r="BE443"/>
  <c r="BE446"/>
  <c r="BE456"/>
  <c r="BE466"/>
  <c r="BE468"/>
  <c r="BE472"/>
  <c r="BE481"/>
  <c r="BE483"/>
  <c r="BE490"/>
  <c r="E96"/>
  <c r="J105"/>
  <c r="BE110"/>
  <c r="BE111"/>
  <c r="BE113"/>
  <c r="BE114"/>
  <c r="BE116"/>
  <c r="BE117"/>
  <c r="BE122"/>
  <c r="BE123"/>
  <c r="BE125"/>
  <c r="BE136"/>
  <c r="BE137"/>
  <c r="BE139"/>
  <c r="BE140"/>
  <c r="BE142"/>
  <c r="BE143"/>
  <c r="BE160"/>
  <c r="BE162"/>
  <c r="BE168"/>
  <c r="BE171"/>
  <c r="BE181"/>
  <c r="BE182"/>
  <c r="BE185"/>
  <c r="BE192"/>
  <c r="BE201"/>
  <c r="BE210"/>
  <c r="BE211"/>
  <c r="BE214"/>
  <c r="BE219"/>
  <c r="BE221"/>
  <c r="BE226"/>
  <c r="BE231"/>
  <c r="BE237"/>
  <c r="BE239"/>
  <c r="BE246"/>
  <c r="BE247"/>
  <c r="BE249"/>
  <c r="BE252"/>
  <c r="BE253"/>
  <c r="BE257"/>
  <c r="BE258"/>
  <c r="BE266"/>
  <c r="BE276"/>
  <c r="BE282"/>
  <c r="BE284"/>
  <c r="BE285"/>
  <c r="BE292"/>
  <c r="BE302"/>
  <c r="BE306"/>
  <c r="BE310"/>
  <c r="BE317"/>
  <c r="BE321"/>
  <c r="BE325"/>
  <c r="BE328"/>
  <c r="BE338"/>
  <c r="BE340"/>
  <c r="BE346"/>
  <c r="BE351"/>
  <c r="BE361"/>
  <c r="BE365"/>
  <c r="BE366"/>
  <c r="BE371"/>
  <c r="BE372"/>
  <c r="BE376"/>
  <c r="BE379"/>
  <c r="BE384"/>
  <c r="BE389"/>
  <c r="BE390"/>
  <c r="BE395"/>
  <c r="BE397"/>
  <c r="BE405"/>
  <c r="BE409"/>
  <c r="BE412"/>
  <c r="BE415"/>
  <c r="BE416"/>
  <c r="BE418"/>
  <c r="BE427"/>
  <c r="BE428"/>
  <c r="BE432"/>
  <c r="BE439"/>
  <c r="BE444"/>
  <c r="BE448"/>
  <c r="BE449"/>
  <c r="BE453"/>
  <c r="BE457"/>
  <c r="BE459"/>
  <c r="BE465"/>
  <c r="BE473"/>
  <c r="BE474"/>
  <c r="BE475"/>
  <c r="BE479"/>
  <c r="BE480"/>
  <c r="BE488"/>
  <c r="F59"/>
  <c r="BE115"/>
  <c r="BE118"/>
  <c r="BE119"/>
  <c r="BE124"/>
  <c r="BE132"/>
  <c r="BE133"/>
  <c r="BE135"/>
  <c r="BE138"/>
  <c r="BE141"/>
  <c r="BE144"/>
  <c r="BE145"/>
  <c r="BE151"/>
  <c r="BE157"/>
  <c r="BE163"/>
  <c r="BE172"/>
  <c r="BE188"/>
  <c r="BE194"/>
  <c r="BE196"/>
  <c r="BE197"/>
  <c r="BE198"/>
  <c r="BE204"/>
  <c r="BE206"/>
  <c r="BE209"/>
  <c r="BE213"/>
  <c r="BE222"/>
  <c r="BE223"/>
  <c r="BE225"/>
  <c r="BE227"/>
  <c r="BE228"/>
  <c r="BE229"/>
  <c r="BE236"/>
  <c r="BE251"/>
  <c r="BE256"/>
  <c r="BE261"/>
  <c r="BE262"/>
  <c r="BE264"/>
  <c r="BE265"/>
  <c r="BE267"/>
  <c r="BE270"/>
  <c r="BE273"/>
  <c r="BE277"/>
  <c r="BE278"/>
  <c r="BE287"/>
  <c r="BE288"/>
  <c r="BE297"/>
  <c r="BE299"/>
  <c r="BE308"/>
  <c r="BE309"/>
  <c r="BE314"/>
  <c r="BE318"/>
  <c r="BE319"/>
  <c r="BE326"/>
  <c r="BE331"/>
  <c r="BE334"/>
  <c r="BE335"/>
  <c r="BE339"/>
  <c r="BE345"/>
  <c r="BE347"/>
  <c r="BE348"/>
  <c r="BE354"/>
  <c r="BE367"/>
  <c r="BE370"/>
  <c r="BE375"/>
  <c r="BE380"/>
  <c r="BE382"/>
  <c r="BE388"/>
  <c r="BE392"/>
  <c r="BE398"/>
  <c r="BE403"/>
  <c r="BE406"/>
  <c r="BE413"/>
  <c r="BE421"/>
  <c r="BE434"/>
  <c r="BE435"/>
  <c r="BE438"/>
  <c r="BE440"/>
  <c r="BE441"/>
  <c r="BE450"/>
  <c r="BE451"/>
  <c r="BE454"/>
  <c r="BE455"/>
  <c r="BE461"/>
  <c r="BE462"/>
  <c r="BE463"/>
  <c r="BE469"/>
  <c r="BE477"/>
  <c r="BE482"/>
  <c r="BE487"/>
  <c r="BE491"/>
  <c r="BE120"/>
  <c r="BE128"/>
  <c r="BE129"/>
  <c r="BE148"/>
  <c r="BE156"/>
  <c r="BE158"/>
  <c r="BE161"/>
  <c r="BE166"/>
  <c r="BE167"/>
  <c r="BE169"/>
  <c r="BE170"/>
  <c r="BE175"/>
  <c r="BE177"/>
  <c r="BE180"/>
  <c r="BE184"/>
  <c r="BE186"/>
  <c r="BE189"/>
  <c r="BE190"/>
  <c r="BE200"/>
  <c r="BE212"/>
  <c r="BE216"/>
  <c r="BE232"/>
  <c r="BE235"/>
  <c r="BE238"/>
  <c r="BE242"/>
  <c r="BE243"/>
  <c r="BE245"/>
  <c r="BE250"/>
  <c r="BE260"/>
  <c r="BE263"/>
  <c r="BE268"/>
  <c r="BE272"/>
  <c r="BE275"/>
  <c r="BE279"/>
  <c r="BE280"/>
  <c r="BE291"/>
  <c r="BE294"/>
  <c r="BE295"/>
  <c r="BE296"/>
  <c r="BE298"/>
  <c r="BE301"/>
  <c r="BE311"/>
  <c r="BE313"/>
  <c r="BE316"/>
  <c r="BE322"/>
  <c r="BE323"/>
  <c r="BE327"/>
  <c r="BE333"/>
  <c r="BE342"/>
  <c r="BE343"/>
  <c r="BE350"/>
  <c r="BE352"/>
  <c r="BE353"/>
  <c r="BE356"/>
  <c r="BE358"/>
  <c r="BE359"/>
  <c r="BE362"/>
  <c r="BE364"/>
  <c r="BE369"/>
  <c r="BE378"/>
  <c r="BE386"/>
  <c r="BE387"/>
  <c r="BE401"/>
  <c r="BE404"/>
  <c r="BE407"/>
  <c r="BE420"/>
  <c r="BE422"/>
  <c r="BE425"/>
  <c r="BE426"/>
  <c r="BE429"/>
  <c r="BE437"/>
  <c r="BE442"/>
  <c r="BE445"/>
  <c r="BE447"/>
  <c r="BE452"/>
  <c r="BE458"/>
  <c r="BE460"/>
  <c r="BE467"/>
  <c r="BE470"/>
  <c r="BE471"/>
  <c r="BE476"/>
  <c r="BE478"/>
  <c i="11" r="J93"/>
  <c r="J64"/>
  <c i="12" r="J56"/>
  <c r="F59"/>
  <c r="F86"/>
  <c r="J87"/>
  <c r="BE93"/>
  <c r="BE95"/>
  <c r="BE100"/>
  <c r="BE101"/>
  <c r="BE106"/>
  <c r="BE110"/>
  <c r="BE120"/>
  <c r="BE123"/>
  <c r="BE124"/>
  <c r="BE128"/>
  <c r="BE137"/>
  <c r="BE141"/>
  <c r="BE150"/>
  <c r="BE152"/>
  <c r="BE158"/>
  <c r="BE176"/>
  <c r="BE179"/>
  <c r="BE184"/>
  <c r="BE192"/>
  <c r="E50"/>
  <c r="J86"/>
  <c r="BE94"/>
  <c r="BE97"/>
  <c r="BE102"/>
  <c r="BE125"/>
  <c r="BE131"/>
  <c r="BE142"/>
  <c r="BE144"/>
  <c r="BE151"/>
  <c r="BE153"/>
  <c r="BE156"/>
  <c r="BE157"/>
  <c r="BE165"/>
  <c r="BE166"/>
  <c r="BE168"/>
  <c r="BE171"/>
  <c r="BE172"/>
  <c r="BE177"/>
  <c r="BE178"/>
  <c r="BE180"/>
  <c r="BE181"/>
  <c r="BE185"/>
  <c r="BE186"/>
  <c r="BE187"/>
  <c r="BE190"/>
  <c r="BE193"/>
  <c r="BE195"/>
  <c r="BE196"/>
  <c r="BE197"/>
  <c r="BE92"/>
  <c r="BE96"/>
  <c r="BE98"/>
  <c r="BE99"/>
  <c r="BE103"/>
  <c r="BE108"/>
  <c r="BE112"/>
  <c r="BE113"/>
  <c r="BE114"/>
  <c r="BE115"/>
  <c r="BE122"/>
  <c r="BE126"/>
  <c r="BE127"/>
  <c r="BE130"/>
  <c r="BE133"/>
  <c r="BE135"/>
  <c r="BE138"/>
  <c r="BE139"/>
  <c r="BE143"/>
  <c r="BE160"/>
  <c r="BE163"/>
  <c r="BE164"/>
  <c r="BE173"/>
  <c r="BE175"/>
  <c r="BE183"/>
  <c r="BE191"/>
  <c r="BE194"/>
  <c r="BE105"/>
  <c r="BE109"/>
  <c r="BE111"/>
  <c r="BE116"/>
  <c r="BE117"/>
  <c r="BE118"/>
  <c r="BE119"/>
  <c r="BE121"/>
  <c r="BE129"/>
  <c r="BE132"/>
  <c r="BE136"/>
  <c r="BE140"/>
  <c r="BE145"/>
  <c r="BE146"/>
  <c r="BE147"/>
  <c r="BE148"/>
  <c r="BE149"/>
  <c r="BE154"/>
  <c r="BE155"/>
  <c r="BE159"/>
  <c r="BE161"/>
  <c r="BE162"/>
  <c r="BE169"/>
  <c r="BE170"/>
  <c r="BE174"/>
  <c r="BE182"/>
  <c r="BE188"/>
  <c r="BE189"/>
  <c i="11" r="BE94"/>
  <c r="BE99"/>
  <c r="BE107"/>
  <c r="BE108"/>
  <c r="BE110"/>
  <c r="BE111"/>
  <c r="BE114"/>
  <c r="BE115"/>
  <c r="BE119"/>
  <c r="BE120"/>
  <c r="BE121"/>
  <c r="BE122"/>
  <c r="BE131"/>
  <c r="BE133"/>
  <c r="BE137"/>
  <c r="BE139"/>
  <c r="BE140"/>
  <c r="BE153"/>
  <c r="BE167"/>
  <c r="BE171"/>
  <c r="BE172"/>
  <c r="BE183"/>
  <c r="BE185"/>
  <c r="BE190"/>
  <c r="BE193"/>
  <c r="BE195"/>
  <c r="BE196"/>
  <c r="BE200"/>
  <c r="BE202"/>
  <c r="BE203"/>
  <c r="BE210"/>
  <c r="BE211"/>
  <c r="BE225"/>
  <c r="BE230"/>
  <c r="BE233"/>
  <c r="BE238"/>
  <c r="BE239"/>
  <c r="BE243"/>
  <c r="BE247"/>
  <c r="BE262"/>
  <c r="BE265"/>
  <c r="BE266"/>
  <c r="BE267"/>
  <c r="BE271"/>
  <c r="BE277"/>
  <c r="BE278"/>
  <c r="BE283"/>
  <c r="BE289"/>
  <c r="BE292"/>
  <c r="BE294"/>
  <c r="BE296"/>
  <c r="J58"/>
  <c r="E80"/>
  <c r="F88"/>
  <c r="J89"/>
  <c r="BE100"/>
  <c r="BE101"/>
  <c r="BE103"/>
  <c r="BE104"/>
  <c r="BE105"/>
  <c r="BE106"/>
  <c r="BE117"/>
  <c r="BE118"/>
  <c r="BE132"/>
  <c r="BE136"/>
  <c r="BE143"/>
  <c r="BE144"/>
  <c r="BE145"/>
  <c r="BE148"/>
  <c r="BE152"/>
  <c r="BE155"/>
  <c r="BE160"/>
  <c r="BE161"/>
  <c r="BE163"/>
  <c r="BE166"/>
  <c r="BE173"/>
  <c r="BE174"/>
  <c r="BE175"/>
  <c r="BE176"/>
  <c r="BE178"/>
  <c r="BE179"/>
  <c r="BE186"/>
  <c r="BE191"/>
  <c r="BE194"/>
  <c r="BE197"/>
  <c r="BE198"/>
  <c r="BE206"/>
  <c r="BE209"/>
  <c r="BE212"/>
  <c r="BE216"/>
  <c r="BE218"/>
  <c r="BE227"/>
  <c r="BE229"/>
  <c r="BE235"/>
  <c r="BE236"/>
  <c r="BE237"/>
  <c r="BE240"/>
  <c r="BE241"/>
  <c r="BE244"/>
  <c r="BE252"/>
  <c r="BE254"/>
  <c r="BE258"/>
  <c r="BE261"/>
  <c r="BE263"/>
  <c r="BE264"/>
  <c r="BE268"/>
  <c r="BE272"/>
  <c r="BE275"/>
  <c r="BE286"/>
  <c r="BE287"/>
  <c r="BE290"/>
  <c r="BE293"/>
  <c r="J56"/>
  <c r="F59"/>
  <c r="BE98"/>
  <c r="BE102"/>
  <c r="BE109"/>
  <c r="BE112"/>
  <c r="BE126"/>
  <c r="BE127"/>
  <c r="BE129"/>
  <c r="BE130"/>
  <c r="BE134"/>
  <c r="BE138"/>
  <c r="BE141"/>
  <c r="BE142"/>
  <c r="BE146"/>
  <c r="BE149"/>
  <c r="BE150"/>
  <c r="BE158"/>
  <c r="BE159"/>
  <c r="BE164"/>
  <c r="BE168"/>
  <c r="BE169"/>
  <c r="BE170"/>
  <c r="BE184"/>
  <c r="BE187"/>
  <c r="BE188"/>
  <c r="BE189"/>
  <c r="BE192"/>
  <c r="BE204"/>
  <c r="BE208"/>
  <c r="BE214"/>
  <c r="BE217"/>
  <c r="BE222"/>
  <c r="BE231"/>
  <c r="BE234"/>
  <c r="BE242"/>
  <c r="BE245"/>
  <c r="BE246"/>
  <c r="BE248"/>
  <c r="BE249"/>
  <c r="BE255"/>
  <c r="BE259"/>
  <c r="BE260"/>
  <c r="BE269"/>
  <c r="BE270"/>
  <c r="BE274"/>
  <c r="BE281"/>
  <c r="BE282"/>
  <c r="BE284"/>
  <c r="BE95"/>
  <c r="BE96"/>
  <c r="BE97"/>
  <c r="BE113"/>
  <c r="BE116"/>
  <c r="BE123"/>
  <c r="BE124"/>
  <c r="BE125"/>
  <c r="BE128"/>
  <c r="BE147"/>
  <c r="BE151"/>
  <c r="BE154"/>
  <c r="BE156"/>
  <c r="BE157"/>
  <c r="BE162"/>
  <c r="BE177"/>
  <c r="BE180"/>
  <c r="BE181"/>
  <c r="BE182"/>
  <c r="BE199"/>
  <c r="BE205"/>
  <c r="BE207"/>
  <c r="BE213"/>
  <c r="BE215"/>
  <c r="BE219"/>
  <c r="BE220"/>
  <c r="BE221"/>
  <c r="BE223"/>
  <c r="BE224"/>
  <c r="BE226"/>
  <c r="BE232"/>
  <c r="BE250"/>
  <c r="BE251"/>
  <c r="BE253"/>
  <c r="BE256"/>
  <c r="BE257"/>
  <c r="BE273"/>
  <c r="BE276"/>
  <c r="BE279"/>
  <c r="BE280"/>
  <c r="BE288"/>
  <c r="BE291"/>
  <c i="10" r="E50"/>
  <c r="J56"/>
  <c r="J93"/>
  <c r="BE221"/>
  <c r="BE310"/>
  <c r="BE371"/>
  <c r="BE402"/>
  <c r="BE478"/>
  <c r="BE484"/>
  <c r="BE567"/>
  <c r="BE710"/>
  <c r="BE719"/>
  <c r="BE725"/>
  <c r="BE749"/>
  <c r="BE759"/>
  <c r="BE807"/>
  <c r="BE817"/>
  <c r="BE913"/>
  <c r="BE928"/>
  <c r="BE128"/>
  <c r="BE189"/>
  <c r="BE229"/>
  <c r="BE437"/>
  <c r="BE580"/>
  <c r="BE763"/>
  <c r="BE779"/>
  <c r="BE812"/>
  <c r="BE856"/>
  <c r="BE892"/>
  <c r="BE948"/>
  <c r="BE99"/>
  <c r="BE108"/>
  <c r="BE134"/>
  <c r="BE140"/>
  <c r="BE296"/>
  <c r="BE325"/>
  <c r="BE340"/>
  <c r="BE594"/>
  <c r="BE734"/>
  <c r="BE771"/>
  <c r="BE782"/>
  <c r="BE889"/>
  <c r="BE969"/>
  <c r="BE972"/>
  <c r="BE977"/>
  <c i="9" r="BK123"/>
  <c r="J123"/>
  <c r="J68"/>
  <c i="10" r="F59"/>
  <c r="BE117"/>
  <c r="BE146"/>
  <c r="BE152"/>
  <c r="BE472"/>
  <c r="BE491"/>
  <c r="BE532"/>
  <c r="BE608"/>
  <c r="BE675"/>
  <c r="BE743"/>
  <c r="BE790"/>
  <c r="BE798"/>
  <c r="BE823"/>
  <c r="BE939"/>
  <c i="8" r="BK253"/>
  <c r="J253"/>
  <c r="J70"/>
  <c i="9" r="E50"/>
  <c r="J91"/>
  <c r="BE170"/>
  <c r="BE258"/>
  <c r="BE288"/>
  <c r="BE312"/>
  <c r="BE317"/>
  <c r="BE340"/>
  <c r="BE345"/>
  <c r="BE356"/>
  <c r="BE374"/>
  <c r="BE377"/>
  <c r="J59"/>
  <c r="BE100"/>
  <c r="BE136"/>
  <c r="BE223"/>
  <c r="BE244"/>
  <c r="BE266"/>
  <c r="BE299"/>
  <c r="BE350"/>
  <c r="BE362"/>
  <c i="8" r="BK98"/>
  <c r="BK97"/>
  <c r="J97"/>
  <c r="J63"/>
  <c i="9" r="F94"/>
  <c r="BE105"/>
  <c r="BE112"/>
  <c r="BE125"/>
  <c r="BE148"/>
  <c r="BE181"/>
  <c r="BE189"/>
  <c r="BE240"/>
  <c r="BE277"/>
  <c r="BE309"/>
  <c r="BE335"/>
  <c r="BE370"/>
  <c r="BE121"/>
  <c r="BE159"/>
  <c r="BE206"/>
  <c r="BE247"/>
  <c r="BE250"/>
  <c r="BE320"/>
  <c r="BE326"/>
  <c r="BE329"/>
  <c r="BE365"/>
  <c i="8" r="E50"/>
  <c r="BE100"/>
  <c r="BE118"/>
  <c r="BE153"/>
  <c r="BE242"/>
  <c r="BE251"/>
  <c r="BE314"/>
  <c r="BE336"/>
  <c r="J56"/>
  <c r="F94"/>
  <c r="BE107"/>
  <c r="BE114"/>
  <c r="BE129"/>
  <c r="BE141"/>
  <c r="BE173"/>
  <c r="BE190"/>
  <c r="BE196"/>
  <c r="BE238"/>
  <c r="BE269"/>
  <c r="BE275"/>
  <c r="BE309"/>
  <c r="BE321"/>
  <c r="BE326"/>
  <c r="BE329"/>
  <c r="J59"/>
  <c r="BE123"/>
  <c r="BE163"/>
  <c r="BE184"/>
  <c r="BE204"/>
  <c r="BE210"/>
  <c r="BE215"/>
  <c r="BE220"/>
  <c r="BE225"/>
  <c r="BE230"/>
  <c r="BE234"/>
  <c r="BE255"/>
  <c r="BE292"/>
  <c r="BE296"/>
  <c r="BE344"/>
  <c r="BE178"/>
  <c r="BE301"/>
  <c r="BE306"/>
  <c r="BE318"/>
  <c i="7" r="J56"/>
  <c r="J59"/>
  <c r="BE132"/>
  <c r="BE264"/>
  <c r="BE319"/>
  <c r="BE368"/>
  <c r="BE374"/>
  <c r="BE399"/>
  <c r="BE404"/>
  <c r="BE410"/>
  <c r="BE417"/>
  <c r="BE438"/>
  <c r="BE445"/>
  <c r="BE700"/>
  <c r="BE711"/>
  <c r="BE830"/>
  <c r="BE834"/>
  <c r="BE850"/>
  <c r="BE860"/>
  <c r="BE868"/>
  <c r="BE932"/>
  <c r="BE935"/>
  <c r="BE941"/>
  <c r="BE968"/>
  <c r="BE984"/>
  <c r="BE1008"/>
  <c r="BE1013"/>
  <c r="BE1021"/>
  <c r="BE1044"/>
  <c r="BE1122"/>
  <c r="BE1153"/>
  <c r="BE1162"/>
  <c r="BE1174"/>
  <c r="BE1228"/>
  <c r="BE1230"/>
  <c r="BE1299"/>
  <c r="BE1304"/>
  <c r="BE1328"/>
  <c r="BE1347"/>
  <c r="BE1350"/>
  <c r="BE1369"/>
  <c r="BE1400"/>
  <c r="BE1435"/>
  <c r="BE1472"/>
  <c r="BE1481"/>
  <c r="BE1512"/>
  <c r="BE1534"/>
  <c r="BE1539"/>
  <c r="BE1558"/>
  <c r="BE1577"/>
  <c r="BE1590"/>
  <c r="BE1649"/>
  <c r="BE1667"/>
  <c r="BE1672"/>
  <c r="BE1687"/>
  <c r="BE1690"/>
  <c r="BE1706"/>
  <c r="BE1900"/>
  <c r="BE1905"/>
  <c r="BE1910"/>
  <c r="BE1929"/>
  <c r="BE1932"/>
  <c r="BE2032"/>
  <c r="BE2047"/>
  <c r="BE2053"/>
  <c r="BE2058"/>
  <c r="BE2068"/>
  <c r="BE2075"/>
  <c r="BE2081"/>
  <c r="BE2087"/>
  <c r="BE2092"/>
  <c r="BE2095"/>
  <c r="BE111"/>
  <c r="BE137"/>
  <c r="BE142"/>
  <c r="BE147"/>
  <c r="BE164"/>
  <c r="BE184"/>
  <c r="BE206"/>
  <c r="BE240"/>
  <c r="BE252"/>
  <c r="BE268"/>
  <c r="BE327"/>
  <c r="BE331"/>
  <c r="BE358"/>
  <c r="BE431"/>
  <c r="BE527"/>
  <c r="BE604"/>
  <c r="BE681"/>
  <c r="BE778"/>
  <c r="BE792"/>
  <c r="BE801"/>
  <c r="BE810"/>
  <c r="BE826"/>
  <c r="BE838"/>
  <c r="BE902"/>
  <c r="BE953"/>
  <c r="BE977"/>
  <c r="BE1037"/>
  <c r="BE1052"/>
  <c r="BE1059"/>
  <c r="BE1087"/>
  <c r="BE1110"/>
  <c r="BE1147"/>
  <c r="BE1166"/>
  <c r="BE1192"/>
  <c r="BE1205"/>
  <c r="BE1222"/>
  <c r="BE1289"/>
  <c r="BE1396"/>
  <c r="BE1405"/>
  <c r="BE1412"/>
  <c r="BE1424"/>
  <c r="BE1430"/>
  <c r="BE1440"/>
  <c r="BE1486"/>
  <c r="BE1507"/>
  <c r="BE1568"/>
  <c r="BE1582"/>
  <c r="BE1612"/>
  <c r="BE1636"/>
  <c r="BE1655"/>
  <c r="BE1664"/>
  <c r="BE1784"/>
  <c r="BE1848"/>
  <c r="BE1876"/>
  <c r="BE1895"/>
  <c i="6" r="BK107"/>
  <c r="J107"/>
  <c r="J64"/>
  <c i="7" r="E96"/>
  <c r="BE126"/>
  <c r="BE174"/>
  <c r="BE223"/>
  <c r="BE281"/>
  <c r="BE296"/>
  <c r="BE311"/>
  <c r="BE380"/>
  <c r="BE459"/>
  <c r="BE676"/>
  <c r="BE732"/>
  <c r="BE784"/>
  <c r="BE815"/>
  <c r="BE844"/>
  <c r="BE856"/>
  <c r="BE886"/>
  <c r="BE891"/>
  <c r="BE908"/>
  <c r="BE913"/>
  <c r="BE959"/>
  <c r="BE993"/>
  <c r="BE1002"/>
  <c r="BE1029"/>
  <c r="BE1091"/>
  <c r="BE1159"/>
  <c r="BE1178"/>
  <c r="BE1182"/>
  <c r="BE1187"/>
  <c r="BE1200"/>
  <c r="BE1217"/>
  <c r="BE1294"/>
  <c r="BE1308"/>
  <c r="BE1313"/>
  <c r="BE1337"/>
  <c r="BE1342"/>
  <c r="BE1377"/>
  <c r="BE1408"/>
  <c r="BE1416"/>
  <c r="BE1420"/>
  <c r="BE1496"/>
  <c r="BE1501"/>
  <c r="BE1531"/>
  <c r="BE1544"/>
  <c r="BE1549"/>
  <c r="BE1554"/>
  <c r="BE1573"/>
  <c r="BE1597"/>
  <c r="BE1605"/>
  <c r="BE1624"/>
  <c r="BE1630"/>
  <c r="BE1712"/>
  <c r="BE1718"/>
  <c r="BE1795"/>
  <c r="BE1854"/>
  <c r="F59"/>
  <c r="BE152"/>
  <c r="BE156"/>
  <c r="BE189"/>
  <c r="BE344"/>
  <c r="BE348"/>
  <c r="BE389"/>
  <c r="BE691"/>
  <c r="BE722"/>
  <c r="BE773"/>
  <c r="BE797"/>
  <c r="BE820"/>
  <c r="BE864"/>
  <c r="BE873"/>
  <c r="BE877"/>
  <c r="BE882"/>
  <c r="BE897"/>
  <c r="BE947"/>
  <c r="BE1066"/>
  <c r="BE1070"/>
  <c r="BE1078"/>
  <c r="BE1096"/>
  <c r="BE1102"/>
  <c r="BE1107"/>
  <c r="BE1132"/>
  <c r="BE1138"/>
  <c r="BE1170"/>
  <c r="BE1197"/>
  <c r="BE1211"/>
  <c r="BE1246"/>
  <c r="BE1317"/>
  <c r="BE1355"/>
  <c r="BE1450"/>
  <c r="BE1462"/>
  <c r="BE1490"/>
  <c r="BE1522"/>
  <c r="BE1563"/>
  <c r="BE1642"/>
  <c r="BE1677"/>
  <c r="BE1682"/>
  <c r="BE1700"/>
  <c r="BE1724"/>
  <c r="BE1857"/>
  <c i="6" r="E50"/>
  <c r="J100"/>
  <c r="J103"/>
  <c r="BE148"/>
  <c r="BE170"/>
  <c r="BE253"/>
  <c r="BE318"/>
  <c r="BE338"/>
  <c r="BE358"/>
  <c r="BE371"/>
  <c r="BE378"/>
  <c r="BE404"/>
  <c r="BE688"/>
  <c r="BE763"/>
  <c r="BE767"/>
  <c r="BE809"/>
  <c r="BE815"/>
  <c r="BE836"/>
  <c r="BE936"/>
  <c r="BE952"/>
  <c r="BE962"/>
  <c r="BE1187"/>
  <c r="BE1233"/>
  <c r="BE1277"/>
  <c r="BE1311"/>
  <c r="BE1345"/>
  <c r="BE1369"/>
  <c r="BE1374"/>
  <c r="BE1425"/>
  <c r="BE1431"/>
  <c r="BE1465"/>
  <c r="BE1492"/>
  <c r="BE1500"/>
  <c r="BE1506"/>
  <c r="BE1518"/>
  <c r="BE1524"/>
  <c r="BE1579"/>
  <c r="BE1638"/>
  <c r="BE1668"/>
  <c r="BE1694"/>
  <c r="BE1699"/>
  <c r="BE1843"/>
  <c r="BE1849"/>
  <c r="BE1854"/>
  <c r="BE1860"/>
  <c r="BE1865"/>
  <c r="BE1871"/>
  <c r="BE1876"/>
  <c r="BE1879"/>
  <c r="BE122"/>
  <c r="BE180"/>
  <c r="BE199"/>
  <c r="BE330"/>
  <c r="BE416"/>
  <c r="BE659"/>
  <c r="BE669"/>
  <c r="BE678"/>
  <c r="BE698"/>
  <c r="BE750"/>
  <c r="BE758"/>
  <c r="BE774"/>
  <c r="BE793"/>
  <c r="BE823"/>
  <c r="BE854"/>
  <c r="BE900"/>
  <c r="BE911"/>
  <c r="BE913"/>
  <c r="BE920"/>
  <c r="BE925"/>
  <c r="BE948"/>
  <c r="BE957"/>
  <c r="BE1110"/>
  <c r="BE1178"/>
  <c r="BE1215"/>
  <c r="BE1253"/>
  <c r="BE1270"/>
  <c r="BE1419"/>
  <c r="BE1450"/>
  <c r="BE1462"/>
  <c r="BE1469"/>
  <c r="BE1474"/>
  <c r="BE1479"/>
  <c r="BE1589"/>
  <c r="BE1829"/>
  <c r="F59"/>
  <c r="BE128"/>
  <c r="BE138"/>
  <c r="BE160"/>
  <c r="BE215"/>
  <c r="BE231"/>
  <c r="BE257"/>
  <c r="BE285"/>
  <c r="BE300"/>
  <c r="BE314"/>
  <c r="BE326"/>
  <c r="BE493"/>
  <c r="BE578"/>
  <c r="BE703"/>
  <c r="BE739"/>
  <c r="BE779"/>
  <c r="BE789"/>
  <c r="BE803"/>
  <c r="BE819"/>
  <c r="BE840"/>
  <c r="BE845"/>
  <c r="BE860"/>
  <c r="BE865"/>
  <c r="BE871"/>
  <c r="BE876"/>
  <c r="BE941"/>
  <c r="BE944"/>
  <c r="BE967"/>
  <c r="BE970"/>
  <c r="BE989"/>
  <c r="BE1042"/>
  <c r="BE1183"/>
  <c r="BE1192"/>
  <c r="BE1196"/>
  <c r="BE1220"/>
  <c r="BE1291"/>
  <c r="BE1296"/>
  <c r="BE1301"/>
  <c r="BE1331"/>
  <c r="BE1337"/>
  <c r="BE1342"/>
  <c r="BE1355"/>
  <c r="BE1360"/>
  <c r="BE1365"/>
  <c r="BE1380"/>
  <c r="BE1400"/>
  <c r="BE1444"/>
  <c r="BE1489"/>
  <c r="BE1644"/>
  <c r="BE1689"/>
  <c r="BE1718"/>
  <c r="BE1721"/>
  <c r="BE109"/>
  <c r="BE133"/>
  <c r="BE143"/>
  <c r="BE152"/>
  <c r="BE185"/>
  <c r="BE242"/>
  <c r="BE270"/>
  <c r="BE307"/>
  <c r="BE346"/>
  <c r="BE352"/>
  <c r="BE364"/>
  <c r="BE390"/>
  <c r="BE397"/>
  <c r="BE744"/>
  <c r="BE785"/>
  <c r="BE797"/>
  <c r="BE827"/>
  <c r="BE832"/>
  <c r="BE849"/>
  <c r="BE897"/>
  <c r="BE905"/>
  <c r="BE931"/>
  <c r="BE1207"/>
  <c r="BE1225"/>
  <c r="BE1228"/>
  <c r="BE1245"/>
  <c r="BE1274"/>
  <c r="BE1281"/>
  <c r="BE1285"/>
  <c r="BE1320"/>
  <c r="BE1326"/>
  <c r="BE1350"/>
  <c r="BE1385"/>
  <c r="BE1393"/>
  <c r="BE1414"/>
  <c r="BE1437"/>
  <c r="BE1484"/>
  <c r="BE1512"/>
  <c r="BE1647"/>
  <c i="5" r="BE103"/>
  <c r="BE172"/>
  <c r="BE224"/>
  <c r="BE235"/>
  <c r="BE242"/>
  <c r="BE249"/>
  <c r="BE266"/>
  <c r="BE270"/>
  <c r="BE316"/>
  <c r="BE532"/>
  <c r="BE591"/>
  <c r="BE619"/>
  <c r="BE640"/>
  <c r="BE654"/>
  <c r="BE681"/>
  <c r="BE699"/>
  <c r="E50"/>
  <c r="F59"/>
  <c r="J94"/>
  <c r="J97"/>
  <c r="BE117"/>
  <c r="BE132"/>
  <c r="BE145"/>
  <c r="BE177"/>
  <c r="BE196"/>
  <c r="BE277"/>
  <c r="BE305"/>
  <c r="BE322"/>
  <c r="BE333"/>
  <c r="BE458"/>
  <c r="BE477"/>
  <c r="BE490"/>
  <c r="BE508"/>
  <c r="BE541"/>
  <c r="BE544"/>
  <c r="BE565"/>
  <c r="BE596"/>
  <c r="BE599"/>
  <c r="BE665"/>
  <c r="BE670"/>
  <c r="BE684"/>
  <c r="BE751"/>
  <c r="BE127"/>
  <c r="BE156"/>
  <c r="BE228"/>
  <c r="BE281"/>
  <c r="BE344"/>
  <c r="BE465"/>
  <c r="BE485"/>
  <c r="BE502"/>
  <c r="BE523"/>
  <c r="BE536"/>
  <c r="BE586"/>
  <c r="BE613"/>
  <c r="BE643"/>
  <c r="BE649"/>
  <c r="BE659"/>
  <c r="BE676"/>
  <c r="BE717"/>
  <c r="BE723"/>
  <c r="BE729"/>
  <c r="BE736"/>
  <c r="BE742"/>
  <c r="BE764"/>
  <c r="BE769"/>
  <c r="BE774"/>
  <c r="BE785"/>
  <c r="BE791"/>
  <c r="BE793"/>
  <c r="BE833"/>
  <c r="BE845"/>
  <c r="BE111"/>
  <c r="BE122"/>
  <c r="BE136"/>
  <c r="BE167"/>
  <c r="BE184"/>
  <c r="BE208"/>
  <c r="BE216"/>
  <c r="BE256"/>
  <c r="BE261"/>
  <c r="BE290"/>
  <c r="BE299"/>
  <c r="BE311"/>
  <c r="BE377"/>
  <c r="BE418"/>
  <c r="BE451"/>
  <c r="BE472"/>
  <c r="BE496"/>
  <c r="BE514"/>
  <c r="BE519"/>
  <c r="BE527"/>
  <c r="BE549"/>
  <c r="BE573"/>
  <c r="BE581"/>
  <c r="BE636"/>
  <c r="BE692"/>
  <c r="BE711"/>
  <c r="BE754"/>
  <c r="BE759"/>
  <c r="BE780"/>
  <c i="4" r="BE111"/>
  <c r="BE123"/>
  <c r="BE145"/>
  <c r="BE208"/>
  <c r="BE321"/>
  <c r="BE338"/>
  <c r="BE345"/>
  <c r="BE349"/>
  <c r="BE427"/>
  <c r="BE434"/>
  <c r="BE497"/>
  <c r="BE560"/>
  <c r="BE569"/>
  <c i="3" r="BK94"/>
  <c r="J94"/>
  <c r="J64"/>
  <c i="4" r="F59"/>
  <c r="BE115"/>
  <c r="BE164"/>
  <c r="BE368"/>
  <c r="BE465"/>
  <c r="BE511"/>
  <c r="BE519"/>
  <c r="BE537"/>
  <c r="BE565"/>
  <c r="BE574"/>
  <c r="J56"/>
  <c r="J59"/>
  <c r="BE119"/>
  <c r="BE140"/>
  <c r="BE150"/>
  <c r="BE187"/>
  <c r="BE233"/>
  <c r="BE243"/>
  <c r="BE388"/>
  <c r="BE408"/>
  <c r="BE420"/>
  <c r="BE438"/>
  <c r="BE445"/>
  <c r="BE460"/>
  <c r="BE533"/>
  <c r="BE554"/>
  <c r="BE583"/>
  <c r="BE588"/>
  <c r="BE591"/>
  <c r="E50"/>
  <c r="BE94"/>
  <c r="BE107"/>
  <c r="BE130"/>
  <c r="BE135"/>
  <c r="BE155"/>
  <c r="BE160"/>
  <c r="BE229"/>
  <c r="BE250"/>
  <c r="BE258"/>
  <c r="BE271"/>
  <c r="BE291"/>
  <c r="BE311"/>
  <c r="BE331"/>
  <c r="BE414"/>
  <c r="BE474"/>
  <c r="BE483"/>
  <c r="BE528"/>
  <c r="BE542"/>
  <c r="BE548"/>
  <c r="BE579"/>
  <c i="3" r="E81"/>
  <c r="BE111"/>
  <c r="BE153"/>
  <c r="BE182"/>
  <c r="BE187"/>
  <c r="BE193"/>
  <c r="BE198"/>
  <c r="BE202"/>
  <c r="BE216"/>
  <c r="BE234"/>
  <c r="BE255"/>
  <c r="F59"/>
  <c r="BE96"/>
  <c r="BE120"/>
  <c r="BE147"/>
  <c r="BE165"/>
  <c r="BE171"/>
  <c r="BE262"/>
  <c r="BE283"/>
  <c r="BE287"/>
  <c r="BE323"/>
  <c r="BE326"/>
  <c i="2" r="BK98"/>
  <c i="3" r="BE102"/>
  <c r="BE159"/>
  <c r="BE176"/>
  <c r="BE225"/>
  <c r="BE243"/>
  <c r="BE248"/>
  <c r="BE269"/>
  <c r="BE296"/>
  <c r="BE305"/>
  <c r="BE314"/>
  <c r="J56"/>
  <c r="J59"/>
  <c r="BE130"/>
  <c r="BE139"/>
  <c r="BE276"/>
  <c i="2" r="E85"/>
  <c r="F94"/>
  <c r="BE165"/>
  <c r="BE182"/>
  <c r="BE256"/>
  <c r="BE269"/>
  <c r="BE304"/>
  <c r="J56"/>
  <c r="J94"/>
  <c r="BE156"/>
  <c r="BE190"/>
  <c r="BE197"/>
  <c r="BE204"/>
  <c r="BE212"/>
  <c r="BE236"/>
  <c r="BE264"/>
  <c r="BE276"/>
  <c r="BE280"/>
  <c r="BE298"/>
  <c r="BE100"/>
  <c r="BE134"/>
  <c r="BE142"/>
  <c r="BE147"/>
  <c r="BE151"/>
  <c r="BE161"/>
  <c r="BE170"/>
  <c r="BE220"/>
  <c r="BE240"/>
  <c r="BE254"/>
  <c r="BE272"/>
  <c r="BE306"/>
  <c r="BE229"/>
  <c r="BE231"/>
  <c r="F36"/>
  <c i="1" r="BA56"/>
  <c i="5" r="F37"/>
  <c i="1" r="BB59"/>
  <c i="7" r="F36"/>
  <c i="1" r="BA61"/>
  <c i="15" r="F38"/>
  <c i="1" r="BC71"/>
  <c i="3" r="F39"/>
  <c i="1" r="BD57"/>
  <c i="5" r="F36"/>
  <c i="1" r="BA59"/>
  <c i="10" r="F37"/>
  <c i="1" r="BB64"/>
  <c i="12" r="F39"/>
  <c i="1" r="BD66"/>
  <c i="14" r="F37"/>
  <c i="1" r="BB68"/>
  <c i="2" r="J36"/>
  <c i="1" r="AW56"/>
  <c i="5" r="F39"/>
  <c i="1" r="BD59"/>
  <c i="10" r="F36"/>
  <c i="1" r="BA64"/>
  <c i="15" r="F36"/>
  <c i="1" r="BA71"/>
  <c i="19" r="J38"/>
  <c i="1" r="AW76"/>
  <c i="19" r="F40"/>
  <c i="1" r="BC76"/>
  <c i="2" r="F38"/>
  <c i="1" r="BC56"/>
  <c i="5" r="J36"/>
  <c i="1" r="AW59"/>
  <c i="7" r="F37"/>
  <c i="1" r="BB61"/>
  <c i="15" r="F37"/>
  <c i="1" r="BB71"/>
  <c r="AS70"/>
  <c r="AS69"/>
  <c r="AS54"/>
  <c i="5" r="F38"/>
  <c i="1" r="BC59"/>
  <c i="8" r="F37"/>
  <c i="1" r="BB62"/>
  <c i="8" r="J36"/>
  <c i="1" r="AW62"/>
  <c i="9" r="J36"/>
  <c i="1" r="AW63"/>
  <c i="9" r="F36"/>
  <c i="1" r="BA63"/>
  <c i="10" r="F39"/>
  <c i="1" r="BD64"/>
  <c i="15" r="F39"/>
  <c i="1" r="BD71"/>
  <c i="4" r="F38"/>
  <c i="1" r="BC58"/>
  <c i="8" r="F36"/>
  <c i="1" r="BA62"/>
  <c i="8" r="F39"/>
  <c i="1" r="BD62"/>
  <c i="9" r="F38"/>
  <c i="1" r="BC63"/>
  <c i="10" r="F38"/>
  <c i="1" r="BC64"/>
  <c i="11" r="F38"/>
  <c i="1" r="BC65"/>
  <c i="15" r="J36"/>
  <c i="1" r="AW71"/>
  <c i="20" r="F38"/>
  <c i="1" r="BA77"/>
  <c i="22" r="F35"/>
  <c i="1" r="BB79"/>
  <c i="2" r="F37"/>
  <c i="1" r="BB56"/>
  <c i="8" r="F38"/>
  <c i="1" r="BC62"/>
  <c i="9" r="F37"/>
  <c i="1" r="BB63"/>
  <c i="11" r="J36"/>
  <c i="1" r="AW65"/>
  <c i="14" r="J36"/>
  <c i="1" r="AW68"/>
  <c i="11" r="F36"/>
  <c i="1" r="BA65"/>
  <c i="11" r="F39"/>
  <c i="1" r="BD65"/>
  <c i="13" r="J36"/>
  <c i="1" r="AW67"/>
  <c i="13" r="F38"/>
  <c i="1" r="BC67"/>
  <c i="22" r="F34"/>
  <c i="1" r="BA79"/>
  <c i="4" r="F39"/>
  <c i="1" r="BD58"/>
  <c i="6" r="F38"/>
  <c i="1" r="BC60"/>
  <c i="12" r="F37"/>
  <c i="1" r="BB66"/>
  <c i="12" r="F36"/>
  <c i="1" r="BA66"/>
  <c i="13" r="F36"/>
  <c i="1" r="BA67"/>
  <c i="21" r="J36"/>
  <c i="1" r="AW78"/>
  <c i="22" r="F37"/>
  <c i="1" r="BD79"/>
  <c i="2" r="F39"/>
  <c i="1" r="BD56"/>
  <c i="3" r="F36"/>
  <c i="1" r="BA57"/>
  <c i="4" r="F36"/>
  <c i="1" r="BA58"/>
  <c i="7" r="F38"/>
  <c i="1" r="BC61"/>
  <c i="16" r="F40"/>
  <c i="1" r="BC73"/>
  <c i="16" r="F41"/>
  <c i="1" r="BD73"/>
  <c i="16" r="F38"/>
  <c i="1" r="BA73"/>
  <c i="17" r="F41"/>
  <c i="1" r="BD74"/>
  <c i="18" r="F40"/>
  <c i="1" r="BC75"/>
  <c i="18" r="F39"/>
  <c i="1" r="BB75"/>
  <c i="19" r="F38"/>
  <c i="1" r="BA76"/>
  <c i="20" r="J38"/>
  <c i="1" r="AW77"/>
  <c i="22" r="J34"/>
  <c i="1" r="AW79"/>
  <c i="3" r="J36"/>
  <c i="1" r="AW57"/>
  <c i="6" r="J36"/>
  <c i="1" r="AW60"/>
  <c i="9" r="F39"/>
  <c i="1" r="BD63"/>
  <c i="12" r="F38"/>
  <c i="1" r="BC66"/>
  <c i="12" r="J36"/>
  <c i="1" r="AW66"/>
  <c i="13" r="F39"/>
  <c i="1" r="BD67"/>
  <c i="20" r="F39"/>
  <c i="1" r="BB77"/>
  <c i="20" r="F41"/>
  <c i="1" r="BD77"/>
  <c i="21" r="F37"/>
  <c i="1" r="BB78"/>
  <c i="21" r="F38"/>
  <c i="1" r="BC78"/>
  <c i="4" r="F37"/>
  <c i="1" r="BB58"/>
  <c i="7" r="F39"/>
  <c i="1" r="BD61"/>
  <c i="14" r="J32"/>
  <c i="21" r="F39"/>
  <c i="1" r="BD78"/>
  <c i="22" r="F36"/>
  <c i="1" r="BC79"/>
  <c i="3" r="F37"/>
  <c i="1" r="BB57"/>
  <c i="6" r="F39"/>
  <c i="1" r="BD60"/>
  <c i="11" r="F37"/>
  <c i="1" r="BB65"/>
  <c i="14" r="F39"/>
  <c i="1" r="BD68"/>
  <c i="6" r="F36"/>
  <c i="1" r="BA60"/>
  <c i="13" r="F37"/>
  <c i="1" r="BB67"/>
  <c i="17" r="F40"/>
  <c i="1" r="BC74"/>
  <c i="18" r="J38"/>
  <c i="1" r="AW75"/>
  <c i="19" r="F39"/>
  <c i="1" r="BB76"/>
  <c i="20" r="F40"/>
  <c i="1" r="BC77"/>
  <c i="21" r="F36"/>
  <c i="1" r="BA78"/>
  <c i="4" r="J36"/>
  <c i="1" r="AW58"/>
  <c i="7" r="J36"/>
  <c i="1" r="AW61"/>
  <c i="10" r="J36"/>
  <c i="1" r="AW64"/>
  <c i="16" r="J38"/>
  <c i="1" r="AW73"/>
  <c i="16" r="F39"/>
  <c i="1" r="BB73"/>
  <c i="17" r="F38"/>
  <c i="1" r="BA74"/>
  <c i="17" r="J38"/>
  <c i="1" r="AW74"/>
  <c i="17" r="F39"/>
  <c i="1" r="BB74"/>
  <c i="18" r="F38"/>
  <c i="1" r="BA75"/>
  <c i="18" r="F41"/>
  <c i="1" r="BD75"/>
  <c i="19" r="F41"/>
  <c i="1" r="BD76"/>
  <c i="3" r="F38"/>
  <c i="1" r="BC57"/>
  <c i="6" r="F37"/>
  <c i="1" r="BB60"/>
  <c i="14" r="F36"/>
  <c i="1" r="BA68"/>
  <c i="14" r="F38"/>
  <c i="1" r="BC68"/>
  <c i="15" l="1" r="T649"/>
  <c r="P649"/>
  <c r="R649"/>
  <c i="10" r="P97"/>
  <c i="9" r="T123"/>
  <c i="5" r="T101"/>
  <c i="4" r="T92"/>
  <c r="T91"/>
  <c i="14" r="T93"/>
  <c i="12" r="P90"/>
  <c i="1" r="AU66"/>
  <c i="8" r="P98"/>
  <c i="19" r="R94"/>
  <c i="8" r="P253"/>
  <c i="7" r="T884"/>
  <c i="6" r="R107"/>
  <c i="4" r="R92"/>
  <c r="R91"/>
  <c i="13" r="R108"/>
  <c r="P108"/>
  <c i="1" r="AU67"/>
  <c i="6" r="P107"/>
  <c i="5" r="P101"/>
  <c i="3" r="T94"/>
  <c r="T93"/>
  <c i="9" r="T97"/>
  <c i="7" r="T109"/>
  <c r="T108"/>
  <c i="5" r="T534"/>
  <c i="15" r="P106"/>
  <c i="1" r="AU71"/>
  <c i="6" r="P847"/>
  <c i="21" r="R90"/>
  <c i="7" r="R884"/>
  <c r="R108"/>
  <c r="P884"/>
  <c r="P108"/>
  <c i="1" r="AU61"/>
  <c i="7" r="P109"/>
  <c i="5" r="R101"/>
  <c i="12" r="BK90"/>
  <c r="J90"/>
  <c r="J63"/>
  <c i="10" r="R761"/>
  <c r="R97"/>
  <c r="R96"/>
  <c i="8" r="R98"/>
  <c r="R97"/>
  <c i="16" r="P96"/>
  <c i="1" r="AU73"/>
  <c i="14" r="P93"/>
  <c i="1" r="AU68"/>
  <c i="11" r="P92"/>
  <c i="1" r="AU65"/>
  <c i="8" r="T253"/>
  <c i="15" r="R106"/>
  <c i="12" r="R90"/>
  <c i="11" r="R92"/>
  <c i="3" r="R94"/>
  <c r="R93"/>
  <c i="19" r="T94"/>
  <c i="15" r="T106"/>
  <c i="14" r="R93"/>
  <c i="10" r="P761"/>
  <c i="5" r="P534"/>
  <c i="20" r="P94"/>
  <c i="1" r="AU77"/>
  <c i="9" r="P123"/>
  <c i="8" r="T98"/>
  <c r="T97"/>
  <c i="15" r="BK649"/>
  <c r="J649"/>
  <c r="J68"/>
  <c i="10" r="T761"/>
  <c r="T96"/>
  <c i="9" r="R123"/>
  <c r="R97"/>
  <c r="P97"/>
  <c i="1" r="AU63"/>
  <c i="6" r="T847"/>
  <c i="21" r="T90"/>
  <c i="13" r="T108"/>
  <c i="11" r="BK92"/>
  <c r="J92"/>
  <c i="6" r="R847"/>
  <c r="T107"/>
  <c r="T106"/>
  <c i="5" r="R534"/>
  <c i="3" r="P94"/>
  <c r="P93"/>
  <c i="1" r="AU57"/>
  <c i="3" r="BK285"/>
  <c r="J285"/>
  <c r="J69"/>
  <c i="5" r="BK534"/>
  <c r="J534"/>
  <c r="J70"/>
  <c i="6" r="BK847"/>
  <c r="J847"/>
  <c r="J70"/>
  <c i="20" r="BK94"/>
  <c r="J94"/>
  <c i="22" r="J81"/>
  <c r="J60"/>
  <c i="4" r="BK92"/>
  <c r="J92"/>
  <c r="J64"/>
  <c i="5" r="BK101"/>
  <c r="J101"/>
  <c r="J64"/>
  <c i="7" r="BK884"/>
  <c r="J884"/>
  <c r="J71"/>
  <c i="17" r="BK92"/>
  <c r="J92"/>
  <c r="J67"/>
  <c i="18" r="BK92"/>
  <c r="J92"/>
  <c i="21" r="BK91"/>
  <c r="J91"/>
  <c r="J64"/>
  <c r="BK117"/>
  <c r="J117"/>
  <c r="J66"/>
  <c i="13" r="BK108"/>
  <c r="J108"/>
  <c i="16" r="BK96"/>
  <c r="J96"/>
  <c r="J67"/>
  <c i="2" r="BK274"/>
  <c r="J274"/>
  <c r="J70"/>
  <c i="7" r="BK109"/>
  <c r="J109"/>
  <c r="J64"/>
  <c i="9" r="BK98"/>
  <c r="J98"/>
  <c r="J64"/>
  <c i="10" r="BK97"/>
  <c r="J97"/>
  <c r="J64"/>
  <c r="BK761"/>
  <c r="J761"/>
  <c r="J69"/>
  <c i="15" r="BK1657"/>
  <c r="J1657"/>
  <c r="J82"/>
  <c r="BK106"/>
  <c r="J106"/>
  <c r="J63"/>
  <c i="1" r="AG68"/>
  <c i="9" r="BK97"/>
  <c r="J97"/>
  <c i="8" r="J98"/>
  <c r="J64"/>
  <c i="6" r="BK106"/>
  <c r="J106"/>
  <c i="3" r="BK93"/>
  <c r="J93"/>
  <c r="J63"/>
  <c i="2" r="J98"/>
  <c r="J64"/>
  <c i="5" r="F35"/>
  <c i="1" r="AZ59"/>
  <c r="BA55"/>
  <c r="AW55"/>
  <c i="18" r="J37"/>
  <c i="1" r="AV75"/>
  <c r="AT75"/>
  <c i="19" r="J34"/>
  <c i="1" r="AG76"/>
  <c i="20" r="J37"/>
  <c i="1" r="AV77"/>
  <c r="AT77"/>
  <c i="21" r="F35"/>
  <c i="1" r="AZ78"/>
  <c i="22" r="J33"/>
  <c i="1" r="AV79"/>
  <c r="AT79"/>
  <c r="AU72"/>
  <c i="11" r="J32"/>
  <c i="1" r="AG65"/>
  <c i="18" r="J34"/>
  <c i="1" r="AG75"/>
  <c i="3" r="J35"/>
  <c i="1" r="AV57"/>
  <c r="AT57"/>
  <c i="7" r="J35"/>
  <c i="1" r="AV61"/>
  <c r="AT61"/>
  <c i="15" r="J35"/>
  <c i="1" r="AV71"/>
  <c r="AT71"/>
  <c i="8" r="J35"/>
  <c i="1" r="AV62"/>
  <c r="AT62"/>
  <c i="11" r="F35"/>
  <c i="1" r="AZ65"/>
  <c i="17" r="J37"/>
  <c i="1" r="AV74"/>
  <c r="AT74"/>
  <c i="22" r="J30"/>
  <c i="1" r="AG79"/>
  <c i="2" r="J35"/>
  <c i="1" r="AV56"/>
  <c r="AT56"/>
  <c i="6" r="J35"/>
  <c i="1" r="AV60"/>
  <c r="AT60"/>
  <c i="16" r="F37"/>
  <c i="1" r="AZ73"/>
  <c i="18" r="F37"/>
  <c i="1" r="AZ75"/>
  <c i="21" r="J35"/>
  <c i="1" r="AV78"/>
  <c r="AT78"/>
  <c i="13" r="J32"/>
  <c i="1" r="AG67"/>
  <c i="6" r="J32"/>
  <c i="1" r="AG60"/>
  <c i="9" r="J32"/>
  <c i="1" r="AG63"/>
  <c i="10" r="J35"/>
  <c i="1" r="AV64"/>
  <c r="AT64"/>
  <c r="BB55"/>
  <c i="15" r="F35"/>
  <c i="1" r="AZ71"/>
  <c i="6" r="F35"/>
  <c i="1" r="AZ60"/>
  <c i="17" r="F37"/>
  <c i="1" r="AZ74"/>
  <c r="BD72"/>
  <c i="20" r="F37"/>
  <c i="1" r="AZ77"/>
  <c i="22" r="F33"/>
  <c i="1" r="AZ79"/>
  <c i="7" r="F35"/>
  <c i="1" r="AZ61"/>
  <c r="BC72"/>
  <c r="AY72"/>
  <c i="19" r="J37"/>
  <c i="1" r="AV76"/>
  <c r="AT76"/>
  <c i="9" r="F35"/>
  <c i="1" r="AZ63"/>
  <c i="14" r="J35"/>
  <c i="1" r="AV68"/>
  <c r="AT68"/>
  <c r="AN68"/>
  <c i="3" r="F35"/>
  <c i="1" r="AZ57"/>
  <c i="13" r="J35"/>
  <c i="1" r="AV67"/>
  <c r="AT67"/>
  <c r="AN67"/>
  <c i="5" r="J35"/>
  <c i="1" r="AV59"/>
  <c r="AT59"/>
  <c i="10" r="F35"/>
  <c i="1" r="AZ64"/>
  <c i="13" r="F35"/>
  <c i="1" r="AZ67"/>
  <c r="BC55"/>
  <c r="AY55"/>
  <c r="BD55"/>
  <c i="20" r="J34"/>
  <c i="1" r="AG77"/>
  <c i="2" r="F35"/>
  <c i="1" r="AZ56"/>
  <c i="4" r="F35"/>
  <c i="1" r="AZ58"/>
  <c i="12" r="F35"/>
  <c i="1" r="AZ66"/>
  <c i="16" r="J37"/>
  <c i="1" r="AV73"/>
  <c r="AT73"/>
  <c r="BA72"/>
  <c r="AW72"/>
  <c r="BB72"/>
  <c r="AX72"/>
  <c i="19" r="F37"/>
  <c i="1" r="AZ76"/>
  <c i="4" r="J35"/>
  <c i="1" r="AV58"/>
  <c r="AT58"/>
  <c i="8" r="F35"/>
  <c i="1" r="AZ62"/>
  <c i="8" r="J32"/>
  <c i="1" r="AG62"/>
  <c i="9" r="J35"/>
  <c i="1" r="AV63"/>
  <c r="AT63"/>
  <c i="11" r="J35"/>
  <c i="1" r="AV65"/>
  <c r="AT65"/>
  <c r="AN65"/>
  <c i="12" r="J35"/>
  <c i="1" r="AV66"/>
  <c r="AT66"/>
  <c i="14" r="F35"/>
  <c i="1" r="AZ68"/>
  <c i="5" l="1" r="R100"/>
  <c r="P100"/>
  <c i="1" r="AU59"/>
  <c i="6" r="P106"/>
  <c i="1" r="AU60"/>
  <c i="6" r="R106"/>
  <c i="10" r="P96"/>
  <c i="1" r="AU64"/>
  <c i="8" r="P97"/>
  <c i="1" r="AU62"/>
  <c i="5" r="T100"/>
  <c r="BK100"/>
  <c r="J100"/>
  <c i="13" r="J63"/>
  <c i="2" r="BK97"/>
  <c r="J97"/>
  <c i="11" r="J63"/>
  <c i="10" r="BK96"/>
  <c r="J96"/>
  <c r="J63"/>
  <c i="18" r="J67"/>
  <c i="4" r="BK91"/>
  <c r="J91"/>
  <c r="J63"/>
  <c i="7" r="BK108"/>
  <c r="J108"/>
  <c i="20" r="J67"/>
  <c i="21" r="BK90"/>
  <c r="J90"/>
  <c r="J63"/>
  <c i="22" r="J39"/>
  <c i="1" r="AN76"/>
  <c i="20" r="J43"/>
  <c i="19" r="J43"/>
  <c i="18" r="J43"/>
  <c i="14" r="J41"/>
  <c i="13" r="J41"/>
  <c i="11" r="J41"/>
  <c i="1" r="AN63"/>
  <c i="9" r="J63"/>
  <c i="1" r="AN62"/>
  <c i="9" r="J41"/>
  <c i="8" r="J41"/>
  <c i="1" r="AN60"/>
  <c i="6" r="J63"/>
  <c r="J41"/>
  <c i="1" r="AN75"/>
  <c r="AN77"/>
  <c r="AN79"/>
  <c r="AZ72"/>
  <c r="AV72"/>
  <c r="AT72"/>
  <c i="17" r="J34"/>
  <c i="1" r="AG74"/>
  <c i="3" r="J32"/>
  <c i="1" r="AG57"/>
  <c r="AN57"/>
  <c r="BB70"/>
  <c i="7" r="J32"/>
  <c i="1" r="AG61"/>
  <c r="AU70"/>
  <c r="AU69"/>
  <c i="16" r="J34"/>
  <c i="1" r="AG73"/>
  <c i="12" r="J32"/>
  <c i="1" r="AG66"/>
  <c r="BA70"/>
  <c i="5" r="J32"/>
  <c i="1" r="AG59"/>
  <c r="BC70"/>
  <c r="AY70"/>
  <c r="BD70"/>
  <c i="15" r="J32"/>
  <c i="1" r="AG71"/>
  <c r="AX55"/>
  <c i="2" r="J32"/>
  <c i="1" r="AG56"/>
  <c r="AZ55"/>
  <c i="2" l="1" r="J41"/>
  <c i="5" r="J41"/>
  <c i="7" r="J41"/>
  <c i="17" r="J43"/>
  <c i="16" r="J43"/>
  <c i="12" r="J41"/>
  <c i="5" r="J63"/>
  <c i="7" r="J63"/>
  <c i="2" r="J63"/>
  <c i="15" r="J41"/>
  <c i="1" r="AN71"/>
  <c i="3" r="J41"/>
  <c i="1" r="AN59"/>
  <c r="AN61"/>
  <c r="AN73"/>
  <c r="AN74"/>
  <c r="AN56"/>
  <c r="AN66"/>
  <c r="BA69"/>
  <c r="AW69"/>
  <c r="AX70"/>
  <c r="AG72"/>
  <c r="AW70"/>
  <c r="BD69"/>
  <c r="BD54"/>
  <c r="W33"/>
  <c i="21" r="J32"/>
  <c i="1" r="AG78"/>
  <c i="4" r="J32"/>
  <c i="1" r="AG58"/>
  <c r="AZ70"/>
  <c r="BC69"/>
  <c r="AY69"/>
  <c r="BB69"/>
  <c r="AX69"/>
  <c i="10" r="J32"/>
  <c i="1" r="AG64"/>
  <c r="AV55"/>
  <c r="AT55"/>
  <c r="AU55"/>
  <c i="10" l="1" r="J41"/>
  <c i="4" r="J41"/>
  <c i="21" r="J41"/>
  <c i="1" r="AN64"/>
  <c r="AN58"/>
  <c r="AN78"/>
  <c r="AN72"/>
  <c r="AU54"/>
  <c r="BB54"/>
  <c r="AX54"/>
  <c r="AZ69"/>
  <c r="AV69"/>
  <c r="AT69"/>
  <c r="AG70"/>
  <c r="AG69"/>
  <c r="BA54"/>
  <c r="AW54"/>
  <c r="AK30"/>
  <c r="BC54"/>
  <c r="W32"/>
  <c r="AV70"/>
  <c r="AG55"/>
  <c r="AG54"/>
  <c r="AK26"/>
  <c l="1" r="AN69"/>
  <c r="AN55"/>
  <c r="W30"/>
  <c r="AZ54"/>
  <c r="AV54"/>
  <c r="AK29"/>
  <c r="AK35"/>
  <c r="AT70"/>
  <c r="W31"/>
  <c r="AY54"/>
  <c l="1" r="AN70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<sst xmlns="http://schemas.openxmlformats.org/spreadsheetml/2006/main">
  <si>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</si>
  <si>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</si>
  <si>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</si>
  <si>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</si>
  <si>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</si>
  <si>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{d19ac1a4-a36c-4878-a09e-8d13b1ba84ed}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</si>
  <si>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</si>
  <si>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</si>
  <si>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</si>
  <si>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</si>
  <si>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</si>
  <si>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</si>
  <si>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</si>
  <si>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</si>
  <si>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</si>
  <si>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</si>
  <si>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</si>
  <si>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</si>
  <si>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</si>
  <si>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</si>
  <si>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</si>
  <si>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</si>
  <si>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</si>
  <si>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</si>
  <si>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</si>
  <si>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</si>
  <si>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</si>
  <si>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</si>
  <si>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</si>
  <si>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</si>
  <si>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</si>
  <si>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</si>
  <si>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</si>
  <si>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</si>
  <si>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</si>
  <si>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</si>
  <si>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</si>
  <si>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</si>
  <si>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</si>
  <si>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</si>
  <si>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</si>
  <si>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</si>
  <si>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</si>
  <si>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</si>
  <si>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</si>
  <si>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</si>
  <si>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</si>
  <si>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</si>
  <si>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</si>
  <si>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</si>
  <si>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</si>
  <si>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</si>
  <si>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</si>
  <si>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</si>
  <si>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</si>
  <si>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</si>
  <si>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</si>
  <si>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</si>
  <si>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</si>
  <si>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</si>
  <si>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</si>
  <si>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</si>
  <si>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</si>
  <si>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</si>
  <si>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</si>
  <si>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</si>
  <si>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</si>
  <si>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</si>
  <si>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</si>
  <si>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</si>
  <si>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</si>
  <si>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</si>
  <si>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</si>
  <si>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</si>
  <si>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</si>
  <si>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</si>
  <si>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</si>
  <si>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</si>
  <si>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</si>
  <si>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</si>
  <si>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</si>
  <si>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{0bfbcade-2654-4c67-80ea-05ec243a8c05}</t>
  </si>
  <si>
    <t>2</t>
  </si>
  <si>
    <t>/</t>
  </si>
  <si>
    <t>01</t>
  </si>
  <si>
    <t>Demolice objektu</t>
  </si>
  <si>
    <t>Soupis</t>
  </si>
  <si>
    <t>{2035a728-abbb-44e2-9ad7-85f1bd32c573}</t>
  </si>
  <si>
    <t>02</t>
  </si>
  <si>
    <t>Založení spodní stavby</t>
  </si>
  <si>
    <t>{db5b7731-a005-4213-a2da-ea281058e07d}</t>
  </si>
  <si>
    <t>03</t>
  </si>
  <si>
    <t>Architektonicko - stavební řešení 1. NP</t>
  </si>
  <si>
    <t>{658a93aa-187e-4595-a55d-ac09360dc28d}</t>
  </si>
  <si>
    <t>04</t>
  </si>
  <si>
    <t>Architektonicko - stavební řešení 2.NP</t>
  </si>
  <si>
    <t>{15b2b3c8-ba98-42fa-8ce8-6e565e433968}</t>
  </si>
  <si>
    <t>05</t>
  </si>
  <si>
    <t>Architektonicko - stavební řešení 3.NP</t>
  </si>
  <si>
    <t>{154959e0-9c02-4ce8-9de8-ece11edfc062}</t>
  </si>
  <si>
    <t>06</t>
  </si>
  <si>
    <t>Architektonicko - stavební řešení 4. NP</t>
  </si>
  <si>
    <t>{65a8c29f-02c1-479e-a736-dcc809936720}</t>
  </si>
  <si>
    <t>07</t>
  </si>
  <si>
    <t>Architektonicko - stavební řešení 5.NP</t>
  </si>
  <si>
    <t>{c5e54a56-69c1-46ab-b1f7-a83a3f69d71d}</t>
  </si>
  <si>
    <t>08</t>
  </si>
  <si>
    <t>Architektonicko - stavební řešení střecha</t>
  </si>
  <si>
    <t>{2cefd46f-d877-44bb-ba8f-dbaefa8fcbd9}</t>
  </si>
  <si>
    <t>09</t>
  </si>
  <si>
    <t>Architektonicko - stavební řešení fasáda</t>
  </si>
  <si>
    <t>{09fb0ea1-29ef-4547-a820-3d64ceb9a225}</t>
  </si>
  <si>
    <t>011</t>
  </si>
  <si>
    <t>Vytápění</t>
  </si>
  <si>
    <t>{e813c1c6-ae33-4707-a80c-0dbfe552e97f}</t>
  </si>
  <si>
    <t>012</t>
  </si>
  <si>
    <t>Zdravotechnika</t>
  </si>
  <si>
    <t>{961c416a-81b8-4a2a-b28a-c56f131cce4a}</t>
  </si>
  <si>
    <t>013</t>
  </si>
  <si>
    <t>Elektroinstalace</t>
  </si>
  <si>
    <t>{8d4bfa68-a282-4dfc-8c82-c7e9f460472c}</t>
  </si>
  <si>
    <t>014</t>
  </si>
  <si>
    <t>Vzduchotechnika</t>
  </si>
  <si>
    <t>{c95268b7-4906-48a1-92d7-7162d0bb3a79}</t>
  </si>
  <si>
    <t>SO 02</t>
  </si>
  <si>
    <t>Architektonicko - stavební řešení velkoprostorové učebny</t>
  </si>
  <si>
    <t>{d72312bf-e48c-427f-9133-a7f0cc2d1d4c}</t>
  </si>
  <si>
    <t>021</t>
  </si>
  <si>
    <t>{bb9b0993-5952-4d38-8d22-b6c6477cc8be}</t>
  </si>
  <si>
    <t>3</t>
  </si>
  <si>
    <t>###NOINSERT###</t>
  </si>
  <si>
    <t>010</t>
  </si>
  <si>
    <t>Elektrická požární signalizace</t>
  </si>
  <si>
    <t>{7ff7278c-8275-4b51-8c6a-a96ec98eb3f5}</t>
  </si>
  <si>
    <t>0101</t>
  </si>
  <si>
    <t>4</t>
  </si>
  <si>
    <t>{37c395a9-fedc-4cf2-aca1-954946cc3951}</t>
  </si>
  <si>
    <t>0102</t>
  </si>
  <si>
    <t>Kabelové trasy</t>
  </si>
  <si>
    <t>{1892a7da-8b78-44e6-980f-010e9a5edf7a}</t>
  </si>
  <si>
    <t>0103</t>
  </si>
  <si>
    <t>EPS - ostatní</t>
  </si>
  <si>
    <t>{ab90ecab-8ec2-4c1a-be50-092f3ae029d2}</t>
  </si>
  <si>
    <t>{110c0d36-e521-4257-be27-15a929c843cd}</t>
  </si>
  <si>
    <t>016</t>
  </si>
  <si>
    <t>AV kabeláž</t>
  </si>
  <si>
    <t>{1e519c7d-5839-44f9-9583-cb9c0801e8fe}</t>
  </si>
  <si>
    <t>022</t>
  </si>
  <si>
    <t>{91d1e79d-b703-4cf0-aaaf-1408970c0c0b}</t>
  </si>
  <si>
    <t>SO 03</t>
  </si>
  <si>
    <t>Ostatní náklady</t>
  </si>
  <si>
    <t>{c3deb232-facb-4695-99ce-b24b24adbc12}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</si>
  <si>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</si>
  <si>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</si>
  <si>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</si>
  <si>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</si>
  <si>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</si>
  <si>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</si>
  <si>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</si>
  <si>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</si>
  <si>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</si>
  <si>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</si>
  <si>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</si>
  <si>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</si>
  <si>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</si>
  <si>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</si>
  <si>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</si>
  <si>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</si>
  <si>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</si>
  <si>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</si>
  <si>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</si>
  <si>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</si>
  <si>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</si>
  <si>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</si>
  <si>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</si>
  <si>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</si>
  <si>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</si>
  <si>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</si>
  <si>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</si>
  <si>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</si>
  <si>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</si>
  <si>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</si>
  <si>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</si>
  <si>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</si>
  <si>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</si>
  <si>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</si>
  <si>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</si>
  <si>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</si>
  <si>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</si>
  <si>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</si>
  <si>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</si>
  <si>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</si>
  <si>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</si>
  <si>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</si>
  <si>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</si>
  <si>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</si>
  <si>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</si>
  <si>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</si>
  <si>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</si>
  <si>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</si>
  <si>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</si>
  <si>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</si>
  <si>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</si>
  <si>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</si>
  <si>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</si>
  <si>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</si>
  <si>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</si>
  <si>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</si>
  <si>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</si>
  <si>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</si>
  <si>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</si>
  <si>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</si>
  <si>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</si>
  <si>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</si>
  <si>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</si>
  <si>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</si>
  <si>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</si>
  <si>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</si>
  <si>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</si>
  <si>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</si>
  <si>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</si>
  <si>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</si>
  <si>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</si>
  <si>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</si>
  <si>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</si>
  <si>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</si>
  <si>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</si>
  <si>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</si>
  <si>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</si>
  <si>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</si>
  <si>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</si>
  <si>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</si>
  <si>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</si>
  <si>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</si>
  <si>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</si>
  <si>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</si>
  <si>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</si>
  <si>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</si>
  <si>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</si>
  <si>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</si>
  <si>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</si>
  <si>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</si>
  <si>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</si>
  <si>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</si>
  <si>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</si>
  <si>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</si>
  <si>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</si>
  <si>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</si>
  <si>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</si>
  <si>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</si>
  <si>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</si>
  <si>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</si>
  <si>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</si>
  <si>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</si>
  <si>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</si>
  <si>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</si>
  <si>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</si>
  <si>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</si>
  <si>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</si>
  <si>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</si>
  <si>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</si>
  <si>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</si>
  <si>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</si>
  <si>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</si>
  <si>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</si>
  <si>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</si>
  <si>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</si>
  <si>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</si>
  <si>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</si>
  <si>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</si>
  <si>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</si>
  <si>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</si>
  <si>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</si>
  <si>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</si>
  <si>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</si>
  <si>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</si>
  <si>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</si>
  <si>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</si>
  <si>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</si>
  <si>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</si>
  <si>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</si>
  <si>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</si>
  <si>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</si>
  <si>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</si>
  <si>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</si>
  <si>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</si>
  <si>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</si>
  <si>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</si>
  <si>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</si>
  <si>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</si>
  <si>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</si>
  <si>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</si>
  <si>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</si>
  <si>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</si>
  <si>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</si>
  <si>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</si>
  <si>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</si>
  <si>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</si>
  <si>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</si>
  <si>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</si>
  <si>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</si>
  <si>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</si>
  <si>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</si>
  <si>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</si>
  <si>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</si>
  <si>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</si>
  <si>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</si>
  <si>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</si>
  <si>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</si>
  <si>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</si>
  <si>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</si>
  <si>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</si>
  <si>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</si>
  <si>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</si>
  <si>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</si>
  <si>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</si>
  <si>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</si>
  <si>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</si>
  <si>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</si>
  <si>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</si>
  <si>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</si>
  <si>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</si>
  <si>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</si>
  <si>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</si>
  <si>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</si>
  <si>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</si>
  <si>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</si>
  <si>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</si>
  <si>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</si>
  <si>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</si>
  <si>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</si>
  <si>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</si>
  <si>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</si>
  <si>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</si>
  <si>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</si>
  <si>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</si>
  <si>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</si>
  <si>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</si>
  <si>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</si>
  <si>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</si>
  <si>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</si>
  <si>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</si>
  <si>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</si>
  <si>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</si>
  <si>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</si>
  <si>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</si>
  <si>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</si>
  <si>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</si>
  <si>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</si>
  <si>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</si>
  <si>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</si>
  <si>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</si>
  <si>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</si>
  <si>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</si>
  <si>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</si>
  <si>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</si>
  <si>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</si>
  <si>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</si>
  <si>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</si>
  <si>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</si>
  <si>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</si>
  <si>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</si>
  <si>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</si>
  <si>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</si>
  <si>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</si>
  <si>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</si>
  <si>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</si>
  <si>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</si>
  <si>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</si>
  <si>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</si>
  <si>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</si>
  <si>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</si>
  <si>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</si>
  <si>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</si>
  <si>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</si>
  <si>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</si>
  <si>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</si>
  <si>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</si>
  <si>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</si>
  <si>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</si>
  <si>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</si>
  <si>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</si>
  <si>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</si>
  <si>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</si>
  <si>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</si>
  <si>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</si>
  <si>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</si>
  <si>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</si>
  <si>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</si>
  <si>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</si>
  <si>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</si>
  <si>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</si>
  <si>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</si>
  <si>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</si>
  <si>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</si>
  <si>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</si>
  <si>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</si>
  <si>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</si>
  <si>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</si>
  <si>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</si>
  <si>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</si>
  <si>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</si>
  <si>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</si>
  <si>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</si>
  <si>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</si>
  <si>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</si>
  <si>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</si>
  <si>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</si>
  <si>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</si>
  <si>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</si>
  <si>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</si>
  <si>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</si>
  <si>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</si>
  <si>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</si>
  <si>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</si>
  <si>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</si>
  <si>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</si>
  <si>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</si>
  <si>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</si>
  <si>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</si>
  <si>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</si>
  <si>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</si>
  <si>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</si>
  <si>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</si>
  <si>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</si>
  <si>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</si>
  <si>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</si>
  <si>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</si>
  <si>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</si>
  <si>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</si>
  <si>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</si>
  <si>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</si>
  <si>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</si>
  <si>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</si>
  <si>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</si>
  <si>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</si>
  <si>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</si>
  <si>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</si>
  <si>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</si>
  <si>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</si>
  <si>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</si>
  <si>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</si>
  <si>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</si>
  <si>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</si>
  <si>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</si>
  <si>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</si>
  <si>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</si>
  <si>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</si>
  <si>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</si>
  <si>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</si>
  <si>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</si>
  <si>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</si>
  <si>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</si>
  <si>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</si>
  <si>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</si>
  <si>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</si>
  <si>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</si>
  <si>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</si>
  <si>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</si>
  <si>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</si>
  <si>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</si>
  <si>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</si>
  <si>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</si>
  <si>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</si>
  <si>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</si>
  <si>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</si>
  <si>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</si>
  <si>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</si>
  <si>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</si>
  <si>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</si>
  <si>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</si>
  <si>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</si>
  <si>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</si>
  <si>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</si>
  <si>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</si>
  <si>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</si>
  <si>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</si>
  <si>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</si>
  <si>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</si>
  <si>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</si>
  <si>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</si>
  <si>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</si>
  <si>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</si>
  <si>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</si>
  <si>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</si>
  <si>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</si>
  <si>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</si>
  <si>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</si>
  <si>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</si>
  <si>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</si>
  <si>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</si>
  <si>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</si>
  <si>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</si>
  <si>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</si>
  <si>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</si>
  <si>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</si>
  <si>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</si>
  <si>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</si>
  <si>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</si>
  <si>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</si>
  <si>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</si>
  <si>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</si>
  <si>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</si>
  <si>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</si>
  <si>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</si>
  <si>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</si>
  <si>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</si>
  <si>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</si>
  <si>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</si>
  <si>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</si>
  <si>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</si>
  <si>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</si>
  <si>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</si>
  <si>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</si>
  <si>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</si>
  <si>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</si>
  <si>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</si>
  <si>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</si>
  <si>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</si>
  <si>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</si>
  <si>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</si>
  <si>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</si>
  <si>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</si>
  <si>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</si>
  <si>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</si>
  <si>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</si>
  <si>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</si>
  <si>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</si>
  <si>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</si>
  <si>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</si>
  <si>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</si>
  <si>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</si>
  <si>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</si>
  <si>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</si>
  <si>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</si>
  <si>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</si>
  <si>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</si>
  <si>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</si>
  <si>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</si>
  <si>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</si>
  <si>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</si>
  <si>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</si>
  <si>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</si>
  <si>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</si>
  <si>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</si>
  <si>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</si>
  <si>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273313811</t>
  </si>
  <si>
    <t>Základy z betonu prostého desky z betonu kamenem neprokládaného tř. C 25/30</t>
  </si>
  <si>
    <t>-1774520116</t>
  </si>
  <si>
    <t>výkres D1.2.B - 01 betonové kce podkladní beton</t>
  </si>
  <si>
    <t>3,255*2,6*0,1</t>
  </si>
  <si>
    <t>-(3,14*0,3*0,3)*2*0,1</t>
  </si>
  <si>
    <t>-(3,14*0,45*0,45)*0,1</t>
  </si>
  <si>
    <t>-(3,14*0,6*0,6)*0,1</t>
  </si>
  <si>
    <t>objekt</t>
  </si>
  <si>
    <t>33,300*13,600*0,1</t>
  </si>
  <si>
    <t>-(3,14*0,3*0,3)*15*0,1</t>
  </si>
  <si>
    <t>-(3,14*0,45*0,45)*11*0,1</t>
  </si>
  <si>
    <t>-(3,14*0,6*0,6)*3*0,1</t>
  </si>
  <si>
    <t>-(3,255*2,6)*0,1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</si>
  <si>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</si>
  <si>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</si>
  <si>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</si>
  <si>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</si>
  <si>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3,255*2,6*0,35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</si>
  <si>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</si>
  <si>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</si>
  <si>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</si>
  <si>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</si>
  <si>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</si>
  <si>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</si>
  <si>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</si>
  <si>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</si>
  <si>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</si>
  <si>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</si>
  <si>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</si>
  <si>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</si>
  <si>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</si>
  <si>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</si>
  <si>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</si>
  <si>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</si>
  <si>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</si>
  <si>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</si>
  <si>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</si>
  <si>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</si>
  <si>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</si>
  <si>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</si>
  <si>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</si>
  <si>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</si>
  <si>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</si>
  <si>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</si>
  <si>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</si>
  <si>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</si>
  <si>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</si>
  <si>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</si>
  <si>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</si>
  <si>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</si>
  <si>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</si>
  <si>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</si>
  <si>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</si>
  <si>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</si>
  <si>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</si>
  <si>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</si>
  <si>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</si>
  <si>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</si>
  <si>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</si>
  <si>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</si>
  <si>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</si>
  <si>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</si>
  <si>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</si>
  <si>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</si>
  <si>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</si>
  <si>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</si>
  <si>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</si>
  <si>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</si>
  <si>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</si>
  <si>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</si>
  <si>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</si>
  <si>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</si>
  <si>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</si>
  <si>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</si>
  <si>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</si>
  <si>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</si>
  <si>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</si>
  <si>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</si>
  <si>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3,255*2,6</t>
  </si>
  <si>
    <t>33,300*13,600</t>
  </si>
  <si>
    <t>-3,255*2,6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</si>
  <si>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</si>
  <si>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</si>
  <si>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</si>
  <si>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</si>
  <si>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</si>
  <si>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</si>
  <si>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</si>
  <si>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</si>
  <si>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</si>
  <si>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</si>
  <si>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</si>
  <si>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</si>
  <si>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</si>
  <si>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</si>
  <si>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</si>
  <si>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</si>
  <si>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</si>
  <si>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</si>
  <si>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</si>
  <si>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</si>
  <si>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</si>
  <si>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</si>
  <si>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</si>
  <si>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</si>
  <si>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</si>
  <si>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</si>
  <si>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</si>
  <si>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D.1.1.06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</si>
  <si>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</si>
  <si>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</si>
  <si>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</si>
  <si>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</si>
  <si>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</si>
  <si>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</si>
  <si>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</si>
  <si>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</si>
  <si>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</si>
  <si>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</si>
  <si>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</si>
  <si>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</si>
  <si>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</si>
  <si>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</si>
  <si>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</si>
  <si>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</si>
  <si>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</si>
  <si>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</si>
  <si>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</si>
  <si>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</si>
  <si>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</si>
  <si>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</si>
  <si>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</si>
  <si>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</si>
  <si>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</si>
  <si>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</si>
  <si>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</si>
  <si>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</si>
  <si>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</si>
  <si>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</si>
  <si>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</si>
  <si>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</si>
  <si>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</si>
  <si>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</si>
  <si>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</si>
  <si>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</si>
  <si>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</si>
  <si>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</si>
  <si>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</si>
  <si>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</si>
  <si>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</si>
  <si>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</si>
  <si>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</si>
  <si>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</si>
  <si>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</si>
  <si>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</si>
  <si>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</si>
  <si>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</si>
  <si>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</si>
  <si>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</si>
  <si>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</si>
  <si>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</si>
  <si>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</si>
  <si>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</si>
  <si>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</si>
  <si>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</si>
  <si>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</si>
  <si>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</si>
  <si>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</si>
  <si>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</si>
  <si>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</si>
  <si>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</si>
  <si>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</si>
  <si>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</si>
  <si>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</si>
  <si>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</si>
  <si>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</si>
  <si>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</si>
  <si>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</si>
  <si>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</si>
  <si>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</si>
  <si>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</si>
  <si>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</si>
  <si>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</si>
  <si>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</si>
  <si>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</si>
  <si>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</si>
  <si>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</si>
  <si>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</si>
  <si>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</si>
  <si>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</si>
  <si>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</si>
  <si>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</si>
  <si>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</si>
  <si>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</si>
  <si>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</si>
  <si>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</si>
  <si>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</si>
  <si>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</si>
  <si>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</si>
  <si>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</si>
  <si>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</si>
  <si>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</si>
  <si>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</si>
  <si>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</si>
  <si>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</si>
  <si>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</si>
  <si>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</si>
  <si>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</si>
  <si>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</si>
  <si>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</si>
  <si>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</si>
  <si>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</si>
  <si>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</si>
  <si>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</si>
  <si>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</si>
  <si>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</si>
  <si>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</si>
  <si>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</si>
  <si>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</si>
  <si>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</si>
  <si>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</si>
  <si>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</si>
  <si>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</si>
  <si>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</si>
  <si>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</si>
  <si>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</si>
  <si>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</si>
  <si>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</si>
  <si>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</si>
  <si>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</si>
  <si>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</si>
  <si>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</si>
  <si>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</si>
  <si>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</si>
  <si>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</si>
  <si>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</si>
  <si>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</si>
  <si>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</si>
  <si>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</si>
  <si>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</si>
  <si>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</si>
  <si>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</si>
  <si>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</si>
  <si>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</si>
  <si>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</si>
  <si>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</si>
  <si>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</si>
  <si>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</si>
  <si>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</si>
  <si>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</si>
  <si>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</si>
  <si>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</si>
  <si>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</si>
  <si>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</si>
  <si>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</si>
  <si>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</si>
  <si>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</si>
  <si>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</si>
  <si>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</si>
  <si>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</si>
  <si>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</si>
  <si>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</si>
  <si>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</si>
  <si>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</si>
  <si>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</si>
  <si>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</si>
  <si>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</si>
  <si>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</si>
  <si>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</si>
  <si>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</si>
  <si>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</si>
  <si>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</si>
  <si>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</si>
  <si>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</si>
  <si>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</si>
  <si>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</si>
  <si>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</si>
  <si>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</si>
  <si>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</si>
  <si>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</si>
  <si>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</si>
  <si>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</si>
  <si>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</si>
  <si>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</si>
  <si>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</si>
  <si>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</si>
  <si>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</si>
  <si>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</si>
  <si>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</si>
  <si>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</si>
  <si>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</si>
  <si>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</si>
  <si>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</si>
  <si>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</si>
  <si>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</si>
  <si>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</si>
  <si>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</si>
  <si>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</si>
  <si>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</si>
  <si>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</si>
  <si>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</si>
  <si>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</si>
  <si>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</si>
  <si>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</si>
  <si>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</si>
  <si>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</si>
  <si>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</si>
  <si>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</si>
  <si>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</si>
  <si>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</si>
  <si>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</si>
  <si>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</si>
  <si>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</si>
  <si>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</si>
  <si>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</si>
  <si>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</si>
  <si>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</si>
  <si>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</si>
  <si>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</si>
  <si>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</si>
  <si>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</si>
  <si>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</si>
  <si>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</si>
  <si>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</si>
  <si>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</si>
  <si>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</si>
  <si>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</si>
  <si>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</si>
  <si>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</si>
  <si>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</si>
  <si>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</si>
  <si>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</si>
  <si>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</si>
  <si>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</si>
  <si>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</si>
  <si>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</si>
  <si>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</si>
  <si>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</si>
  <si>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</si>
  <si>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</si>
  <si>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</si>
  <si>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</si>
  <si>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</si>
  <si>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</si>
  <si>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</si>
  <si>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</si>
  <si>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</si>
  <si>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</si>
  <si>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</si>
  <si>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</si>
  <si>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</si>
  <si>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</si>
  <si>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</si>
  <si>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</si>
  <si>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</si>
  <si>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</si>
  <si>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</si>
  <si>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</si>
  <si>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</si>
  <si>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</si>
  <si>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</si>
  <si>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</si>
  <si>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</si>
  <si>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</si>
  <si>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</si>
  <si>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</si>
  <si>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</si>
  <si>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((0,4+0,25)/2*0,29)*1,18*19</t>
  </si>
  <si>
    <t>1,33*2,4*0,25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</si>
  <si>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</si>
  <si>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</si>
  <si>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</si>
  <si>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</si>
  <si>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</si>
  <si>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</si>
  <si>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</si>
  <si>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</si>
  <si>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</si>
  <si>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</si>
  <si>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</si>
  <si>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</si>
  <si>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</si>
  <si>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</si>
  <si>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</si>
  <si>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</si>
  <si>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</si>
  <si>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</si>
  <si>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</si>
  <si>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</si>
  <si>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</si>
  <si>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3,147*125/1000</t>
  </si>
  <si>
    <t>48,326*125/1000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</si>
  <si>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</si>
  <si>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</si>
  <si>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</si>
  <si>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</si>
  <si>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</si>
  <si>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</si>
  <si>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</si>
  <si>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1,33*2,4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</si>
  <si>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</si>
  <si>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</si>
  <si>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</si>
  <si>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</si>
  <si>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</si>
  <si>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</si>
  <si>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</si>
  <si>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</si>
  <si>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</si>
  <si>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</si>
  <si>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</si>
  <si>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</si>
  <si>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</si>
  <si>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</si>
  <si>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</si>
  <si>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</si>
  <si>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</si>
  <si>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</si>
  <si>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</si>
  <si>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</si>
  <si>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</si>
  <si>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</si>
  <si>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</si>
  <si>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</si>
  <si>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</si>
  <si>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</si>
  <si>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</si>
  <si>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</si>
  <si>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</si>
  <si>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</si>
  <si>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1,18*0,169*10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</si>
  <si>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</si>
  <si>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</si>
  <si>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</si>
  <si>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</si>
  <si>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</si>
  <si>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</si>
  <si>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</si>
  <si>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</si>
  <si>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D.1.1.06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</si>
  <si>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</si>
  <si>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</si>
  <si>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</si>
  <si>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</si>
  <si>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</si>
  <si>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</si>
  <si>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</si>
  <si>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</si>
  <si>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</si>
  <si>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</si>
  <si>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</si>
  <si>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</si>
  <si>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</si>
  <si>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</si>
  <si>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</si>
  <si>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</si>
  <si>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</si>
  <si>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</si>
  <si>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</si>
  <si>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</si>
  <si>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</si>
  <si>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</si>
  <si>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</si>
  <si>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</si>
  <si>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</si>
  <si>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</si>
  <si>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</si>
  <si>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</si>
  <si>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</si>
  <si>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</si>
  <si>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</si>
  <si>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</si>
  <si>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</si>
  <si>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</si>
  <si>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</si>
  <si>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</si>
  <si>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87+206,3+27,1+3,69+7,1+2,3+3+2,8+8,5+16,5+13,1+43+15,3+1,9+1+1,4+5,3+9,2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</si>
  <si>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</si>
  <si>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</si>
  <si>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</si>
  <si>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</si>
  <si>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</si>
  <si>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</si>
  <si>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</si>
  <si>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</si>
  <si>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</si>
  <si>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</si>
  <si>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</si>
  <si>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</si>
  <si>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</si>
  <si>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</si>
  <si>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</si>
  <si>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6 - Úpravy povrchů, podlahy a osazování výplní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</si>
  <si>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</si>
  <si>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</si>
  <si>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</si>
  <si>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</si>
  <si>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</si>
  <si>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</si>
  <si>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</si>
  <si>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</si>
  <si>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</si>
  <si>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</si>
  <si>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D.1.1.07</t>
  </si>
  <si>
    <t>4,2*2,635</t>
  </si>
  <si>
    <t>-(0,8*0,25)*2</t>
  </si>
  <si>
    <t>4,1*2,65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</si>
  <si>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</si>
  <si>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</si>
  <si>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</si>
  <si>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</si>
  <si>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</si>
  <si>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</si>
  <si>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</si>
  <si>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</si>
  <si>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</si>
  <si>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</si>
  <si>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</si>
  <si>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</si>
  <si>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</si>
  <si>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</si>
  <si>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</si>
  <si>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</si>
  <si>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</si>
  <si>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</si>
  <si>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půdorys 2.NP D.1.1.0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</si>
  <si>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</si>
  <si>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</si>
  <si>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</si>
  <si>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</si>
  <si>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</si>
  <si>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</si>
  <si>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</si>
  <si>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</si>
  <si>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</si>
  <si>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</si>
  <si>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</si>
  <si>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</si>
  <si>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</si>
  <si>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</si>
  <si>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</si>
  <si>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</si>
  <si>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</si>
  <si>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</si>
  <si>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</si>
  <si>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</si>
  <si>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</si>
  <si>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</si>
  <si>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</si>
  <si>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</si>
  <si>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</si>
  <si>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</si>
  <si>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</si>
  <si>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</si>
  <si>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</si>
  <si>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</si>
  <si>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</si>
  <si>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</si>
  <si>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</si>
  <si>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</si>
  <si>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</si>
  <si>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</si>
  <si>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</si>
  <si>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</si>
  <si>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</si>
  <si>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</si>
  <si>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</si>
  <si>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</si>
  <si>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</si>
  <si>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</si>
  <si>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</si>
  <si>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</si>
  <si>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</si>
  <si>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</si>
  <si>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</si>
  <si>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((0,4+0,3)/2*0,293)*1,18*17</t>
  </si>
  <si>
    <t>2,4*1,61*0,2</t>
  </si>
  <si>
    <t>2,4*1,59*0,2</t>
  </si>
  <si>
    <t>-752913697</t>
  </si>
  <si>
    <t>3,593*125/1000</t>
  </si>
  <si>
    <t>-2096760307</t>
  </si>
  <si>
    <t>(1,2+0,2+0,3)*2,4</t>
  </si>
  <si>
    <t>2,8*1,18</t>
  </si>
  <si>
    <t>2,4*1,59</t>
  </si>
  <si>
    <t>-205915095</t>
  </si>
  <si>
    <t>1705494545</t>
  </si>
  <si>
    <t>2,8*0,4*2</t>
  </si>
  <si>
    <t>-1750498736</t>
  </si>
  <si>
    <t>1064298934</t>
  </si>
  <si>
    <t>1,18*0,168*18</t>
  </si>
  <si>
    <t>1766909307</t>
  </si>
  <si>
    <t>Úpravy povrchů, podlahy a osazování výplní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</si>
  <si>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</si>
  <si>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</si>
  <si>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</si>
  <si>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</si>
  <si>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</si>
  <si>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</si>
  <si>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</si>
  <si>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</si>
  <si>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2,4*2,05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</si>
  <si>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</si>
  <si>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</si>
  <si>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</si>
  <si>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</si>
  <si>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</si>
  <si>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</si>
  <si>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</si>
  <si>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</si>
  <si>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</si>
  <si>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</si>
  <si>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(13,805+4,2+8,4)*2,65</t>
  </si>
  <si>
    <t>(6,6+6,505+4,1+3,8)*0,1</t>
  </si>
  <si>
    <t>(0,1*2,25)*6</t>
  </si>
  <si>
    <t>2.06 technická místnost</t>
  </si>
  <si>
    <t>(3,8+2,5)*2,65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</si>
  <si>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</si>
  <si>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</si>
  <si>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</si>
  <si>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</si>
  <si>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</si>
  <si>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</si>
  <si>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</si>
  <si>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</si>
  <si>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</si>
  <si>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</si>
  <si>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</si>
  <si>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</si>
  <si>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</si>
  <si>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</si>
  <si>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</si>
  <si>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</si>
  <si>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</si>
  <si>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</si>
  <si>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</si>
  <si>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</si>
  <si>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</si>
  <si>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</si>
  <si>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</si>
  <si>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</si>
  <si>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</si>
  <si>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</si>
  <si>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</si>
  <si>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</si>
  <si>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(13,805+4,2+8,4)*2*2,65</t>
  </si>
  <si>
    <t>632451101</t>
  </si>
  <si>
    <t>Potěr cementový samonivelační ze suchých směsí tloušťky přes 2 do 5 mm</t>
  </si>
  <si>
    <t>633112465</t>
  </si>
  <si>
    <t>D.1.1.07 půdorys 2.NP</t>
  </si>
  <si>
    <t>skladba S21</t>
  </si>
  <si>
    <t>(1,18*(0,1686+0,293))*16</t>
  </si>
  <si>
    <t>2,4*1,61</t>
  </si>
  <si>
    <t>632451105</t>
  </si>
  <si>
    <t>Potěr cementový samonivelační ze suchých směsí tloušťky přes 10 do 15 mm</t>
  </si>
  <si>
    <t>-373171386</t>
  </si>
  <si>
    <t>skladba S16</t>
  </si>
  <si>
    <t>10,7+60,6+19,8+29,4+10,7+10,8</t>
  </si>
  <si>
    <t>skladba S15</t>
  </si>
  <si>
    <t>8,9</t>
  </si>
  <si>
    <t>632451491</t>
  </si>
  <si>
    <t>Potěr pískocementový běžný Příplatek k cenám za úpravu povrchu přehlazením</t>
  </si>
  <si>
    <t>559568521</t>
  </si>
  <si>
    <t>632451494</t>
  </si>
  <si>
    <t>Potěr pískocementový běžný Příplatek k cenám za strojní přehlazení povrchu</t>
  </si>
  <si>
    <t>1800324742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</si>
  <si>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</si>
  <si>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</si>
  <si>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</si>
  <si>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</si>
  <si>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</si>
  <si>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</si>
  <si>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</si>
  <si>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</si>
  <si>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</si>
  <si>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</si>
  <si>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 xml:space="preserve"> protipožární obložková zárubeň 900mm ocelová</t>
  </si>
  <si>
    <t>942278226</t>
  </si>
  <si>
    <t>434510003</t>
  </si>
  <si>
    <t>-382038378</t>
  </si>
  <si>
    <t>1167890445</t>
  </si>
  <si>
    <t>-1016648648</t>
  </si>
  <si>
    <t>10,7+13,3+60,6+19,8+29,4+10,7+10,8+8,9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</si>
  <si>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</si>
  <si>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</si>
  <si>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</si>
  <si>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</si>
  <si>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</si>
  <si>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</si>
  <si>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</si>
  <si>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</si>
  <si>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</si>
  <si>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</si>
  <si>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</si>
  <si>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</si>
  <si>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</si>
  <si>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</si>
  <si>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</si>
  <si>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</si>
  <si>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</si>
  <si>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</si>
  <si>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</si>
  <si>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</si>
  <si>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763111361</t>
  </si>
  <si>
    <t>Příčka ze sádrokartonových desek s nosnou konstrukcí z jednoduchých ocelových profilů UW, CW jednoduše opláštěná deskou akustickou tl. 12,5 mm s izolací, EI 45, příčka tl. 100 mm, profil 75, Rw do 50 dB</t>
  </si>
  <si>
    <t>-2135553385</t>
  </si>
  <si>
    <t>5,11*2,65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</si>
  <si>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</si>
  <si>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</si>
  <si>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</si>
  <si>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</si>
  <si>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</si>
  <si>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</si>
  <si>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</si>
  <si>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4,48*2,65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</si>
  <si>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</si>
  <si>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</si>
  <si>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</si>
  <si>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</si>
  <si>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</si>
  <si>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</si>
  <si>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</si>
  <si>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</si>
  <si>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</si>
  <si>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</si>
  <si>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</si>
  <si>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</si>
  <si>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</si>
  <si>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</si>
  <si>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</si>
  <si>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</si>
  <si>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</si>
  <si>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</si>
  <si>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</si>
  <si>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60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</si>
  <si>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</si>
  <si>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</si>
  <si>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</si>
  <si>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</si>
  <si>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</si>
  <si>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61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</si>
  <si>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</si>
  <si>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</si>
  <si>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</si>
  <si>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</si>
  <si>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62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</si>
  <si>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</si>
  <si>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</si>
  <si>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</si>
  <si>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</si>
  <si>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</si>
  <si>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</si>
  <si>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63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</si>
  <si>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</si>
  <si>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</si>
  <si>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</si>
  <si>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</si>
  <si>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</si>
  <si>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</si>
  <si>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</si>
  <si>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</si>
  <si>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</si>
  <si>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</si>
  <si>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</si>
  <si>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</si>
  <si>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64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</si>
  <si>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</si>
  <si>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</si>
  <si>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</si>
  <si>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</si>
  <si>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</si>
  <si>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65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</si>
  <si>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</si>
  <si>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</si>
  <si>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</si>
  <si>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</si>
  <si>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</si>
  <si>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</si>
  <si>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</si>
  <si>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</si>
  <si>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</si>
  <si>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66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</si>
  <si>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</si>
  <si>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</si>
  <si>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</si>
  <si>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</si>
  <si>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67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</si>
  <si>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</si>
  <si>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</si>
  <si>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</si>
  <si>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</si>
  <si>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68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</si>
  <si>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</si>
  <si>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</si>
  <si>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</si>
  <si>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</si>
  <si>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</si>
  <si>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</si>
  <si>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</si>
  <si>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69</t>
  </si>
  <si>
    <t>7660012</t>
  </si>
  <si>
    <t xml:space="preserve">madlo dřevěné, průřez 40x60 mm, zaoblené hrany    Z/14</t>
  </si>
  <si>
    <t>-154771287</t>
  </si>
  <si>
    <t>70</t>
  </si>
  <si>
    <t>7660013</t>
  </si>
  <si>
    <t>držák madla</t>
  </si>
  <si>
    <t>ks</t>
  </si>
  <si>
    <t>-1180385189</t>
  </si>
  <si>
    <t>3+3</t>
  </si>
  <si>
    <t>71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</si>
  <si>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</si>
  <si>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</si>
  <si>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</si>
  <si>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</si>
  <si>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72</t>
  </si>
  <si>
    <t>61162087</t>
  </si>
  <si>
    <t>dveře jednokřídlé dřevotřískové povrch laminátový plné 900x1970-2100mm</t>
  </si>
  <si>
    <t>694003298</t>
  </si>
  <si>
    <t>D.1.1.07půdorys 2.NP</t>
  </si>
  <si>
    <t>73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</si>
  <si>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</si>
  <si>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</si>
  <si>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</si>
  <si>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</si>
  <si>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74</t>
  </si>
  <si>
    <t>61165314</t>
  </si>
  <si>
    <t>dveře jednokřídlé dřevotřískové protipožární EI (EW) 30 D3 povrch laminátový plné 900x1970-2100mm</t>
  </si>
  <si>
    <t>1606832041</t>
  </si>
  <si>
    <t>75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</si>
  <si>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</si>
  <si>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</si>
  <si>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</si>
  <si>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</si>
  <si>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</si>
  <si>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</si>
  <si>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76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</si>
  <si>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</si>
  <si>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</si>
  <si>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</si>
  <si>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</si>
  <si>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</si>
  <si>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</si>
  <si>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</si>
  <si>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</si>
  <si>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77</t>
  </si>
  <si>
    <t>55342284</t>
  </si>
  <si>
    <t>zábradlí s hranatým sloupkem a hranatými pruty s horním kotvením</t>
  </si>
  <si>
    <t>1428128485</t>
  </si>
  <si>
    <t>78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</si>
  <si>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</si>
  <si>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</si>
  <si>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</si>
  <si>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</si>
  <si>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</si>
  <si>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</si>
  <si>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</si>
  <si>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</si>
  <si>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</si>
  <si>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</si>
  <si>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</si>
  <si>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</si>
  <si>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</si>
  <si>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79</t>
  </si>
  <si>
    <t>130102</t>
  </si>
  <si>
    <t>úhelník ocelový nerovnostranný jakost 11 375 130x100x10mm</t>
  </si>
  <si>
    <t>-713522687</t>
  </si>
  <si>
    <t>0,1*19,7*194/1000</t>
  </si>
  <si>
    <t>80</t>
  </si>
  <si>
    <t>130103</t>
  </si>
  <si>
    <t>tyč ocelová plochá jakost 11 375 50x4mm</t>
  </si>
  <si>
    <t>1465999394</t>
  </si>
  <si>
    <t>0,392*1,57*194/1000</t>
  </si>
  <si>
    <t>81</t>
  </si>
  <si>
    <t>13010218</t>
  </si>
  <si>
    <t>tyč ocelová plochá jakost S235JR (11 375) 50x5mm</t>
  </si>
  <si>
    <t>-919842122</t>
  </si>
  <si>
    <t>0,33*1,96*194/1000</t>
  </si>
  <si>
    <t>82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</si>
  <si>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</si>
  <si>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</si>
  <si>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</si>
  <si>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</si>
  <si>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</si>
  <si>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</si>
  <si>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83</t>
  </si>
  <si>
    <t>13011064</t>
  </si>
  <si>
    <t>úhelník ocelový rovnostranný jakost S235JR (11 375) 50x50x4mm</t>
  </si>
  <si>
    <t>509163913</t>
  </si>
  <si>
    <t>193,68*3,06/1000</t>
  </si>
  <si>
    <t>84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</si>
  <si>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</si>
  <si>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</si>
  <si>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</si>
  <si>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</si>
  <si>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</si>
  <si>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</si>
  <si>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85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</si>
  <si>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</si>
  <si>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</si>
  <si>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</si>
  <si>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</si>
  <si>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776</t>
  </si>
  <si>
    <t>Podlahy povlakové</t>
  </si>
  <si>
    <t>86</t>
  </si>
  <si>
    <t>776111112</t>
  </si>
  <si>
    <t>Příprava podkladu broušení podlah nového podkladu betonového</t>
  </si>
  <si>
    <t>-372844385</t>
  </si>
  <si>
    <t>skladba S15 serverovna</t>
  </si>
  <si>
    <t>87</t>
  </si>
  <si>
    <t>776111311</t>
  </si>
  <si>
    <t>Příprava podkladu vysátí podlah</t>
  </si>
  <si>
    <t>74668387</t>
  </si>
  <si>
    <t>88</t>
  </si>
  <si>
    <t>776121321</t>
  </si>
  <si>
    <t>Příprava podkladu penetrace neředěná podlah</t>
  </si>
  <si>
    <t>1176645821</t>
  </si>
  <si>
    <t>89</t>
  </si>
  <si>
    <t>776221121</t>
  </si>
  <si>
    <t>Montáž podlahovin z PVC lepením standardním lepidlem z pásů elektrostaticky vodivých</t>
  </si>
  <si>
    <t>-937633219</t>
  </si>
  <si>
    <t>90</t>
  </si>
  <si>
    <t>28411026</t>
  </si>
  <si>
    <t>PVC homogenní zátěžová elektrostaticky vodivé tl 2,00mm, R 0,05-1MΩ, třída zátěže 34/43, třída otěru P, hořlavost Bfl S1</t>
  </si>
  <si>
    <t>-1405574312</t>
  </si>
  <si>
    <t>8,9*1,1 'Přepočtené koeficientem množství</t>
  </si>
  <si>
    <t>91</t>
  </si>
  <si>
    <t>776992111</t>
  </si>
  <si>
    <t>Ostatní práce montáž zemnícího pásku</t>
  </si>
  <si>
    <t>-1348559244</t>
  </si>
  <si>
    <t>8,9*3</t>
  </si>
  <si>
    <t>92</t>
  </si>
  <si>
    <t>19620200</t>
  </si>
  <si>
    <t xml:space="preserve">pásek Cu samolepící  pro lepení vodivých podlahovin</t>
  </si>
  <si>
    <t>-1888711136</t>
  </si>
  <si>
    <t>26,7*1,02 'Přepočtené koeficientem množství</t>
  </si>
  <si>
    <t>93</t>
  </si>
  <si>
    <t>998776203</t>
  </si>
  <si>
    <t>Přesun hmot pro podlahy povlakové stanovený procentní sazbou (%) z ceny vodorovná dopravní vzdálenost do 50 m v objektech výšky přes 12 do 24 m</t>
  </si>
  <si>
    <t>-1259896028</t>
  </si>
  <si>
    <t>784</t>
  </si>
  <si>
    <t>Dokončovací práce - malby a tapety</t>
  </si>
  <si>
    <t>94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</si>
  <si>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</si>
  <si>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</si>
  <si>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</si>
  <si>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</si>
  <si>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2.03 chodba</t>
  </si>
  <si>
    <t>(8,3+1,3)*2*2,65</t>
  </si>
  <si>
    <t>-(0,9*1,97*5+1*2,02)</t>
  </si>
  <si>
    <t>10,7</t>
  </si>
  <si>
    <t>(13,805+4,4)*2*2,65</t>
  </si>
  <si>
    <t>60,6</t>
  </si>
  <si>
    <t>(3,8+5,21)*2*2,65</t>
  </si>
  <si>
    <t>19,8</t>
  </si>
  <si>
    <t>(4,48+6,605)*2*2,65</t>
  </si>
  <si>
    <t>29,4</t>
  </si>
  <si>
    <t>(2,42+4,48)*2*2,65</t>
  </si>
  <si>
    <t>10,8</t>
  </si>
  <si>
    <t>(2+4,48)*2*2,65</t>
  </si>
  <si>
    <t>-(0,9*1,97)</t>
  </si>
  <si>
    <t>95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</si>
  <si>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</si>
  <si>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</si>
  <si>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</si>
  <si>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</si>
  <si>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96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</si>
  <si>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</si>
  <si>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</si>
  <si>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</si>
  <si>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</si>
  <si>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</si>
  <si>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786 - Dokončovací práce - čalounické úpravy</t>
  </si>
  <si>
    <t>-1437500940</t>
  </si>
  <si>
    <t>výkres D.1.1.08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</si>
  <si>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</si>
  <si>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</si>
  <si>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</si>
  <si>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</si>
  <si>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</si>
  <si>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</si>
  <si>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</si>
  <si>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</si>
  <si>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</si>
  <si>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</si>
  <si>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</si>
  <si>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</si>
  <si>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</si>
  <si>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</si>
  <si>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</si>
  <si>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</si>
  <si>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</si>
  <si>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</si>
  <si>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</si>
  <si>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</si>
  <si>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</si>
  <si>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</si>
  <si>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</si>
  <si>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</si>
  <si>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</si>
  <si>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</si>
  <si>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D.1.1.08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</si>
  <si>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</si>
  <si>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</si>
  <si>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</si>
  <si>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</si>
  <si>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</si>
  <si>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</si>
  <si>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</si>
  <si>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</si>
  <si>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</si>
  <si>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</si>
  <si>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</si>
  <si>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</si>
  <si>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</si>
  <si>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</si>
  <si>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</si>
  <si>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</si>
  <si>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</si>
  <si>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</si>
  <si>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</si>
  <si>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</si>
  <si>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</si>
  <si>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</si>
  <si>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</si>
  <si>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</si>
  <si>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</si>
  <si>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</si>
  <si>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</si>
  <si>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</si>
  <si>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</si>
  <si>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</si>
  <si>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</si>
  <si>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</si>
  <si>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</si>
  <si>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</si>
  <si>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</si>
  <si>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</si>
  <si>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</si>
  <si>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</si>
  <si>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</si>
  <si>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</si>
  <si>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</si>
  <si>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</si>
  <si>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</si>
  <si>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</si>
  <si>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</si>
  <si>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</si>
  <si>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</si>
  <si>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</si>
  <si>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</si>
  <si>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</si>
  <si>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</si>
  <si>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</si>
  <si>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</si>
  <si>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</si>
  <si>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</si>
  <si>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</si>
  <si>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</si>
  <si>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</si>
  <si>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((0,4+0,25)/2*0,3)*20</t>
  </si>
  <si>
    <t>1,345*2,4*0,2</t>
  </si>
  <si>
    <t>0,2*0,3*2,4</t>
  </si>
  <si>
    <t>-1766989586</t>
  </si>
  <si>
    <t>3,386*125/1000</t>
  </si>
  <si>
    <t>407152722</t>
  </si>
  <si>
    <t>1,345*2,4</t>
  </si>
  <si>
    <t>(1,345+0,2+0,3)*2,4</t>
  </si>
  <si>
    <t>3,6*1,18</t>
  </si>
  <si>
    <t>-1686513769</t>
  </si>
  <si>
    <t>739206415</t>
  </si>
  <si>
    <t>3,6*0,4</t>
  </si>
  <si>
    <t>-1212607706</t>
  </si>
  <si>
    <t>-524000878</t>
  </si>
  <si>
    <t>0,165*1,18*11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</si>
  <si>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</si>
  <si>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</si>
  <si>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</si>
  <si>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</si>
  <si>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</si>
  <si>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</si>
  <si>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</si>
  <si>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</si>
  <si>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</si>
  <si>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</si>
  <si>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3.02 schodiště</t>
  </si>
  <si>
    <t>(5,5+2,35+5,5+2,35)*3,5</t>
  </si>
  <si>
    <t>-(1*3+1,24*2,25)</t>
  </si>
  <si>
    <t>3.02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</si>
  <si>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</si>
  <si>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</si>
  <si>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</si>
  <si>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</si>
  <si>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</si>
  <si>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</si>
  <si>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</si>
  <si>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</si>
  <si>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</si>
  <si>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1,2*2,4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</si>
  <si>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</si>
  <si>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</si>
  <si>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</si>
  <si>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</si>
  <si>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</si>
  <si>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</si>
  <si>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</si>
  <si>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3.03 předsíň toalet</t>
  </si>
  <si>
    <t>2,95*3,55</t>
  </si>
  <si>
    <t>3.04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</si>
  <si>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</si>
  <si>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</si>
  <si>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</si>
  <si>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</si>
  <si>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</si>
  <si>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</si>
  <si>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</si>
  <si>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</si>
  <si>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</si>
  <si>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</si>
  <si>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</si>
  <si>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</si>
  <si>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</si>
  <si>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</si>
  <si>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</si>
  <si>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</si>
  <si>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</si>
  <si>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</si>
  <si>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</si>
  <si>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</si>
  <si>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</si>
  <si>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</si>
  <si>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</si>
  <si>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</si>
  <si>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</si>
  <si>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</si>
  <si>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</si>
  <si>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</si>
  <si>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</si>
  <si>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</si>
  <si>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</si>
  <si>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</si>
  <si>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</si>
  <si>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</si>
  <si>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</si>
  <si>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</si>
  <si>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</si>
  <si>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</si>
  <si>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</si>
  <si>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</si>
  <si>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</si>
  <si>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</si>
  <si>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</si>
  <si>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</si>
  <si>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</si>
  <si>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</si>
  <si>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</si>
  <si>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</si>
  <si>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</si>
  <si>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</si>
  <si>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</si>
  <si>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</si>
  <si>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</si>
  <si>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</si>
  <si>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skladba S17</t>
  </si>
  <si>
    <t>4,7+4,9+2,1+2,8+4,7</t>
  </si>
  <si>
    <t>skladba S18</t>
  </si>
  <si>
    <t>23,7+22,9+23+14,9+15,6+15,1+30+30,2+16+19+19+16,1+15+15+16,2</t>
  </si>
  <si>
    <t>skladba S20</t>
  </si>
  <si>
    <t>73,3</t>
  </si>
  <si>
    <t>632441293</t>
  </si>
  <si>
    <t>Potěr anhydritový samonivelační litý Příplatek k cenám za každých dalších i započatých 5 mm tloušťky přes 50 mm tř. C 30</t>
  </si>
  <si>
    <t>-2031002533</t>
  </si>
  <si>
    <t>(4,7+4,9+2,1+2,8+4,7)*2</t>
  </si>
  <si>
    <t>(23,7+22,9+23+14,9+15,6+15,1+30+30,2+16+19+19+16,1+15+15+16,2)*3</t>
  </si>
  <si>
    <t>73,3*3</t>
  </si>
  <si>
    <t>604682053</t>
  </si>
  <si>
    <t>D.1.1.08 půdorys 3.NP</t>
  </si>
  <si>
    <t>0,3*1,18*10</t>
  </si>
  <si>
    <t>0,165*1,18*10</t>
  </si>
  <si>
    <t>2,4*1,345</t>
  </si>
  <si>
    <t>-771728007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</si>
  <si>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</si>
  <si>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</si>
  <si>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</si>
  <si>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</si>
  <si>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73,3+13,3+4,7+4,9+2,1+2,8+4,7+23,7+22,9+23+14,9+15,6+15,1+30+30,2+16+19+19+16,1+15+15+16,2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</si>
  <si>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</si>
  <si>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</si>
  <si>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</si>
  <si>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</si>
  <si>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</si>
  <si>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</si>
  <si>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</si>
  <si>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</si>
  <si>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</si>
  <si>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</si>
  <si>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</si>
  <si>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</si>
  <si>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</si>
  <si>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</si>
  <si>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</si>
  <si>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</si>
  <si>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</si>
  <si>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</si>
  <si>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</si>
  <si>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636311111</t>
  </si>
  <si>
    <t>Kladení dlažby z betonových dlaždic na sucho na terče z umělé hmoty o rozměru dlažby 40x40 cm, o výšce terče do 25 mm</t>
  </si>
  <si>
    <t>1149754142</t>
  </si>
  <si>
    <t>skladba S12 respirium</t>
  </si>
  <si>
    <t>3,1</t>
  </si>
  <si>
    <t>59247488</t>
  </si>
  <si>
    <t>dlaždice teracová broušená 400x400x35mm</t>
  </si>
  <si>
    <t>-995758183</t>
  </si>
  <si>
    <t>3,1*1,02 'Přepočtené koeficientem množství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</si>
  <si>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</si>
  <si>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</si>
  <si>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</si>
  <si>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</si>
  <si>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</si>
  <si>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</si>
  <si>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</si>
  <si>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</si>
  <si>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</si>
  <si>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</si>
  <si>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</si>
  <si>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</si>
  <si>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</si>
  <si>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</si>
  <si>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</si>
  <si>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</si>
  <si>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</si>
  <si>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</si>
  <si>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</si>
  <si>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</si>
  <si>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</si>
  <si>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</si>
  <si>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</si>
  <si>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</si>
  <si>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</si>
  <si>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</si>
  <si>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</si>
  <si>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</si>
  <si>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</si>
  <si>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-1719105552</t>
  </si>
  <si>
    <t>-1280312021</t>
  </si>
  <si>
    <t>-1671637819</t>
  </si>
  <si>
    <t>-1975538582</t>
  </si>
  <si>
    <t>1801480199</t>
  </si>
  <si>
    <t>1987534728</t>
  </si>
  <si>
    <t>73,3+13,3+4,7+4,9+2,1+2,8+4,7+23,7+22,9+23+14,9+15,6+15,1+30+30,2+16+19+19+16,1+15+15+16,2+3,1</t>
  </si>
  <si>
    <t>821145221</t>
  </si>
  <si>
    <t>2,7</t>
  </si>
  <si>
    <t>-1736647483</t>
  </si>
  <si>
    <t>5,1</t>
  </si>
  <si>
    <t>-996111269</t>
  </si>
  <si>
    <t>-390908585</t>
  </si>
  <si>
    <t>-1491288680</t>
  </si>
  <si>
    <t>540447102</t>
  </si>
  <si>
    <t>3,1*0,0003 'Přepočtené koeficientem množství</t>
  </si>
  <si>
    <t>1323690908</t>
  </si>
  <si>
    <t>62853001</t>
  </si>
  <si>
    <t>pás asfaltový samolepicí modifikovaný SBS tl 4mm s vložkou ze skleněné tkaniny se spalitelnou fólií nebo jemnozrnný minerálním posypem nebo textilií na horním povrchu</t>
  </si>
  <si>
    <t>-756022893</t>
  </si>
  <si>
    <t>3,1*1,15 'Přepočtené koeficientem množství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</si>
  <si>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</si>
  <si>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</si>
  <si>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</si>
  <si>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</si>
  <si>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</si>
  <si>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</si>
  <si>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</si>
  <si>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</si>
  <si>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</si>
  <si>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</si>
  <si>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</si>
  <si>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</si>
  <si>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</si>
  <si>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</si>
  <si>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</si>
  <si>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</si>
  <si>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</si>
  <si>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</si>
  <si>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</si>
  <si>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</si>
  <si>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712361701</t>
  </si>
  <si>
    <t>Provedení povlakové krytiny střech plochých do 10° fólií položenou volně s přilepením spojů</t>
  </si>
  <si>
    <t>-749194877</t>
  </si>
  <si>
    <t>3,1*2</t>
  </si>
  <si>
    <t>28343014</t>
  </si>
  <si>
    <t>fólie hydroizolační střešní mPVC určená ke stabilizaci přitížením a do vegetačních střech tl 1,8mm</t>
  </si>
  <si>
    <t>-1872216248</t>
  </si>
  <si>
    <t>6,2*1,15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</si>
  <si>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</si>
  <si>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</si>
  <si>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-630276178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</si>
  <si>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</si>
  <si>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</si>
  <si>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</si>
  <si>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</si>
  <si>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28376454</t>
  </si>
  <si>
    <t>deska z polystyrénu XPS, hrana polodrážková a hladký povrch 500kPa tl 60mm</t>
  </si>
  <si>
    <t>-644686277</t>
  </si>
  <si>
    <t>397,5*1,15 'Přepočtené koeficientem množství</t>
  </si>
  <si>
    <t>28376518</t>
  </si>
  <si>
    <t>deska izolační PIR s oboustrannou kompozitní fólií s hliníkovou vložkou 1200x2400x120mm</t>
  </si>
  <si>
    <t>516774156</t>
  </si>
  <si>
    <t>713141336</t>
  </si>
  <si>
    <t>Montáž tepelné izolace střech plochých spádovými klíny v ploše přilepenými za studena nízkoexpanzní (PUR) pěnou</t>
  </si>
  <si>
    <t>-1567701357</t>
  </si>
  <si>
    <t>28376142</t>
  </si>
  <si>
    <t>klín izolační z pěnového polystyrenu EPS 150 spádový</t>
  </si>
  <si>
    <t>354430879</t>
  </si>
  <si>
    <t>3,1*0,05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</si>
  <si>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</si>
  <si>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</si>
  <si>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</si>
  <si>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</si>
  <si>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</si>
  <si>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</si>
  <si>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</si>
  <si>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</si>
  <si>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</si>
  <si>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</si>
  <si>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</si>
  <si>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</si>
  <si>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</si>
  <si>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</si>
  <si>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</si>
  <si>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</si>
  <si>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</si>
  <si>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</si>
  <si>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</si>
  <si>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</si>
  <si>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</si>
  <si>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</si>
  <si>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</si>
  <si>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</si>
  <si>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</si>
  <si>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</si>
  <si>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</si>
  <si>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</si>
  <si>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</si>
  <si>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</si>
  <si>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</si>
  <si>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</si>
  <si>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</si>
  <si>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</si>
  <si>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</si>
  <si>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</si>
  <si>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</si>
  <si>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</si>
  <si>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</si>
  <si>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</si>
  <si>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</si>
  <si>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</si>
  <si>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1,6*3,55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</si>
  <si>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</si>
  <si>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</si>
  <si>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</si>
  <si>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</si>
  <si>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</si>
  <si>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</si>
  <si>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</si>
  <si>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</si>
  <si>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</si>
  <si>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</si>
  <si>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</si>
  <si>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</si>
  <si>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</si>
  <si>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</si>
  <si>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</si>
  <si>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</si>
  <si>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</si>
  <si>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</si>
  <si>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</si>
  <si>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</si>
  <si>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</si>
  <si>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</si>
  <si>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</si>
  <si>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</si>
  <si>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</si>
  <si>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</si>
  <si>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</si>
  <si>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</si>
  <si>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</si>
  <si>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</si>
  <si>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</si>
  <si>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</si>
  <si>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</si>
  <si>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97</t>
  </si>
  <si>
    <t>59030728</t>
  </si>
  <si>
    <t>konstrukce pro uchycení pisoáru osová rozteč CW profilů 450-625mm</t>
  </si>
  <si>
    <t>1511897522</t>
  </si>
  <si>
    <t>98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</si>
  <si>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</si>
  <si>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</si>
  <si>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</si>
  <si>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</si>
  <si>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</si>
  <si>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</si>
  <si>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</si>
  <si>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</si>
  <si>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</si>
  <si>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</si>
  <si>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</si>
  <si>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99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</si>
  <si>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</si>
  <si>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</si>
  <si>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</si>
  <si>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</si>
  <si>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100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</si>
  <si>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</si>
  <si>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</si>
  <si>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</si>
  <si>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</si>
  <si>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73,3+23,7+22,9+23+14,9+15,6+15,1+30+30,2+16+19+19+16,1+15+15+16,2</t>
  </si>
  <si>
    <t>101</t>
  </si>
  <si>
    <t>59030583</t>
  </si>
  <si>
    <t>podhled kazetový bez děrování, skrytá hrana tl 10 mm 600x600mm</t>
  </si>
  <si>
    <t>2061111578</t>
  </si>
  <si>
    <t>365*1,05 'Přepočtené koeficientem množství</t>
  </si>
  <si>
    <t>102</t>
  </si>
  <si>
    <t>705236112</t>
  </si>
  <si>
    <t>103</t>
  </si>
  <si>
    <t>764201</t>
  </si>
  <si>
    <t>Oplechování parapetů z pozinkovaného plechu s povrchovou úpravou rovných celoplošně lepené, bez rohů rš 260 mm</t>
  </si>
  <si>
    <t>-1418632143</t>
  </si>
  <si>
    <t>K/1</t>
  </si>
  <si>
    <t>104</t>
  </si>
  <si>
    <t>-1145837673</t>
  </si>
  <si>
    <t>36,625</t>
  </si>
  <si>
    <t>K2f</t>
  </si>
  <si>
    <t>K2i</t>
  </si>
  <si>
    <t>105</t>
  </si>
  <si>
    <t>-1888090180</t>
  </si>
  <si>
    <t>K2g</t>
  </si>
  <si>
    <t>106</t>
  </si>
  <si>
    <t>1945881049</t>
  </si>
  <si>
    <t>36,625*0,1</t>
  </si>
  <si>
    <t>71*0,31</t>
  </si>
  <si>
    <t>40*0,2</t>
  </si>
  <si>
    <t>57*0,225</t>
  </si>
  <si>
    <t>97*0,47</t>
  </si>
  <si>
    <t>26*0,41</t>
  </si>
  <si>
    <t>107</t>
  </si>
  <si>
    <t>61674390</t>
  </si>
  <si>
    <t>108</t>
  </si>
  <si>
    <t>-310825994</t>
  </si>
  <si>
    <t>109</t>
  </si>
  <si>
    <t>766001</t>
  </si>
  <si>
    <t>Dodávka a montáž kuchyňské linky, bez spotřebičů T/3</t>
  </si>
  <si>
    <t>1794841286</t>
  </si>
  <si>
    <t>T/3</t>
  </si>
  <si>
    <t>3+2</t>
  </si>
  <si>
    <t>110</t>
  </si>
  <si>
    <t>766002</t>
  </si>
  <si>
    <t>Dodávka a montáž kuchyňské linky, bez spotřebičů T/4</t>
  </si>
  <si>
    <t>208523448</t>
  </si>
  <si>
    <t>T/4</t>
  </si>
  <si>
    <t>111</t>
  </si>
  <si>
    <t>1849526237</t>
  </si>
  <si>
    <t>3,3+3,609</t>
  </si>
  <si>
    <t>112</t>
  </si>
  <si>
    <t>776333208</t>
  </si>
  <si>
    <t>113</t>
  </si>
  <si>
    <t>1612327301</t>
  </si>
  <si>
    <t>114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</si>
  <si>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</si>
  <si>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</si>
  <si>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</si>
  <si>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</si>
  <si>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115</t>
  </si>
  <si>
    <t>61162086</t>
  </si>
  <si>
    <t>dveře jednokřídlé dřevotřískové povrch laminátový plné 800x1970-2100mm</t>
  </si>
  <si>
    <t>137569649</t>
  </si>
  <si>
    <t>116</t>
  </si>
  <si>
    <t>-1159911691</t>
  </si>
  <si>
    <t>dveře</t>
  </si>
  <si>
    <t>117</t>
  </si>
  <si>
    <t>611601</t>
  </si>
  <si>
    <t xml:space="preserve">dveře jednokřídlé protipožární EI 30 DP3-C, povrch CPL,prosklené, s fixním nadsvětlíkem 1000x3000mm    D/12</t>
  </si>
  <si>
    <t>-318451264</t>
  </si>
  <si>
    <t>118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</si>
  <si>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</si>
  <si>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</si>
  <si>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</si>
  <si>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</si>
  <si>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</si>
  <si>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</si>
  <si>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119</t>
  </si>
  <si>
    <t>60794104a</t>
  </si>
  <si>
    <t>deska parapetní dřevotřísková vnitřní 340x1000mm</t>
  </si>
  <si>
    <t>-1167825812</t>
  </si>
  <si>
    <t>4*3</t>
  </si>
  <si>
    <t>120</t>
  </si>
  <si>
    <t>-574771152</t>
  </si>
  <si>
    <t>121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</si>
  <si>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</si>
  <si>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</si>
  <si>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</si>
  <si>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</si>
  <si>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</si>
  <si>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122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</si>
  <si>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</si>
  <si>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</si>
  <si>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</si>
  <si>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</si>
  <si>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</si>
  <si>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123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</si>
  <si>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</si>
  <si>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</si>
  <si>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</si>
  <si>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</si>
  <si>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</si>
  <si>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124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</si>
  <si>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</si>
  <si>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</si>
  <si>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</si>
  <si>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</si>
  <si>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125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</si>
  <si>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</si>
  <si>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</si>
  <si>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</si>
  <si>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</si>
  <si>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126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</si>
  <si>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</si>
  <si>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</si>
  <si>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</si>
  <si>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</si>
  <si>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127</t>
  </si>
  <si>
    <t>767163121</t>
  </si>
  <si>
    <t>Montáž kompletního kovového zábradlí přímého z dílců v rovině (na rovné ploše) kotveného do betonu</t>
  </si>
  <si>
    <t>-1174391916</t>
  </si>
  <si>
    <t>https://podminky.urs.cz/item/CS_URS_2021_02/767163121</t>
  </si>
  <si>
    <t>Z/11</t>
  </si>
  <si>
    <t>1,5</t>
  </si>
  <si>
    <t>128</t>
  </si>
  <si>
    <t>55342280</t>
  </si>
  <si>
    <t>zábradlí s bezpečnostním sklem, s bočním kotvením, oblý držák skla, kulatý sloupek</t>
  </si>
  <si>
    <t>276950604</t>
  </si>
  <si>
    <t>129</t>
  </si>
  <si>
    <t>-1136212421</t>
  </si>
  <si>
    <t>Z/1e</t>
  </si>
  <si>
    <t>3,3</t>
  </si>
  <si>
    <t>Z/1f</t>
  </si>
  <si>
    <t>3,609</t>
  </si>
  <si>
    <t>130</t>
  </si>
  <si>
    <t>-735219881</t>
  </si>
  <si>
    <t>131</t>
  </si>
  <si>
    <t>-64309285</t>
  </si>
  <si>
    <t>Z/2</t>
  </si>
  <si>
    <t>0,1*23*3</t>
  </si>
  <si>
    <t>132</t>
  </si>
  <si>
    <t>130101</t>
  </si>
  <si>
    <t>úhelník ocelový nerovnostranný jakost 11 375 200x100x10mm</t>
  </si>
  <si>
    <t>2034827717</t>
  </si>
  <si>
    <t>0,1*23*3/1000</t>
  </si>
  <si>
    <t>133</t>
  </si>
  <si>
    <t>7922441</t>
  </si>
  <si>
    <t>134</t>
  </si>
  <si>
    <t>1403044029</t>
  </si>
  <si>
    <t>135</t>
  </si>
  <si>
    <t>-1151554529</t>
  </si>
  <si>
    <t>136</t>
  </si>
  <si>
    <t>-370427390</t>
  </si>
  <si>
    <t>137</t>
  </si>
  <si>
    <t>-1171561792</t>
  </si>
  <si>
    <t>138</t>
  </si>
  <si>
    <t>748990227</t>
  </si>
  <si>
    <t>2*3</t>
  </si>
  <si>
    <t>194*2</t>
  </si>
  <si>
    <t>139</t>
  </si>
  <si>
    <t>-945563050</t>
  </si>
  <si>
    <t>771</t>
  </si>
  <si>
    <t>Podlahy z dlaždic</t>
  </si>
  <si>
    <t>140</t>
  </si>
  <si>
    <t>771121011</t>
  </si>
  <si>
    <t>Příprava podkladu před provedením dlažby nátěr penetrační na podlahu</t>
  </si>
  <si>
    <t>-407324387</t>
  </si>
  <si>
    <t>141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</si>
  <si>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</si>
  <si>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</si>
  <si>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</si>
  <si>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</si>
  <si>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142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</si>
  <si>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</si>
  <si>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</si>
  <si>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</si>
  <si>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</si>
  <si>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143</t>
  </si>
  <si>
    <t>59761409</t>
  </si>
  <si>
    <t>dlažba keramická slinutá protiskluzná do interiéru i exteriéru pro vysoké mechanické namáhání přes 9 do 12ks/m2</t>
  </si>
  <si>
    <t>395678948</t>
  </si>
  <si>
    <t>19,2*1,1 'Přepočtené koeficientem množství</t>
  </si>
  <si>
    <t>144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</si>
  <si>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</si>
  <si>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</si>
  <si>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</si>
  <si>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</si>
  <si>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145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</si>
  <si>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</si>
  <si>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</si>
  <si>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</si>
  <si>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</si>
  <si>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146</t>
  </si>
  <si>
    <t>776111111</t>
  </si>
  <si>
    <t>Příprava podkladu broušení podlah nového podkladu anhydritového</t>
  </si>
  <si>
    <t>947114183</t>
  </si>
  <si>
    <t>https://podminky.urs.cz/item/CS_URS_2021_02/776111111</t>
  </si>
  <si>
    <t>147</t>
  </si>
  <si>
    <t>776211131</t>
  </si>
  <si>
    <t>Montáž textilních podlahovin lepením pásů tkaných</t>
  </si>
  <si>
    <t>-792375179</t>
  </si>
  <si>
    <t>https://podminky.urs.cz/item/CS_URS_2021_02/776211131</t>
  </si>
  <si>
    <t>148</t>
  </si>
  <si>
    <t>69751063</t>
  </si>
  <si>
    <t>koberec zátěžový vpichovaný role š 2m, vlákno 100% PA, hm 800g/m2, R ≤ 100MΩ, zátěž 33, útlum 25dB, hořlavost Bfl S1</t>
  </si>
  <si>
    <t>712878481</t>
  </si>
  <si>
    <t>291,7*1,1 'Přepočtené koeficientem množství</t>
  </si>
  <si>
    <t>149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</si>
  <si>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</si>
  <si>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</si>
  <si>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</si>
  <si>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</si>
  <si>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150</t>
  </si>
  <si>
    <t>28411069</t>
  </si>
  <si>
    <t>linoleum přírodní ze 100% dřevité moučky tl 2,5mm, zátěž 34/43, R9, hořlavost Cfl S1</t>
  </si>
  <si>
    <t>-1532634357</t>
  </si>
  <si>
    <t>73,3*1,1 'Přepočtené koeficientem množství</t>
  </si>
  <si>
    <t>151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</si>
  <si>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</si>
  <si>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</si>
  <si>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</si>
  <si>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</si>
  <si>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</si>
  <si>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</si>
  <si>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</si>
  <si>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</si>
  <si>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</si>
  <si>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</si>
  <si>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</si>
  <si>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</si>
  <si>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</si>
  <si>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152</t>
  </si>
  <si>
    <t>28411010</t>
  </si>
  <si>
    <t>lišta soklová PVC 20x100mm</t>
  </si>
  <si>
    <t>1543508156</t>
  </si>
  <si>
    <t>45,305*1,02 'Přepočtené koeficientem množství</t>
  </si>
  <si>
    <t>153</t>
  </si>
  <si>
    <t>69751204</t>
  </si>
  <si>
    <t>lišta kobercová 55x9mm</t>
  </si>
  <si>
    <t>-717046574</t>
  </si>
  <si>
    <t>245,75*1,02 'Přepočtené koeficientem množství</t>
  </si>
  <si>
    <t>154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</si>
  <si>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</si>
  <si>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</si>
  <si>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</si>
  <si>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</si>
  <si>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155</t>
  </si>
  <si>
    <t>-497669015</t>
  </si>
  <si>
    <t>https://podminky.urs.cz/item/CS_URS_2021_02/998776203</t>
  </si>
  <si>
    <t>781</t>
  </si>
  <si>
    <t>Dokončovací práce - obklady</t>
  </si>
  <si>
    <t>156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</si>
  <si>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</si>
  <si>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</si>
  <si>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</si>
  <si>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</si>
  <si>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157</t>
  </si>
  <si>
    <t>59761040</t>
  </si>
  <si>
    <t>obklad keramický hladký přes 19 do 22ks/m2</t>
  </si>
  <si>
    <t>536105636</t>
  </si>
  <si>
    <t>60,852*1,1 'Přepočtené koeficientem množství</t>
  </si>
  <si>
    <t>158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</si>
  <si>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</si>
  <si>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</si>
  <si>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</si>
  <si>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</si>
  <si>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</si>
  <si>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159</t>
  </si>
  <si>
    <t>63465124</t>
  </si>
  <si>
    <t>zrcadlo nemontované čiré tl 4mm max rozměr 3210x2250mm</t>
  </si>
  <si>
    <t>1383212392</t>
  </si>
  <si>
    <t>1,05*1,1 'Přepočtené koeficientem množství</t>
  </si>
  <si>
    <t>160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</si>
  <si>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</si>
  <si>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</si>
  <si>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</si>
  <si>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</si>
  <si>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</si>
  <si>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</si>
  <si>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</si>
  <si>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</si>
  <si>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</si>
  <si>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161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</si>
  <si>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</si>
  <si>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</si>
  <si>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</si>
  <si>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</si>
  <si>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162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</si>
  <si>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</si>
  <si>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</si>
  <si>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</si>
  <si>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</si>
  <si>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</si>
  <si>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</si>
  <si>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</si>
  <si>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</si>
  <si>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4,7</t>
  </si>
  <si>
    <t>(1,83+2,67)*2*1,3</t>
  </si>
  <si>
    <t>-0,9*0,22</t>
  </si>
  <si>
    <t>4,9</t>
  </si>
  <si>
    <t>(1,885*1,1)*2*1,6</t>
  </si>
  <si>
    <t>-0,9*0,52</t>
  </si>
  <si>
    <t>2,1</t>
  </si>
  <si>
    <t>(1,6+0,1+0,28+1,49+1,885+1,49)*1,3</t>
  </si>
  <si>
    <t>2,8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</si>
  <si>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</si>
  <si>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</si>
  <si>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</si>
  <si>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</si>
  <si>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</si>
  <si>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</si>
  <si>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</si>
  <si>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</si>
  <si>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</si>
  <si>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</si>
  <si>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</si>
  <si>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</si>
  <si>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</si>
  <si>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</si>
  <si>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</si>
  <si>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</si>
  <si>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</si>
  <si>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</si>
  <si>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</si>
  <si>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</si>
  <si>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</si>
  <si>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</si>
  <si>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</si>
  <si>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</si>
  <si>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</si>
  <si>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</si>
  <si>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163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</si>
  <si>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</si>
  <si>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</si>
  <si>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</si>
  <si>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</si>
  <si>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3.04 schodiště</t>
  </si>
  <si>
    <t>(5,5+2,35+5)*3,5</t>
  </si>
  <si>
    <t>3.04 schodiště ramena</t>
  </si>
  <si>
    <t>1,1*2,4</t>
  </si>
  <si>
    <t>1,5*2,4</t>
  </si>
  <si>
    <t>786</t>
  </si>
  <si>
    <t>Dokončovací práce - čalounické úpravy</t>
  </si>
  <si>
    <t>164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</si>
  <si>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</si>
  <si>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</si>
  <si>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</si>
  <si>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</si>
  <si>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</si>
  <si>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</si>
  <si>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</si>
  <si>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165</t>
  </si>
  <si>
    <t>55342547</t>
  </si>
  <si>
    <t>žaluzie Z-90 fasádní ovládaná základním motorem příslušenství plochy do 3,0m2</t>
  </si>
  <si>
    <t>-595072806</t>
  </si>
  <si>
    <t>(1*3)*5</t>
  </si>
  <si>
    <t>166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</si>
  <si>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</si>
  <si>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</si>
  <si>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</si>
  <si>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</si>
  <si>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</si>
  <si>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167</t>
  </si>
  <si>
    <t>55342550</t>
  </si>
  <si>
    <t>žaluzie Z-90 fasádní ovládaná základním motorem příslušenství plochy do 6,0m2</t>
  </si>
  <si>
    <t>238304839</t>
  </si>
  <si>
    <t>168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</si>
  <si>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</si>
  <si>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</si>
  <si>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</si>
  <si>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</si>
  <si>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</si>
  <si>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169</t>
  </si>
  <si>
    <t>55342553</t>
  </si>
  <si>
    <t>žaluzie Z-90 fasádní ovládaná základním motorem příslušenství plochy do 12,0m2</t>
  </si>
  <si>
    <t>1658235475</t>
  </si>
  <si>
    <t>(4*3)*2</t>
  </si>
  <si>
    <t>170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</si>
  <si>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</si>
  <si>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</si>
  <si>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</si>
  <si>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</si>
  <si>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171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</si>
  <si>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</si>
  <si>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</si>
  <si>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</si>
  <si>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</si>
  <si>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</si>
  <si>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</si>
  <si>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D.1.1.09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</si>
  <si>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</si>
  <si>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</si>
  <si>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</si>
  <si>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</si>
  <si>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</si>
  <si>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</si>
  <si>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</si>
  <si>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</si>
  <si>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</si>
  <si>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</si>
  <si>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D.1.1.09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</si>
  <si>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</si>
  <si>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</si>
  <si>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</si>
  <si>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</si>
  <si>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</si>
  <si>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</si>
  <si>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D.1.1.09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</si>
  <si>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</si>
  <si>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</si>
  <si>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</si>
  <si>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</si>
  <si>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</si>
  <si>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</si>
  <si>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</si>
  <si>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</si>
  <si>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</si>
  <si>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</si>
  <si>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</si>
  <si>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</si>
  <si>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</si>
  <si>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</si>
  <si>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</si>
  <si>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</si>
  <si>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</si>
  <si>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</si>
  <si>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</si>
  <si>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</si>
  <si>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</si>
  <si>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</si>
  <si>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</si>
  <si>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</si>
  <si>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</si>
  <si>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</si>
  <si>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</si>
  <si>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</si>
  <si>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</si>
  <si>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</si>
  <si>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</si>
  <si>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</si>
  <si>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</si>
  <si>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</si>
  <si>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</si>
  <si>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</si>
  <si>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</si>
  <si>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</si>
  <si>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((0,4+0,25)/2*0,297)*20</t>
  </si>
  <si>
    <t>1,225*2,4*0,2</t>
  </si>
  <si>
    <t>0,3*2,35*0,2</t>
  </si>
  <si>
    <t>schody do zahrady</t>
  </si>
  <si>
    <t>5,65*0,6*0,2</t>
  </si>
  <si>
    <t>1,35*0,6*0,2*2</t>
  </si>
  <si>
    <t>2,95*0,3*0,2</t>
  </si>
  <si>
    <t>-1220409370</t>
  </si>
  <si>
    <t>5,131*125/1000</t>
  </si>
  <si>
    <t>657283859</t>
  </si>
  <si>
    <t>(0,9+0,2+0,3+0,4)*2,4</t>
  </si>
  <si>
    <t>1,225*2,4</t>
  </si>
  <si>
    <t>-73732688</t>
  </si>
  <si>
    <t>1103047593</t>
  </si>
  <si>
    <t>1786593278</t>
  </si>
  <si>
    <t>-1962790921</t>
  </si>
  <si>
    <t>0,166*1,18*11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</si>
  <si>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</si>
  <si>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</si>
  <si>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</si>
  <si>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</si>
  <si>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</si>
  <si>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</si>
  <si>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</si>
  <si>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</si>
  <si>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</si>
  <si>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</si>
  <si>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</si>
  <si>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</si>
  <si>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</si>
  <si>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-17903117</t>
  </si>
  <si>
    <t>4.06 předsíň toalet</t>
  </si>
  <si>
    <t>(1,6)*0,1</t>
  </si>
  <si>
    <t>4.07 WC muži</t>
  </si>
  <si>
    <t>2,9*0,1</t>
  </si>
  <si>
    <t>-660757815</t>
  </si>
  <si>
    <t>4.02 schodiště</t>
  </si>
  <si>
    <t>4.02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</si>
  <si>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</si>
  <si>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</si>
  <si>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</si>
  <si>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</si>
  <si>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</si>
  <si>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</si>
  <si>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</si>
  <si>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</si>
  <si>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4.03 předsíň toalet</t>
  </si>
  <si>
    <t>2,9*3,1</t>
  </si>
  <si>
    <t>4.04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</si>
  <si>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</si>
  <si>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</si>
  <si>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</si>
  <si>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</si>
  <si>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</si>
  <si>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</si>
  <si>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</si>
  <si>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</si>
  <si>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</si>
  <si>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</si>
  <si>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</si>
  <si>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</si>
  <si>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</si>
  <si>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</si>
  <si>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</si>
  <si>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</si>
  <si>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</si>
  <si>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</si>
  <si>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</si>
  <si>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</si>
  <si>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</si>
  <si>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</si>
  <si>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</si>
  <si>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</si>
  <si>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</si>
  <si>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</si>
  <si>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</si>
  <si>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</si>
  <si>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</si>
  <si>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</si>
  <si>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</si>
  <si>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</si>
  <si>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</si>
  <si>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</si>
  <si>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</si>
  <si>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4.04 schodiště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</si>
  <si>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</si>
  <si>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</si>
  <si>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</si>
  <si>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</si>
  <si>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</si>
  <si>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</si>
  <si>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</si>
  <si>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</si>
  <si>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</si>
  <si>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</si>
  <si>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</si>
  <si>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</si>
  <si>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</si>
  <si>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</si>
  <si>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D.1.1.09</t>
  </si>
  <si>
    <t>3,6+4,9+3+2,8+4,7</t>
  </si>
  <si>
    <t>26,8+15+8,4+17,9+13,1+15,6+15,1+15,6+14,2+35+24,5+8,1+40</t>
  </si>
  <si>
    <t>89,2</t>
  </si>
  <si>
    <t>431063327</t>
  </si>
  <si>
    <t>(3,6+4,9+3+2,8+4,7)*2</t>
  </si>
  <si>
    <t>(26,8+15+8,4+17,9+13,1+15,6+15,1+15,6+14,2+35+24,5+8,1+40)*3</t>
  </si>
  <si>
    <t>89,2*3</t>
  </si>
  <si>
    <t>731756707</t>
  </si>
  <si>
    <t>D.1.1.09 půdorys 4.NP</t>
  </si>
  <si>
    <t>0,297*1,18*11</t>
  </si>
  <si>
    <t>2,4*1,225</t>
  </si>
  <si>
    <t>52463713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</si>
  <si>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</si>
  <si>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</si>
  <si>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</si>
  <si>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</si>
  <si>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</si>
  <si>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</si>
  <si>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</si>
  <si>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</si>
  <si>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</si>
  <si>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</si>
  <si>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</si>
  <si>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</si>
  <si>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</si>
  <si>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</si>
  <si>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</si>
  <si>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</si>
  <si>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</si>
  <si>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</si>
  <si>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</si>
  <si>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</si>
  <si>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</si>
  <si>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</si>
  <si>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</si>
  <si>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</si>
  <si>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</si>
  <si>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431839150</t>
  </si>
  <si>
    <t>500934404</t>
  </si>
  <si>
    <t>1648411453</t>
  </si>
  <si>
    <t>dveře D3</t>
  </si>
  <si>
    <t>2+6</t>
  </si>
  <si>
    <t>-438899884</t>
  </si>
  <si>
    <t>hliníková protipožární obložková zárubeň 900mm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</si>
  <si>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</si>
  <si>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</si>
  <si>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</si>
  <si>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</si>
  <si>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</si>
  <si>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</si>
  <si>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</si>
  <si>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</si>
  <si>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</si>
  <si>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</si>
  <si>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</si>
  <si>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</si>
  <si>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</si>
  <si>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</si>
  <si>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</si>
  <si>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</si>
  <si>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</si>
  <si>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</si>
  <si>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</si>
  <si>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</si>
  <si>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89,2+13,3+3,6+4,9+3+2,8+4,7+26,8+15+8,4+17,9+13,1+15,6+15,1+15,6+14,2+35+24,5+8,1+40+3,1</t>
  </si>
  <si>
    <t>1247896812</t>
  </si>
  <si>
    <t>2,5</t>
  </si>
  <si>
    <t>-1163534253</t>
  </si>
  <si>
    <t>1384108770</t>
  </si>
  <si>
    <t>1520543237</t>
  </si>
  <si>
    <t>11163150a</t>
  </si>
  <si>
    <t>-1210180175</t>
  </si>
  <si>
    <t>1012934326</t>
  </si>
  <si>
    <t>pás asfaltový natavitelný modifikovaný SBS tl 4,0mm s vložkou ze skleněné tkaniny a spalitelnou PE fólií nebo jemnozrnný minerálním posypem na horním povrchu</t>
  </si>
  <si>
    <t>-1123405150</t>
  </si>
  <si>
    <t>-1717961442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</si>
  <si>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</si>
  <si>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</si>
  <si>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</si>
  <si>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</si>
  <si>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</si>
  <si>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</si>
  <si>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</si>
  <si>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</si>
  <si>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</si>
  <si>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</si>
  <si>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</si>
  <si>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</si>
  <si>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</si>
  <si>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</si>
  <si>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</si>
  <si>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</si>
  <si>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</si>
  <si>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</si>
  <si>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</si>
  <si>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</si>
  <si>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</si>
  <si>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</si>
  <si>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</si>
  <si>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22,7*1,15 'Přepočtené koeficientem množství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</si>
  <si>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</si>
  <si>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</si>
  <si>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</si>
  <si>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</si>
  <si>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</si>
  <si>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</si>
  <si>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36,092*1,15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</si>
  <si>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</si>
  <si>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</si>
  <si>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</si>
  <si>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</si>
  <si>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</si>
  <si>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</si>
  <si>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</si>
  <si>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</si>
  <si>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</si>
  <si>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</si>
  <si>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</si>
  <si>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</si>
  <si>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</si>
  <si>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</si>
  <si>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</si>
  <si>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</si>
  <si>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</si>
  <si>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</si>
  <si>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</si>
  <si>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</si>
  <si>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půdorys 4.NP výkres D.1.1.10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</si>
  <si>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</si>
  <si>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</si>
  <si>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</si>
  <si>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</si>
  <si>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</si>
  <si>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</si>
  <si>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</si>
  <si>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</si>
  <si>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</si>
  <si>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</si>
  <si>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</si>
  <si>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</si>
  <si>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</si>
  <si>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</si>
  <si>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</si>
  <si>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</si>
  <si>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</si>
  <si>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</si>
  <si>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</si>
  <si>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</si>
  <si>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</si>
  <si>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</si>
  <si>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</si>
  <si>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</si>
  <si>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</si>
  <si>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</si>
  <si>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</si>
  <si>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</si>
  <si>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</si>
  <si>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</si>
  <si>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</si>
  <si>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</si>
  <si>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</si>
  <si>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</si>
  <si>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</si>
  <si>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</si>
  <si>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</si>
  <si>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</si>
  <si>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</si>
  <si>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</si>
  <si>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</si>
  <si>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</si>
  <si>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</si>
  <si>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</si>
  <si>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</si>
  <si>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</si>
  <si>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</si>
  <si>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</si>
  <si>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</si>
  <si>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</si>
  <si>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</si>
  <si>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</si>
  <si>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</si>
  <si>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</si>
  <si>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</si>
  <si>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</si>
  <si>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</si>
  <si>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</si>
  <si>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</si>
  <si>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</si>
  <si>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</si>
  <si>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-1080029378</t>
  </si>
  <si>
    <t>https://podminky.urs.cz/item/CS_URS_2021_02/998712203</t>
  </si>
  <si>
    <t>-1596248643</t>
  </si>
  <si>
    <t>1192291778</t>
  </si>
  <si>
    <t>357,5*1,02 'Přepočtené koeficientem množství</t>
  </si>
  <si>
    <t>-66014082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</si>
  <si>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</si>
  <si>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</si>
  <si>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</si>
  <si>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</si>
  <si>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</si>
  <si>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</si>
  <si>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</si>
  <si>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</si>
  <si>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</si>
  <si>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</si>
  <si>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</si>
  <si>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</si>
  <si>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</si>
  <si>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</si>
  <si>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</si>
  <si>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</si>
  <si>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</si>
  <si>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</si>
  <si>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</si>
  <si>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</si>
  <si>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</si>
  <si>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</si>
  <si>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</si>
  <si>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</si>
  <si>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</si>
  <si>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</si>
  <si>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</si>
  <si>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</si>
  <si>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</si>
  <si>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</si>
  <si>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</si>
  <si>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</si>
  <si>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</si>
  <si>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</si>
  <si>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</si>
  <si>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</si>
  <si>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</si>
  <si>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</si>
  <si>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</si>
  <si>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</si>
  <si>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</si>
  <si>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</si>
  <si>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</si>
  <si>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</si>
  <si>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</si>
  <si>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</si>
  <si>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</si>
  <si>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</si>
  <si>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</si>
  <si>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</si>
  <si>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</si>
  <si>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</si>
  <si>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</si>
  <si>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</si>
  <si>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</si>
  <si>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</si>
  <si>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</si>
  <si>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</si>
  <si>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</si>
  <si>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</si>
  <si>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</si>
  <si>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</si>
  <si>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</si>
  <si>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</si>
  <si>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</si>
  <si>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</si>
  <si>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</si>
  <si>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</si>
  <si>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</si>
  <si>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</si>
  <si>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</si>
  <si>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</si>
  <si>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</si>
  <si>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</si>
  <si>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</si>
  <si>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</si>
  <si>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</si>
  <si>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</si>
  <si>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</si>
  <si>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</si>
  <si>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</si>
  <si>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</si>
  <si>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</si>
  <si>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</si>
  <si>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</si>
  <si>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</si>
  <si>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</si>
  <si>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</si>
  <si>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</si>
  <si>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</si>
  <si>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</si>
  <si>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</si>
  <si>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</si>
  <si>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</si>
  <si>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</si>
  <si>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89,2+26,8+15+8,4+17,9+13,1+15,6+15,1+15,6+14,2+35+24,5+8,1+40</t>
  </si>
  <si>
    <t>1754057141</t>
  </si>
  <si>
    <t>338,5*1,05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</si>
  <si>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</si>
  <si>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</si>
  <si>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</si>
  <si>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</si>
  <si>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</si>
  <si>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</si>
  <si>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</si>
  <si>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</si>
  <si>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</si>
  <si>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</si>
  <si>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</si>
  <si>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</si>
  <si>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</si>
  <si>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</si>
  <si>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</si>
  <si>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</si>
  <si>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</si>
  <si>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</si>
  <si>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</si>
  <si>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</si>
  <si>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</si>
  <si>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</si>
  <si>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</si>
  <si>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</si>
  <si>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</si>
  <si>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</si>
  <si>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</si>
  <si>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</si>
  <si>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</si>
  <si>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</si>
  <si>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</si>
  <si>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</si>
  <si>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</si>
  <si>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</si>
  <si>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</si>
  <si>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</si>
  <si>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</si>
  <si>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</si>
  <si>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</si>
  <si>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</si>
  <si>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</si>
  <si>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</si>
  <si>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</si>
  <si>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</si>
  <si>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</si>
  <si>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</si>
  <si>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</si>
  <si>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</si>
  <si>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</si>
  <si>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</si>
  <si>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</si>
  <si>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</si>
  <si>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</si>
  <si>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</si>
  <si>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</si>
  <si>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</si>
  <si>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</si>
  <si>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</si>
  <si>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</si>
  <si>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</si>
  <si>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</si>
  <si>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dveře D/19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</si>
  <si>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</si>
  <si>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</si>
  <si>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</si>
  <si>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</si>
  <si>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</si>
  <si>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</si>
  <si>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</si>
  <si>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</si>
  <si>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</si>
  <si>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</si>
  <si>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</si>
  <si>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</si>
  <si>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</si>
  <si>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</si>
  <si>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</si>
  <si>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</si>
  <si>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</si>
  <si>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</si>
  <si>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</si>
  <si>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</si>
  <si>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</si>
  <si>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</si>
  <si>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</si>
  <si>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</si>
  <si>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</si>
  <si>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</si>
  <si>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</si>
  <si>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</si>
  <si>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</si>
  <si>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D+M hliníkové okno jednodílné, rozměr 1000 x 800mm,jednokřídlé OS, barva RAL 9006 Ok/7</t>
  </si>
  <si>
    <t>944549574</t>
  </si>
  <si>
    <t>172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</si>
  <si>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</si>
  <si>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</si>
  <si>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</si>
  <si>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173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</si>
  <si>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</si>
  <si>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</si>
  <si>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</si>
  <si>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</si>
  <si>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174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</si>
  <si>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</si>
  <si>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</si>
  <si>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</si>
  <si>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</si>
  <si>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175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</si>
  <si>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</si>
  <si>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</si>
  <si>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</si>
  <si>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</si>
  <si>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176</t>
  </si>
  <si>
    <t>-357562680</t>
  </si>
  <si>
    <t>Z/12 zahrada, výkres D1.1.20</t>
  </si>
  <si>
    <t>5,19</t>
  </si>
  <si>
    <t>177</t>
  </si>
  <si>
    <t>473208316</t>
  </si>
  <si>
    <t>178</t>
  </si>
  <si>
    <t>-759679906</t>
  </si>
  <si>
    <t>Z/1g</t>
  </si>
  <si>
    <t>3,647</t>
  </si>
  <si>
    <t>Z/1h</t>
  </si>
  <si>
    <t>3,617</t>
  </si>
  <si>
    <t>179</t>
  </si>
  <si>
    <t>-140927059</t>
  </si>
  <si>
    <t>180</t>
  </si>
  <si>
    <t>1609839765</t>
  </si>
  <si>
    <t>0,1*19,7*200</t>
  </si>
  <si>
    <t>0,392*1,57*200</t>
  </si>
  <si>
    <t>0,33*1,96*200</t>
  </si>
  <si>
    <t>181</t>
  </si>
  <si>
    <t>-1074201175</t>
  </si>
  <si>
    <t>0,1*19,7*200/1000</t>
  </si>
  <si>
    <t>182</t>
  </si>
  <si>
    <t>-1424650849</t>
  </si>
  <si>
    <t>0,392*1,57*200/1000</t>
  </si>
  <si>
    <t>183</t>
  </si>
  <si>
    <t>2011249087</t>
  </si>
  <si>
    <t>0,33*1,96*200/1000</t>
  </si>
  <si>
    <t>184</t>
  </si>
  <si>
    <t>-858236373</t>
  </si>
  <si>
    <t>202,08*3,06</t>
  </si>
  <si>
    <t>185</t>
  </si>
  <si>
    <t>1497646705</t>
  </si>
  <si>
    <t>202,08*3,06/1000</t>
  </si>
  <si>
    <t>186</t>
  </si>
  <si>
    <t>-266056493</t>
  </si>
  <si>
    <t>2*200</t>
  </si>
  <si>
    <t>200</t>
  </si>
  <si>
    <t>187</t>
  </si>
  <si>
    <t>2031348696</t>
  </si>
  <si>
    <t>188</t>
  </si>
  <si>
    <t>802229463</t>
  </si>
  <si>
    <t>189</t>
  </si>
  <si>
    <t>1704098395</t>
  </si>
  <si>
    <t>190</t>
  </si>
  <si>
    <t>-256133754</t>
  </si>
  <si>
    <t>19*1,1 'Přepočtené koeficientem množství</t>
  </si>
  <si>
    <t>191</t>
  </si>
  <si>
    <t>967702581</t>
  </si>
  <si>
    <t>192</t>
  </si>
  <si>
    <t>1451700175</t>
  </si>
  <si>
    <t>193</t>
  </si>
  <si>
    <t>389452058</t>
  </si>
  <si>
    <t>-950233657</t>
  </si>
  <si>
    <t>195</t>
  </si>
  <si>
    <t>-155676635</t>
  </si>
  <si>
    <t>249,3*1,1 'Přepočtené koeficientem množství</t>
  </si>
  <si>
    <t>196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</si>
  <si>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</si>
  <si>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</si>
  <si>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</si>
  <si>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</si>
  <si>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197</t>
  </si>
  <si>
    <t>-2025154887</t>
  </si>
  <si>
    <t>89,2*1,1 'Přepočtené koeficientem množství</t>
  </si>
  <si>
    <t>198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</si>
  <si>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</si>
  <si>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</si>
  <si>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</si>
  <si>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</si>
  <si>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</si>
  <si>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</si>
  <si>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</si>
  <si>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</si>
  <si>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</si>
  <si>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</si>
  <si>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</si>
  <si>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199</t>
  </si>
  <si>
    <t>1454569523</t>
  </si>
  <si>
    <t>49,325*1,02 'Přepočtené koeficientem množství</t>
  </si>
  <si>
    <t>-1522133830</t>
  </si>
  <si>
    <t>219,663*1,02 'Přepočtené koeficientem množství</t>
  </si>
  <si>
    <t>201</t>
  </si>
  <si>
    <t>569109360</t>
  </si>
  <si>
    <t>202</t>
  </si>
  <si>
    <t>1374482715</t>
  </si>
  <si>
    <t>203</t>
  </si>
  <si>
    <t>-719389597</t>
  </si>
  <si>
    <t>204</t>
  </si>
  <si>
    <t>-1678382602</t>
  </si>
  <si>
    <t>62,073*1,1 'Přepočtené koeficientem množství</t>
  </si>
  <si>
    <t>205</t>
  </si>
  <si>
    <t>-665824828</t>
  </si>
  <si>
    <t>206</t>
  </si>
  <si>
    <t>-1056119309</t>
  </si>
  <si>
    <t>207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</si>
  <si>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</si>
  <si>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</si>
  <si>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</si>
  <si>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</si>
  <si>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</si>
  <si>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208</t>
  </si>
  <si>
    <t>2051940400</t>
  </si>
  <si>
    <t>(1,6+0,945+0,5+2+1,07+2,9)</t>
  </si>
  <si>
    <t>(2,67+1,835)*2</t>
  </si>
  <si>
    <t>(1,6+1,885)*2</t>
  </si>
  <si>
    <t>(1,885+1,5)*2</t>
  </si>
  <si>
    <t>209</t>
  </si>
  <si>
    <t>1186942728</t>
  </si>
  <si>
    <t>210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</si>
  <si>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</si>
  <si>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</si>
  <si>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</si>
  <si>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</si>
  <si>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</si>
  <si>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3,6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</si>
  <si>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</si>
  <si>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</si>
  <si>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</si>
  <si>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</si>
  <si>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</si>
  <si>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</si>
  <si>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</si>
  <si>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</si>
  <si>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</si>
  <si>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</si>
  <si>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</si>
  <si>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</si>
  <si>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</si>
  <si>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</si>
  <si>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</si>
  <si>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</si>
  <si>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</si>
  <si>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</si>
  <si>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</si>
  <si>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</si>
  <si>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</si>
  <si>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</si>
  <si>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211</t>
  </si>
  <si>
    <t>1436343557</t>
  </si>
  <si>
    <t>212</t>
  </si>
  <si>
    <t>234100058</t>
  </si>
  <si>
    <t>213</t>
  </si>
  <si>
    <t>-1189225590</t>
  </si>
  <si>
    <t>214</t>
  </si>
  <si>
    <t>-404038560</t>
  </si>
  <si>
    <t>okno Ok/9</t>
  </si>
  <si>
    <t>Okno Ok/15</t>
  </si>
  <si>
    <t>215</t>
  </si>
  <si>
    <t>-435655297</t>
  </si>
  <si>
    <t>216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</si>
  <si>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</si>
  <si>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</si>
  <si>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</si>
  <si>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</si>
  <si>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</si>
  <si>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217</t>
  </si>
  <si>
    <t>1099780573</t>
  </si>
  <si>
    <t>okno Ok/16</t>
  </si>
  <si>
    <t>218</t>
  </si>
  <si>
    <t>-302835925</t>
  </si>
  <si>
    <t>(3,5*2,6)*2</t>
  </si>
  <si>
    <t>219</t>
  </si>
  <si>
    <t>-906859426</t>
  </si>
  <si>
    <t>220</t>
  </si>
  <si>
    <t>1743881022</t>
  </si>
  <si>
    <t>07 - Architektonicko - stavební řešení 5.NP</t>
  </si>
  <si>
    <t>1317522583</t>
  </si>
  <si>
    <t>půdorys 5.NP D1.1.10</t>
  </si>
  <si>
    <t>2,4*2,24</t>
  </si>
  <si>
    <t>-1*2,02</t>
  </si>
  <si>
    <t>(1,24+1,35)*2*1,25</t>
  </si>
  <si>
    <t>400946867</t>
  </si>
  <si>
    <t>(8,88+3)*2*2,25</t>
  </si>
  <si>
    <t>8,88*0,25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</si>
  <si>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</si>
  <si>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</si>
  <si>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</si>
  <si>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</si>
  <si>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</si>
  <si>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</si>
  <si>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</si>
  <si>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</si>
  <si>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</si>
  <si>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</si>
  <si>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</si>
  <si>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</si>
  <si>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</si>
  <si>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</si>
  <si>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</si>
  <si>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</si>
  <si>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</si>
  <si>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</si>
  <si>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</si>
  <si>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</si>
  <si>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</si>
  <si>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</si>
  <si>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</si>
  <si>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</si>
  <si>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</si>
  <si>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</si>
  <si>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</si>
  <si>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</si>
  <si>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</si>
  <si>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</si>
  <si>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</si>
  <si>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57953330</t>
  </si>
  <si>
    <t>6,1</t>
  </si>
  <si>
    <t>1348272291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</si>
  <si>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</si>
  <si>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</si>
  <si>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</si>
  <si>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</si>
  <si>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</si>
  <si>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</si>
  <si>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</si>
  <si>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</si>
  <si>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</si>
  <si>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</si>
  <si>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5.03 schodiště</t>
  </si>
  <si>
    <t>12,9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</si>
  <si>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</si>
  <si>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</si>
  <si>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</si>
  <si>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</si>
  <si>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</si>
  <si>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</si>
  <si>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</si>
  <si>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</si>
  <si>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</si>
  <si>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</si>
  <si>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</si>
  <si>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</si>
  <si>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</si>
  <si>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</si>
  <si>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</si>
  <si>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</si>
  <si>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</si>
  <si>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</si>
  <si>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</si>
  <si>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</si>
  <si>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</si>
  <si>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</si>
  <si>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</si>
  <si>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</si>
  <si>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</si>
  <si>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</si>
  <si>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</si>
  <si>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</si>
  <si>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</si>
  <si>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</si>
  <si>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</si>
  <si>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</si>
  <si>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</si>
  <si>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</si>
  <si>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</si>
  <si>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</si>
  <si>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</si>
  <si>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</si>
  <si>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</si>
  <si>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</si>
  <si>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</si>
  <si>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</si>
  <si>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</si>
  <si>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</si>
  <si>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</si>
  <si>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</si>
  <si>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</si>
  <si>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</si>
  <si>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</si>
  <si>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</si>
  <si>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</si>
  <si>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</si>
  <si>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</si>
  <si>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</si>
  <si>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</si>
  <si>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</si>
  <si>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</si>
  <si>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</si>
  <si>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</si>
  <si>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</si>
  <si>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</si>
  <si>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</si>
  <si>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</si>
  <si>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</si>
  <si>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</si>
  <si>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</si>
  <si>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</si>
  <si>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</si>
  <si>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</si>
  <si>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</si>
  <si>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</si>
  <si>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</si>
  <si>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</si>
  <si>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</si>
  <si>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</si>
  <si>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</si>
  <si>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</si>
  <si>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</si>
  <si>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</si>
  <si>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</si>
  <si>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</si>
  <si>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</si>
  <si>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</si>
  <si>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</si>
  <si>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</si>
  <si>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</si>
  <si>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</si>
  <si>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</si>
  <si>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</si>
  <si>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</si>
  <si>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</si>
  <si>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</si>
  <si>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</si>
  <si>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</si>
  <si>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</si>
  <si>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</si>
  <si>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</si>
  <si>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</si>
  <si>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</si>
  <si>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</si>
  <si>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</si>
  <si>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</si>
  <si>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</si>
  <si>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</si>
  <si>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</si>
  <si>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</si>
  <si>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</si>
  <si>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</si>
  <si>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</si>
  <si>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</si>
  <si>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</si>
  <si>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</si>
  <si>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</si>
  <si>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</si>
  <si>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</si>
  <si>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</si>
  <si>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</si>
  <si>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</si>
  <si>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</si>
  <si>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</si>
  <si>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</si>
  <si>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</si>
  <si>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</si>
  <si>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</si>
  <si>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</si>
  <si>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</si>
  <si>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</si>
  <si>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</si>
  <si>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</si>
  <si>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</si>
  <si>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</si>
  <si>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</si>
  <si>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</si>
  <si>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</si>
  <si>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</si>
  <si>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</si>
  <si>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</si>
  <si>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</si>
  <si>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</si>
  <si>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</si>
  <si>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</si>
  <si>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</si>
  <si>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</si>
  <si>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</si>
  <si>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</si>
  <si>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</si>
  <si>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</si>
  <si>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</si>
  <si>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</si>
  <si>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</si>
  <si>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</si>
  <si>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</si>
  <si>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</si>
  <si>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</si>
  <si>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</si>
  <si>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</si>
  <si>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</si>
  <si>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</si>
  <si>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</si>
  <si>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</si>
  <si>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</si>
  <si>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</si>
  <si>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</si>
  <si>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</si>
  <si>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</si>
  <si>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</si>
  <si>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767832102</t>
  </si>
  <si>
    <t>Montáž venkovních požárních žebříků do zdiva bez suchovodu</t>
  </si>
  <si>
    <t>-1085542549</t>
  </si>
  <si>
    <t>https://podminky.urs.cz/item/CS_URS_2021_02/767832102</t>
  </si>
  <si>
    <t>žebřík pro výlez na střechu strojovny výtahu</t>
  </si>
  <si>
    <t>44983000</t>
  </si>
  <si>
    <t>žebřík venkovní bez suchovodu v provedení žárový Zn</t>
  </si>
  <si>
    <t>-159080266</t>
  </si>
  <si>
    <t>-65454480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</si>
  <si>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</si>
  <si>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</si>
  <si>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</si>
  <si>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</si>
  <si>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</si>
  <si>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</si>
  <si>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</si>
  <si>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</si>
  <si>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</si>
  <si>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</si>
  <si>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</si>
  <si>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</si>
  <si>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</si>
  <si>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</si>
  <si>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</si>
  <si>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</si>
  <si>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</si>
  <si>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</si>
  <si>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</si>
  <si>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</si>
  <si>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</si>
  <si>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</si>
  <si>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</si>
  <si>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</si>
  <si>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</si>
  <si>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</si>
  <si>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</si>
  <si>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</si>
  <si>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</si>
  <si>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</si>
  <si>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</si>
  <si>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</si>
  <si>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</si>
  <si>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</si>
  <si>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</si>
  <si>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</si>
  <si>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</si>
  <si>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</si>
  <si>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</si>
  <si>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</si>
  <si>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</si>
  <si>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</si>
  <si>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</si>
  <si>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</si>
  <si>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</si>
  <si>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</si>
  <si>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</si>
  <si>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</si>
  <si>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</si>
  <si>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</si>
  <si>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</si>
  <si>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</si>
  <si>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</si>
  <si>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</si>
  <si>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</si>
  <si>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</si>
  <si>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</si>
  <si>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</si>
  <si>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</si>
  <si>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</si>
  <si>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</si>
  <si>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</si>
  <si>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</si>
  <si>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</si>
  <si>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</si>
  <si>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</si>
  <si>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</si>
  <si>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</si>
  <si>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</si>
  <si>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</si>
  <si>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</si>
  <si>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</si>
  <si>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</si>
  <si>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</si>
  <si>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</si>
  <si>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</si>
  <si>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</si>
  <si>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</si>
  <si>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</si>
  <si>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</si>
  <si>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</si>
  <si>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</si>
  <si>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</si>
  <si>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</si>
  <si>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</si>
  <si>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</si>
  <si>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</si>
  <si>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</si>
  <si>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</si>
  <si>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</si>
  <si>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</si>
  <si>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</si>
  <si>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</si>
  <si>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</si>
  <si>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</si>
  <si>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</si>
  <si>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</si>
  <si>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</si>
  <si>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</si>
  <si>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</si>
  <si>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</si>
  <si>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</si>
  <si>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</si>
  <si>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</si>
  <si>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</si>
  <si>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</si>
  <si>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</si>
  <si>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</si>
  <si>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</si>
  <si>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</si>
  <si>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</si>
  <si>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</si>
  <si>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</si>
  <si>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</si>
  <si>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</si>
  <si>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</si>
  <si>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</si>
  <si>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</si>
  <si>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</si>
  <si>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</si>
  <si>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</si>
  <si>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</si>
  <si>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</si>
  <si>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</si>
  <si>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</si>
  <si>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</si>
  <si>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</si>
  <si>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</si>
  <si>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</si>
  <si>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</si>
  <si>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</si>
  <si>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</si>
  <si>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</si>
  <si>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</si>
  <si>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</si>
  <si>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</si>
  <si>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</si>
  <si>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</si>
  <si>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</si>
  <si>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</si>
  <si>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</si>
  <si>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</si>
  <si>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</si>
  <si>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</si>
  <si>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</si>
  <si>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</si>
  <si>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</si>
  <si>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</si>
  <si>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</si>
  <si>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</si>
  <si>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</si>
  <si>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</si>
  <si>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</si>
  <si>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</si>
  <si>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</si>
  <si>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</si>
  <si>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</si>
  <si>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</si>
  <si>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</si>
  <si>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</si>
  <si>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</si>
  <si>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</si>
  <si>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</si>
  <si>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</si>
  <si>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</si>
  <si>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</si>
  <si>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</si>
  <si>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</si>
  <si>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</si>
  <si>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</si>
  <si>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</si>
  <si>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</si>
  <si>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</si>
  <si>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</si>
  <si>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</si>
  <si>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</si>
  <si>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</si>
  <si>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</si>
  <si>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</si>
  <si>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</si>
  <si>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</si>
  <si>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</si>
  <si>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</si>
  <si>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</si>
  <si>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</si>
  <si>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</si>
  <si>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</si>
  <si>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</si>
  <si>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</si>
  <si>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</si>
  <si>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</si>
  <si>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</si>
  <si>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</si>
  <si>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</si>
  <si>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</si>
  <si>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</si>
  <si>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</si>
  <si>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</si>
  <si>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</si>
  <si>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</si>
  <si>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</si>
  <si>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</si>
  <si>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</si>
  <si>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</si>
  <si>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</si>
  <si>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</si>
  <si>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</si>
  <si>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</si>
  <si>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</si>
  <si>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</si>
  <si>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</si>
  <si>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</si>
  <si>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</si>
  <si>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</si>
  <si>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</si>
  <si>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</si>
  <si>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</si>
  <si>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</si>
  <si>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</si>
  <si>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</si>
  <si>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</si>
  <si>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</si>
  <si>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</si>
  <si>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</si>
  <si>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</si>
  <si>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</si>
  <si>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</si>
  <si>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</si>
  <si>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</si>
  <si>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</si>
  <si>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</si>
  <si>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</si>
  <si>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</si>
  <si>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</si>
  <si>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</si>
  <si>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</si>
  <si>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</si>
  <si>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</si>
  <si>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</si>
  <si>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</si>
  <si>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</si>
  <si>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</si>
  <si>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</si>
  <si>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</si>
  <si>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</si>
  <si>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</si>
  <si>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</si>
  <si>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</si>
  <si>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</si>
  <si>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</si>
  <si>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</si>
  <si>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</si>
  <si>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</si>
  <si>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</si>
  <si>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</si>
  <si>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</si>
  <si>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</si>
  <si>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</si>
  <si>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</si>
  <si>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</si>
  <si>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</si>
  <si>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</si>
  <si>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</si>
  <si>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</si>
  <si>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</si>
  <si>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</si>
  <si>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</si>
  <si>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</si>
  <si>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</si>
  <si>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</si>
  <si>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</si>
  <si>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</si>
  <si>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</si>
  <si>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</si>
  <si>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</si>
  <si>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</si>
  <si>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</si>
  <si>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</si>
  <si>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</si>
  <si>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</si>
  <si>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</si>
  <si>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</si>
  <si>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</si>
  <si>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</si>
  <si>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</si>
  <si>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</si>
  <si>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</si>
  <si>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</si>
  <si>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</si>
  <si>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</si>
  <si>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</si>
  <si>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</si>
  <si>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</si>
  <si>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</si>
  <si>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</si>
  <si>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</si>
  <si>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</si>
  <si>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</si>
  <si>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</si>
  <si>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</si>
  <si>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</si>
  <si>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</si>
  <si>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</si>
  <si>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</si>
  <si>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</si>
  <si>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</si>
  <si>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</si>
  <si>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</si>
  <si>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</si>
  <si>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</si>
  <si>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</si>
  <si>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</si>
  <si>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</si>
  <si>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</si>
  <si>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</si>
  <si>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</si>
  <si>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</si>
  <si>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</si>
  <si>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</si>
  <si>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</si>
  <si>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</si>
  <si>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</si>
  <si>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</si>
  <si>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</si>
  <si>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</si>
  <si>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</si>
  <si>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</si>
  <si>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713131151</t>
  </si>
  <si>
    <t>Montáž tepelné izolace stěn rohožemi, pásy, deskami, dílci, bloky (izolační materiál ve specifikaci) vložením jednovrstvě</t>
  </si>
  <si>
    <t>30786697</t>
  </si>
  <si>
    <t>https://podminky.urs.cz/item/CS_URS_2021_02/713131151</t>
  </si>
  <si>
    <t>skladba S2</t>
  </si>
  <si>
    <t>366,343</t>
  </si>
  <si>
    <t>skladba S3 technické patro</t>
  </si>
  <si>
    <t>123,579</t>
  </si>
  <si>
    <t>63148159</t>
  </si>
  <si>
    <t>deska tepelně izolační minerální provětrávaných fasád λ=0,034-0,035 tl 60mm</t>
  </si>
  <si>
    <t>171318586</t>
  </si>
  <si>
    <t>123,579*1,05 'Přepočtené koeficientem množství</t>
  </si>
  <si>
    <t>63148160</t>
  </si>
  <si>
    <t>deska tepelně izolační minerální provětrávaných fasád λ=0,034-0,035 tl 80mm</t>
  </si>
  <si>
    <t>-400722227</t>
  </si>
  <si>
    <t>63148162</t>
  </si>
  <si>
    <t>deska tepelně izolační minerální provětrávaných fasád λ=0,034-0,035 tl 120mm</t>
  </si>
  <si>
    <t>-79008366</t>
  </si>
  <si>
    <t>732,686*1,05 'Přepočtené koeficientem množství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</si>
  <si>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</si>
  <si>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</si>
  <si>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</si>
  <si>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</si>
  <si>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</si>
  <si>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</si>
  <si>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</si>
  <si>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</si>
  <si>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</si>
  <si>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</si>
  <si>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</si>
  <si>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</si>
  <si>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</si>
  <si>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</si>
  <si>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</si>
  <si>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</si>
  <si>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</si>
  <si>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</si>
  <si>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</si>
  <si>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</si>
  <si>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</si>
  <si>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</si>
  <si>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</si>
  <si>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</si>
  <si>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</si>
  <si>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</si>
  <si>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</si>
  <si>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</si>
  <si>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</si>
  <si>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</si>
  <si>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</si>
  <si>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</si>
  <si>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</si>
  <si>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</si>
  <si>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</si>
  <si>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</si>
  <si>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</si>
  <si>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</si>
  <si>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</si>
  <si>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</si>
  <si>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</si>
  <si>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</si>
  <si>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</si>
  <si>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</si>
  <si>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</si>
  <si>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</si>
  <si>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</si>
  <si>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</si>
  <si>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</si>
  <si>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</si>
  <si>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</si>
  <si>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</si>
  <si>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</si>
  <si>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</si>
  <si>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</si>
  <si>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</si>
  <si>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</si>
  <si>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</si>
  <si>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</si>
  <si>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</si>
  <si>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</si>
  <si>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</si>
  <si>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</si>
  <si>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</si>
  <si>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</si>
  <si>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</si>
  <si>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</si>
  <si>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</si>
  <si>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</si>
  <si>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</si>
  <si>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</si>
  <si>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</si>
  <si>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</si>
  <si>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</si>
  <si>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</si>
  <si>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</si>
  <si>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</si>
  <si>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</si>
  <si>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</si>
  <si>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</si>
  <si>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</si>
  <si>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</si>
  <si>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</si>
  <si>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</si>
  <si>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</si>
  <si>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</si>
  <si>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</si>
  <si>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</si>
  <si>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</si>
  <si>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</si>
  <si>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</si>
  <si>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</si>
  <si>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</si>
  <si>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</si>
  <si>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</si>
  <si>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</si>
  <si>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</si>
  <si>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</si>
  <si>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</si>
  <si>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</si>
  <si>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</si>
  <si>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</si>
  <si>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</si>
  <si>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</si>
  <si>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</si>
  <si>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</si>
  <si>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</si>
  <si>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</si>
  <si>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</si>
  <si>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</si>
  <si>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</si>
  <si>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</si>
  <si>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</si>
  <si>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</si>
  <si>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</si>
  <si>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</si>
  <si>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</si>
  <si>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</si>
  <si>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</si>
  <si>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</si>
  <si>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</si>
  <si>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</si>
  <si>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</si>
  <si>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</si>
  <si>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</si>
  <si>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</si>
  <si>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</si>
  <si>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</si>
  <si>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</si>
  <si>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</si>
  <si>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</si>
  <si>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</si>
  <si>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</si>
  <si>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</si>
  <si>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</si>
  <si>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</si>
  <si>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</si>
  <si>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</si>
  <si>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</si>
  <si>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</si>
  <si>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</si>
  <si>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</si>
  <si>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</si>
  <si>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</si>
  <si>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</si>
  <si>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</si>
  <si>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</si>
  <si>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</si>
  <si>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</si>
  <si>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</si>
  <si>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</si>
  <si>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</si>
  <si>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</si>
  <si>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</si>
  <si>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</si>
  <si>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</si>
  <si>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</si>
  <si>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</si>
  <si>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</si>
  <si>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</si>
  <si>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</si>
  <si>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</si>
  <si>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</si>
  <si>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</si>
  <si>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</si>
  <si>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</si>
  <si>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</si>
  <si>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</si>
  <si>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</si>
  <si>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</si>
  <si>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</si>
  <si>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</si>
  <si>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</si>
  <si>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</si>
  <si>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</si>
  <si>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</si>
  <si>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</si>
  <si>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</si>
  <si>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</si>
  <si>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</si>
  <si>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</si>
  <si>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</si>
  <si>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</si>
  <si>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</si>
  <si>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</si>
  <si>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</si>
  <si>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</si>
  <si>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</si>
  <si>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</si>
  <si>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</si>
  <si>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</si>
  <si>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</si>
  <si>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</si>
  <si>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</si>
  <si>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</si>
  <si>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</si>
  <si>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</si>
  <si>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</si>
  <si>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</si>
  <si>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</si>
  <si>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</si>
  <si>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</si>
  <si>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</si>
  <si>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</si>
  <si>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</si>
  <si>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</si>
  <si>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</si>
  <si>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</si>
  <si>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</si>
  <si>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</si>
  <si>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</si>
  <si>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</si>
  <si>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</si>
  <si>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</si>
  <si>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</si>
  <si>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</si>
  <si>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</si>
  <si>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</si>
  <si>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</si>
  <si>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</si>
  <si>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</si>
  <si>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</si>
  <si>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</si>
  <si>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</si>
  <si>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</si>
  <si>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</si>
  <si>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</si>
  <si>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</si>
  <si>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</si>
  <si>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</si>
  <si>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</si>
  <si>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</si>
  <si>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</si>
  <si>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</si>
  <si>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</si>
  <si>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</si>
  <si>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</si>
  <si>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</si>
  <si>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</si>
  <si>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</si>
  <si>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</si>
  <si>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</si>
  <si>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</si>
  <si>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</si>
  <si>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</si>
  <si>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</si>
  <si>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</si>
  <si>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</si>
  <si>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</si>
  <si>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</si>
  <si>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</si>
  <si>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</si>
  <si>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</si>
  <si>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</si>
  <si>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</si>
  <si>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</si>
  <si>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</si>
  <si>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</si>
  <si>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</si>
  <si>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</si>
  <si>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</si>
  <si>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</si>
  <si>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</si>
  <si>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</si>
  <si>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</si>
  <si>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</si>
  <si>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</si>
  <si>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</si>
  <si>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</si>
  <si>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</si>
  <si>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</si>
  <si>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</si>
  <si>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</si>
  <si>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</si>
  <si>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</si>
  <si>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</si>
  <si>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</si>
  <si>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</si>
  <si>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</si>
  <si>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</si>
  <si>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</si>
  <si>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</si>
  <si>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</si>
  <si>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</si>
  <si>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72322-9102</t>
  </si>
  <si>
    <t>Montáž armatur s jedním závitem G1/2"</t>
  </si>
  <si>
    <t>222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</si>
  <si>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</si>
  <si>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</si>
  <si>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</si>
  <si>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</si>
  <si>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</si>
  <si>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</si>
  <si>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</si>
  <si>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</si>
  <si>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</si>
  <si>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</si>
  <si>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</si>
  <si>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</si>
  <si>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</si>
  <si>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</si>
  <si>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</si>
  <si>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</si>
  <si>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</si>
  <si>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</si>
  <si>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</si>
  <si>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</si>
  <si>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</si>
  <si>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</si>
  <si>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</si>
  <si>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</si>
  <si>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</si>
  <si>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</si>
  <si>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</si>
  <si>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</si>
  <si>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</si>
  <si>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</si>
  <si>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</si>
  <si>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</si>
  <si>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</si>
  <si>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</si>
  <si>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</si>
  <si>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</si>
  <si>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</si>
  <si>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</si>
  <si>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</si>
  <si>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</si>
  <si>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</si>
  <si>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</si>
  <si>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</si>
  <si>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</si>
  <si>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</si>
  <si>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</si>
  <si>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</si>
  <si>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</si>
  <si>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</si>
  <si>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</si>
  <si>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</si>
  <si>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</si>
  <si>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</si>
  <si>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</si>
  <si>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</si>
  <si>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</si>
  <si>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</si>
  <si>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</si>
  <si>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</si>
  <si>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</si>
  <si>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</si>
  <si>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</si>
  <si>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</si>
  <si>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</si>
  <si>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</si>
  <si>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</si>
  <si>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</si>
  <si>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</si>
  <si>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</si>
  <si>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</si>
  <si>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</si>
  <si>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</si>
  <si>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</si>
  <si>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</si>
  <si>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</si>
  <si>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</si>
  <si>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</si>
  <si>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</si>
  <si>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</si>
  <si>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</si>
  <si>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</si>
  <si>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</si>
  <si>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</si>
  <si>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</si>
  <si>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</si>
  <si>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</si>
  <si>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</si>
  <si>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</si>
  <si>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</si>
  <si>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</si>
  <si>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</si>
  <si>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</si>
  <si>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</si>
  <si>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</si>
  <si>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</si>
  <si>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</si>
  <si>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</si>
  <si>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</si>
  <si>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</si>
  <si>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</si>
  <si>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</si>
  <si>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</si>
  <si>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</si>
  <si>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</si>
  <si>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</si>
  <si>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</si>
  <si>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</si>
  <si>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</si>
  <si>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</si>
  <si>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</si>
  <si>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</si>
  <si>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</si>
  <si>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</si>
  <si>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</si>
  <si>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</si>
  <si>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</si>
  <si>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</si>
  <si>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</si>
  <si>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</si>
  <si>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</si>
  <si>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</si>
  <si>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</si>
  <si>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</si>
  <si>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</si>
  <si>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</si>
  <si>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</si>
  <si>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</si>
  <si>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</si>
  <si>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</si>
  <si>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</si>
  <si>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</si>
  <si>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</si>
  <si>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</si>
  <si>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</si>
  <si>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</si>
  <si>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</si>
  <si>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</si>
  <si>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</si>
  <si>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</si>
  <si>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</si>
  <si>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</si>
  <si>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</si>
  <si>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</si>
  <si>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</si>
  <si>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</si>
  <si>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</si>
  <si>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</si>
  <si>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</si>
  <si>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</si>
  <si>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</si>
  <si>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</si>
  <si>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</si>
  <si>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</si>
  <si>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</si>
  <si>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</si>
  <si>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</si>
  <si>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</si>
  <si>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</si>
  <si>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</si>
  <si>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</si>
  <si>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</si>
  <si>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</si>
  <si>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</si>
  <si>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</si>
  <si>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</si>
  <si>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</si>
  <si>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</si>
  <si>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</si>
  <si>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</si>
  <si>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</si>
  <si>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</si>
  <si>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</si>
  <si>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</si>
  <si>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</si>
  <si>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</si>
  <si>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</si>
  <si>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</si>
  <si>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</si>
  <si>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</si>
  <si>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</si>
  <si>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</si>
  <si>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</si>
  <si>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</si>
  <si>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</si>
  <si>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</si>
  <si>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</si>
  <si>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</si>
  <si>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</si>
  <si>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</si>
  <si>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</si>
  <si>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</si>
  <si>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</si>
  <si>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</si>
  <si>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</si>
  <si>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</si>
  <si>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</si>
  <si>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</si>
  <si>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</si>
  <si>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</si>
  <si>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</si>
  <si>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</si>
  <si>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</si>
  <si>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</si>
  <si>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</si>
  <si>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</si>
  <si>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</si>
  <si>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</si>
  <si>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</si>
  <si>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</si>
  <si>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</si>
  <si>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</si>
  <si>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</si>
  <si>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</si>
  <si>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</si>
  <si>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</si>
  <si>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</si>
  <si>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</si>
  <si>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</si>
  <si>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</si>
  <si>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</si>
  <si>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</si>
  <si>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</si>
  <si>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</si>
  <si>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</si>
  <si>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</si>
  <si>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</si>
  <si>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</si>
  <si>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</si>
  <si>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</si>
  <si>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</si>
  <si>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</si>
  <si>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</si>
  <si>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</si>
  <si>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</si>
  <si>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</si>
  <si>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</si>
  <si>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</si>
  <si>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</si>
  <si>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</si>
  <si>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</si>
  <si>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</si>
  <si>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</si>
  <si>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</si>
  <si>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</si>
  <si>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</si>
  <si>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</si>
  <si>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</si>
  <si>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</si>
  <si>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</si>
  <si>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</si>
  <si>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</si>
  <si>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</si>
  <si>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</si>
  <si>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</si>
  <si>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</si>
  <si>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</si>
  <si>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</si>
  <si>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</si>
  <si>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</si>
  <si>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</si>
  <si>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</si>
  <si>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</si>
  <si>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</si>
  <si>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</si>
  <si>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</si>
  <si>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</si>
  <si>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</si>
  <si>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</si>
  <si>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</si>
  <si>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</si>
  <si>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</si>
  <si>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</si>
  <si>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</si>
  <si>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</si>
  <si>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</si>
  <si>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</si>
  <si>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</si>
  <si>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</si>
  <si>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</si>
  <si>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</si>
  <si>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</si>
  <si>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</si>
  <si>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</si>
  <si>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</si>
  <si>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</si>
  <si>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</si>
  <si>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</si>
  <si>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</si>
  <si>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</si>
  <si>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</si>
  <si>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</si>
  <si>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</si>
  <si>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</si>
  <si>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</si>
  <si>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</si>
  <si>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</si>
  <si>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</si>
  <si>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</si>
  <si>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</si>
  <si>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</si>
  <si>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</si>
  <si>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</si>
  <si>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</si>
  <si>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</si>
  <si>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</si>
  <si>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</si>
  <si>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</si>
  <si>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</si>
  <si>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</si>
  <si>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</si>
  <si>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</si>
  <si>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</si>
  <si>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</si>
  <si>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</si>
  <si>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</si>
  <si>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</si>
  <si>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</si>
  <si>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</si>
  <si>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</si>
  <si>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</si>
  <si>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</si>
  <si>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</si>
  <si>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</si>
  <si>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</si>
  <si>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</si>
  <si>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</si>
  <si>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</si>
  <si>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</si>
  <si>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</si>
  <si>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</si>
  <si>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</si>
  <si>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</si>
  <si>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</si>
  <si>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</si>
  <si>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</si>
  <si>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</si>
  <si>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</si>
  <si>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</si>
  <si>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</si>
  <si>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</si>
  <si>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</si>
  <si>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</si>
  <si>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</si>
  <si>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</si>
  <si>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</si>
  <si>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</si>
  <si>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</si>
  <si>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</si>
  <si>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</si>
  <si>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</si>
  <si>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</si>
  <si>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</si>
  <si>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</si>
  <si>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</si>
  <si>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</si>
  <si>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</si>
  <si>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</si>
  <si>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</si>
  <si>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</si>
  <si>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</si>
  <si>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</si>
  <si>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</si>
  <si>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</si>
  <si>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</si>
  <si>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</si>
  <si>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</si>
  <si>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</si>
  <si>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</si>
  <si>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</si>
  <si>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</si>
  <si>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</si>
  <si>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</si>
  <si>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</si>
  <si>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</si>
  <si>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</si>
  <si>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</si>
  <si>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</si>
  <si>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</si>
  <si>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</si>
  <si>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</si>
  <si>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</si>
  <si>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</si>
  <si>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</si>
  <si>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</si>
  <si>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</si>
  <si>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</si>
  <si>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</si>
  <si>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</si>
  <si>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</si>
  <si>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</si>
  <si>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</si>
  <si>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</si>
  <si>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</si>
  <si>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</si>
  <si>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</si>
  <si>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</si>
  <si>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</si>
  <si>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</si>
  <si>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</si>
  <si>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</si>
  <si>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</si>
  <si>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</si>
  <si>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</si>
  <si>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</si>
  <si>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</si>
  <si>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</si>
  <si>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</si>
  <si>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</si>
  <si>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</si>
  <si>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</si>
  <si>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</si>
  <si>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</si>
  <si>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</si>
  <si>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</si>
  <si>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</si>
  <si>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</si>
  <si>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</si>
  <si>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</si>
  <si>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</si>
  <si>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</si>
  <si>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</si>
  <si>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</si>
  <si>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</si>
  <si>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</si>
  <si>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</si>
  <si>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</si>
  <si>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</si>
  <si>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</si>
  <si>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</si>
  <si>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</si>
  <si>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</si>
  <si>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</si>
  <si>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</si>
  <si>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</si>
  <si>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</si>
  <si>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</si>
  <si>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</si>
  <si>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</si>
  <si>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</si>
  <si>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</si>
  <si>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</si>
  <si>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</si>
  <si>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</si>
  <si>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</si>
  <si>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</si>
  <si>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</si>
  <si>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</si>
  <si>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</si>
  <si>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</si>
  <si>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</si>
  <si>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</si>
  <si>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</si>
  <si>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</si>
  <si>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</si>
  <si>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</si>
  <si>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</si>
  <si>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</si>
  <si>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</si>
  <si>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</si>
  <si>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</si>
  <si>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</si>
  <si>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</si>
  <si>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</si>
  <si>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</si>
  <si>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</si>
  <si>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</si>
  <si>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</si>
  <si>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</si>
  <si>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</si>
  <si>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</si>
  <si>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</si>
  <si>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</si>
  <si>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</si>
  <si>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</si>
  <si>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</si>
  <si>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</si>
  <si>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</si>
  <si>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</si>
  <si>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</si>
  <si>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</si>
  <si>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</si>
  <si>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</si>
  <si>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</si>
  <si>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</si>
  <si>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</si>
  <si>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</si>
  <si>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</si>
  <si>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</si>
  <si>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</si>
  <si>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</si>
  <si>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</si>
  <si>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</si>
  <si>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</si>
  <si>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</si>
  <si>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</si>
  <si>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</si>
  <si>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</si>
  <si>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</si>
  <si>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</si>
  <si>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</si>
  <si>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</si>
  <si>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</si>
  <si>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</si>
  <si>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</si>
  <si>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</si>
  <si>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</si>
  <si>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</si>
  <si>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</si>
  <si>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</si>
  <si>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</si>
  <si>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</si>
  <si>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</si>
  <si>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</si>
  <si>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</si>
  <si>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</si>
  <si>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</si>
  <si>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</si>
  <si>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</si>
  <si>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</si>
  <si>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</si>
  <si>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</si>
  <si>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</si>
  <si>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</si>
  <si>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</si>
  <si>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</si>
  <si>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</si>
  <si>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</si>
  <si>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</si>
  <si>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</si>
  <si>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</si>
  <si>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</si>
  <si>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</si>
  <si>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</si>
  <si>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</si>
  <si>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</si>
  <si>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</si>
  <si>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</si>
  <si>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</si>
  <si>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</si>
  <si>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</si>
  <si>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</si>
  <si>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</si>
  <si>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</si>
  <si>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</si>
  <si>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</si>
  <si>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</si>
  <si>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</si>
  <si>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</si>
  <si>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</si>
  <si>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</si>
  <si>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</si>
  <si>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</si>
  <si>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</si>
  <si>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</si>
  <si>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</si>
  <si>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</si>
  <si>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</si>
  <si>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</si>
  <si>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</si>
  <si>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</si>
  <si>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</si>
  <si>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</si>
  <si>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</si>
  <si>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</si>
  <si>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</si>
  <si>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</si>
  <si>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</si>
  <si>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</si>
  <si>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</si>
  <si>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</si>
  <si>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</si>
  <si>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</si>
  <si>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</si>
  <si>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</si>
  <si>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</si>
  <si>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</si>
  <si>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</si>
  <si>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</si>
  <si>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</si>
  <si>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</si>
  <si>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</si>
  <si>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</si>
  <si>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</si>
  <si>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</si>
  <si>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</si>
  <si>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</si>
  <si>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</si>
  <si>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</si>
  <si>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</si>
  <si>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</si>
  <si>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</si>
  <si>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</si>
  <si>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</si>
  <si>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</si>
  <si>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</si>
  <si>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</si>
  <si>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</si>
  <si>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</si>
  <si>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</si>
  <si>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</si>
  <si>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</si>
  <si>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</si>
  <si>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</si>
  <si>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</si>
  <si>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</si>
  <si>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</si>
  <si>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</si>
  <si>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</si>
  <si>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</si>
  <si>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</si>
  <si>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</si>
  <si>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</si>
  <si>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</si>
  <si>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</si>
  <si>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</si>
  <si>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</si>
  <si>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</si>
  <si>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</si>
  <si>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</si>
  <si>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</si>
  <si>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</si>
  <si>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</si>
  <si>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</si>
  <si>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</si>
  <si>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</si>
  <si>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</si>
  <si>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</si>
  <si>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</si>
  <si>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</si>
  <si>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</si>
  <si>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</si>
  <si>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</si>
  <si>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</si>
  <si>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</si>
  <si>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</si>
  <si>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</si>
  <si>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</si>
  <si>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</si>
  <si>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</si>
  <si>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</si>
  <si>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</si>
  <si>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</si>
  <si>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</si>
  <si>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</si>
  <si>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</si>
  <si>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</si>
  <si>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</si>
  <si>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</si>
  <si>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</si>
  <si>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</si>
  <si>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</si>
  <si>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</si>
  <si>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</si>
  <si>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</si>
  <si>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</si>
  <si>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</si>
  <si>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</si>
  <si>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</si>
  <si>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</si>
  <si>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</si>
  <si>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</si>
  <si>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</si>
  <si>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</si>
  <si>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</si>
  <si>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</si>
  <si>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</si>
  <si>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</si>
  <si>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</si>
  <si>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</si>
  <si>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</si>
  <si>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</si>
  <si>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</si>
  <si>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</si>
  <si>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</si>
  <si>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</si>
  <si>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</si>
  <si>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</si>
  <si>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</si>
  <si>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</si>
  <si>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</si>
  <si>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</si>
  <si>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</si>
  <si>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</si>
  <si>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</si>
  <si>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</si>
  <si>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</si>
  <si>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</si>
  <si>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</si>
  <si>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</si>
  <si>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</si>
  <si>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</si>
  <si>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</si>
  <si>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</si>
  <si>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</si>
  <si>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</si>
  <si>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</si>
  <si>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</si>
  <si>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</si>
  <si>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</si>
  <si>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</si>
  <si>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</si>
  <si>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</si>
  <si>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</si>
  <si>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</si>
  <si>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</si>
  <si>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</si>
  <si>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</si>
  <si>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</si>
  <si>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</si>
  <si>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</si>
  <si>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</si>
  <si>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</si>
  <si>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</si>
  <si>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</si>
  <si>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</si>
  <si>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</si>
  <si>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</si>
  <si>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</si>
  <si>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</si>
  <si>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</si>
  <si>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</si>
  <si>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</si>
  <si>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</si>
  <si>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</si>
  <si>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</si>
  <si>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</si>
  <si>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</si>
  <si>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</si>
  <si>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</si>
  <si>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</si>
  <si>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</si>
  <si>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</si>
  <si>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</si>
  <si>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</si>
  <si>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</si>
  <si>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</si>
  <si>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</si>
  <si>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</si>
  <si>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</si>
  <si>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</si>
  <si>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</si>
  <si>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</si>
  <si>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</si>
  <si>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</si>
  <si>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</si>
  <si>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</si>
  <si>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</si>
  <si>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</si>
  <si>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</si>
  <si>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</si>
  <si>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</si>
  <si>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</si>
  <si>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</si>
  <si>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</si>
  <si>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</si>
  <si>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</si>
  <si>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</si>
  <si>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</si>
  <si>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</si>
  <si>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</si>
  <si>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</si>
  <si>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</si>
  <si>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</si>
  <si>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</si>
  <si>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</si>
  <si>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</si>
  <si>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</si>
  <si>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</si>
  <si>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</si>
  <si>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</si>
  <si>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</si>
  <si>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</si>
  <si>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</si>
  <si>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</si>
  <si>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</si>
  <si>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</si>
  <si>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</si>
  <si>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</si>
  <si>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</si>
  <si>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</si>
  <si>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</si>
  <si>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</si>
  <si>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</si>
  <si>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</si>
  <si>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</si>
  <si>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</si>
  <si>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</si>
  <si>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</si>
  <si>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</si>
  <si>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</si>
  <si>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</si>
  <si>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</si>
  <si>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</si>
  <si>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</si>
  <si>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</si>
  <si>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</si>
  <si>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</si>
  <si>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</si>
  <si>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</si>
  <si>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</si>
  <si>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</si>
  <si>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</si>
  <si>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</si>
  <si>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</si>
  <si>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</si>
  <si>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</si>
  <si>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</si>
  <si>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</si>
  <si>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</si>
  <si>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</si>
  <si>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</si>
  <si>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</si>
  <si>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</si>
  <si>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</si>
  <si>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</si>
  <si>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</si>
  <si>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</si>
  <si>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</si>
  <si>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</si>
  <si>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</si>
  <si>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</si>
  <si>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</si>
  <si>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</si>
  <si>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</si>
  <si>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</si>
  <si>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</si>
  <si>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</si>
  <si>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</si>
  <si>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</si>
  <si>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</si>
  <si>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</si>
  <si>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</si>
  <si>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</si>
  <si>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</si>
  <si>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</si>
  <si>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</si>
  <si>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</si>
  <si>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</si>
  <si>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</si>
  <si>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</si>
  <si>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</si>
  <si>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</si>
  <si>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</si>
  <si>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</si>
  <si>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</si>
  <si>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</si>
  <si>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</si>
  <si>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</si>
  <si>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</si>
  <si>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</si>
  <si>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</si>
  <si>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</si>
  <si>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</si>
  <si>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</si>
  <si>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</si>
  <si>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</si>
  <si>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</si>
  <si>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</si>
  <si>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</si>
  <si>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</si>
  <si>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</si>
  <si>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</si>
  <si>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</si>
  <si>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</si>
  <si>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</si>
  <si>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</si>
  <si>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</si>
  <si>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</si>
  <si>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</si>
  <si>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</si>
  <si>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</si>
  <si>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</si>
  <si>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</si>
  <si>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</si>
  <si>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</si>
  <si>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</si>
  <si>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</si>
  <si>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</si>
  <si>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</si>
  <si>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</si>
  <si>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</si>
  <si>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</si>
  <si>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</si>
  <si>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</si>
  <si>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</si>
  <si>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</si>
  <si>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</si>
  <si>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</si>
  <si>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</si>
  <si>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</si>
  <si>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</si>
  <si>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</si>
  <si>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</si>
  <si>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</si>
  <si>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</si>
  <si>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</si>
  <si>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</si>
  <si>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</si>
  <si>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</si>
  <si>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</si>
  <si>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</si>
  <si>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</si>
  <si>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</si>
  <si>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</si>
  <si>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</si>
  <si>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</si>
  <si>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</si>
  <si>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</si>
  <si>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</si>
  <si>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</si>
  <si>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</si>
  <si>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</si>
  <si>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</si>
  <si>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</si>
  <si>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</si>
  <si>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</si>
  <si>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</si>
  <si>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</si>
  <si>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</si>
  <si>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</si>
  <si>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</si>
  <si>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</si>
  <si>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</si>
  <si>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</si>
  <si>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</si>
  <si>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</si>
  <si>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</si>
  <si>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</si>
  <si>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</si>
  <si>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</si>
  <si>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</si>
  <si>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</si>
  <si>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</si>
  <si>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</si>
  <si>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</si>
  <si>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</si>
  <si>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</si>
  <si>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</si>
  <si>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</si>
  <si>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</si>
  <si>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</si>
  <si>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</si>
  <si>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</si>
  <si>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</si>
  <si>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</si>
  <si>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</si>
  <si>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</si>
  <si>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</si>
  <si>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</si>
  <si>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</si>
  <si>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</si>
  <si>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</si>
  <si>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</si>
  <si>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</si>
  <si>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</si>
  <si>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</si>
  <si>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</si>
  <si>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</si>
  <si>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</si>
  <si>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</si>
  <si>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</si>
  <si>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</si>
  <si>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</si>
  <si>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</si>
  <si>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</si>
  <si>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</si>
  <si>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</si>
  <si>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</si>
  <si>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</si>
  <si>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</si>
  <si>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</si>
  <si>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</si>
  <si>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</si>
  <si>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</si>
  <si>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</si>
  <si>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</si>
  <si>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</si>
  <si>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</si>
  <si>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</si>
  <si>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</si>
  <si>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</si>
  <si>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</si>
  <si>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</si>
  <si>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</si>
  <si>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</si>
  <si>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</si>
  <si>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</si>
  <si>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</si>
  <si>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</si>
  <si>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</si>
  <si>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</si>
  <si>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</si>
  <si>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</si>
  <si>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</si>
  <si>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</si>
  <si>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</si>
  <si>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</si>
  <si>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</si>
  <si>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</si>
  <si>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</si>
  <si>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</si>
  <si>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</si>
  <si>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</si>
  <si>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</si>
  <si>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</si>
  <si>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</si>
  <si>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</si>
  <si>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</si>
  <si>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</si>
  <si>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</si>
  <si>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</si>
  <si>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</si>
  <si>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</si>
  <si>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</si>
  <si>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</si>
  <si>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</si>
  <si>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</si>
  <si>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</si>
  <si>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</si>
  <si>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</si>
  <si>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</si>
  <si>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</si>
  <si>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</si>
  <si>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</si>
  <si>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</si>
  <si>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</si>
  <si>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</si>
  <si>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</si>
  <si>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</si>
  <si>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</si>
  <si>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</si>
  <si>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</si>
  <si>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</si>
  <si>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</si>
  <si>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</si>
  <si>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</si>
  <si>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</si>
  <si>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</si>
  <si>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</si>
  <si>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</si>
  <si>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</si>
  <si>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</si>
  <si>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</si>
  <si>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</si>
  <si>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</si>
  <si>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</si>
  <si>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</si>
  <si>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</si>
  <si>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</si>
  <si>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</si>
  <si>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</si>
  <si>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</si>
  <si>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</si>
  <si>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</si>
  <si>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</si>
  <si>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</si>
  <si>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</si>
  <si>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</si>
  <si>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</si>
  <si>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</si>
  <si>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</si>
  <si>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</si>
  <si>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</si>
  <si>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</si>
  <si>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</si>
  <si>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</si>
  <si>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</si>
  <si>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</si>
  <si>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</si>
  <si>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</si>
  <si>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</si>
  <si>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</si>
  <si>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</si>
  <si>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</si>
  <si>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</si>
  <si>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</si>
  <si>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</si>
  <si>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</si>
  <si>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</si>
  <si>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</si>
  <si>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</si>
  <si>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</si>
  <si>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</si>
  <si>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</si>
  <si>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</si>
  <si>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</si>
  <si>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</si>
  <si>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</si>
  <si>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</si>
  <si>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</si>
  <si>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</si>
  <si>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</si>
  <si>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</si>
  <si>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</si>
  <si>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</si>
  <si>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</si>
  <si>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</si>
  <si>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</si>
  <si>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</si>
  <si>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</si>
  <si>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</si>
  <si>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</si>
  <si>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</si>
  <si>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</si>
  <si>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</si>
  <si>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</si>
  <si>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</si>
  <si>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</si>
  <si>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</si>
  <si>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</si>
  <si>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</si>
  <si>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</si>
  <si>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</si>
  <si>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</si>
  <si>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</si>
  <si>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</si>
  <si>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</si>
  <si>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</si>
  <si>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</si>
  <si>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</si>
  <si>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</si>
  <si>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</si>
  <si>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</si>
  <si>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</si>
  <si>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</si>
  <si>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</si>
  <si>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</si>
  <si>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</si>
  <si>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</si>
  <si>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</si>
  <si>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</si>
  <si>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</si>
  <si>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-916795</t>
  </si>
  <si>
    <t>542056752</t>
  </si>
  <si>
    <t>-396073494</t>
  </si>
  <si>
    <t>19943308</t>
  </si>
  <si>
    <t>1752769234</t>
  </si>
  <si>
    <t>221</t>
  </si>
  <si>
    <t>1572913432</t>
  </si>
  <si>
    <t>4.</t>
  </si>
  <si>
    <t>ROZVADĚČ R2</t>
  </si>
  <si>
    <t>1..3</t>
  </si>
  <si>
    <t>Domovní plastový rozvaděč, 3/72, plechové dveře, pod omítku,pod omítku, roz. 588x570x127 mm, 72 (3x24) modulů, IP30, bílý</t>
  </si>
  <si>
    <t>220648738</t>
  </si>
  <si>
    <t>223</t>
  </si>
  <si>
    <t>10..3</t>
  </si>
  <si>
    <t>905228098</t>
  </si>
  <si>
    <t>11..3</t>
  </si>
  <si>
    <t>-1619232762</t>
  </si>
  <si>
    <t>225</t>
  </si>
  <si>
    <t>12..3</t>
  </si>
  <si>
    <t>339505285</t>
  </si>
  <si>
    <t>-517043787</t>
  </si>
  <si>
    <t>227</t>
  </si>
  <si>
    <t>-848908629</t>
  </si>
  <si>
    <t>-526125317</t>
  </si>
  <si>
    <t>229</t>
  </si>
  <si>
    <t>-1601031185</t>
  </si>
  <si>
    <t>1702126566</t>
  </si>
  <si>
    <t>231</t>
  </si>
  <si>
    <t>-1676535113</t>
  </si>
  <si>
    <t>8..2</t>
  </si>
  <si>
    <t>-1378998314</t>
  </si>
  <si>
    <t>233</t>
  </si>
  <si>
    <t>9..2</t>
  </si>
  <si>
    <t>-1585267024</t>
  </si>
  <si>
    <t>5.</t>
  </si>
  <si>
    <t>ROZVADĚČ R2.1</t>
  </si>
  <si>
    <t>1..41</t>
  </si>
  <si>
    <t>Rozvodnice plastová s vyšším krytím, 3/54, průhledná dvířka, na povrch,roz. 418x586x148 mm, 54 (3x18) modulů, IP30, bílý</t>
  </si>
  <si>
    <t>-2104581670</t>
  </si>
  <si>
    <t>235</t>
  </si>
  <si>
    <t>-823346939</t>
  </si>
  <si>
    <t>-1428436945</t>
  </si>
  <si>
    <t>237</t>
  </si>
  <si>
    <t>-912656746</t>
  </si>
  <si>
    <t>-1770623450</t>
  </si>
  <si>
    <t>239</t>
  </si>
  <si>
    <t>-1936302462</t>
  </si>
  <si>
    <t>-1829268863</t>
  </si>
  <si>
    <t>241</t>
  </si>
  <si>
    <t>-1013802210</t>
  </si>
  <si>
    <t>8..3</t>
  </si>
  <si>
    <t>1212966927</t>
  </si>
  <si>
    <t>243</t>
  </si>
  <si>
    <t>9..3</t>
  </si>
  <si>
    <t>Jistič jednofázový 16C/1, 10kA</t>
  </si>
  <si>
    <t>-862143186</t>
  </si>
  <si>
    <t>6.</t>
  </si>
  <si>
    <t>ROZVADĚČ R3</t>
  </si>
  <si>
    <t>1..23</t>
  </si>
  <si>
    <t>-2073014087</t>
  </si>
  <si>
    <t>245</t>
  </si>
  <si>
    <t>-1726291294</t>
  </si>
  <si>
    <t>-1961478264</t>
  </si>
  <si>
    <t>247</t>
  </si>
  <si>
    <t>-1563217854</t>
  </si>
  <si>
    <t>-545523971</t>
  </si>
  <si>
    <t>249</t>
  </si>
  <si>
    <t>-82458128</t>
  </si>
  <si>
    <t>648842009</t>
  </si>
  <si>
    <t>251</t>
  </si>
  <si>
    <t>1157436268</t>
  </si>
  <si>
    <t>-1575355678</t>
  </si>
  <si>
    <t>253</t>
  </si>
  <si>
    <t>1542807522</t>
  </si>
  <si>
    <t>-1619538620</t>
  </si>
  <si>
    <t>255</t>
  </si>
  <si>
    <t>870106727</t>
  </si>
  <si>
    <t>-1655045714</t>
  </si>
  <si>
    <t>257</t>
  </si>
  <si>
    <t>-1009150058</t>
  </si>
  <si>
    <t>416627851</t>
  </si>
  <si>
    <t>259</t>
  </si>
  <si>
    <t>44318257</t>
  </si>
  <si>
    <t>7.</t>
  </si>
  <si>
    <t>ROZVADĚČ R4</t>
  </si>
  <si>
    <t>1..2</t>
  </si>
  <si>
    <t>2071236095</t>
  </si>
  <si>
    <t>261</t>
  </si>
  <si>
    <t>985967060</t>
  </si>
  <si>
    <t>-514480174</t>
  </si>
  <si>
    <t>263</t>
  </si>
  <si>
    <t>1768581447</t>
  </si>
  <si>
    <t>143201515</t>
  </si>
  <si>
    <t>265</t>
  </si>
  <si>
    <t>-1173923655</t>
  </si>
  <si>
    <t>-1339729138</t>
  </si>
  <si>
    <t>267</t>
  </si>
  <si>
    <t>1134888461</t>
  </si>
  <si>
    <t>-1960064156</t>
  </si>
  <si>
    <t>269</t>
  </si>
  <si>
    <t>1150531704</t>
  </si>
  <si>
    <t>-61633990</t>
  </si>
  <si>
    <t>271</t>
  </si>
  <si>
    <t>1531095448</t>
  </si>
  <si>
    <t>-1957544757</t>
  </si>
  <si>
    <t>273</t>
  </si>
  <si>
    <t>739252047</t>
  </si>
  <si>
    <t>-669893606</t>
  </si>
  <si>
    <t>275</t>
  </si>
  <si>
    <t>105999247</t>
  </si>
  <si>
    <t>8.</t>
  </si>
  <si>
    <t>ROZVADĚČ R-VZT-1</t>
  </si>
  <si>
    <t>1..4</t>
  </si>
  <si>
    <t>Rozvodnice plastová s vyšším krytím, 3/54, průhledná dvířka, na povrch,roz. 418x586x148 mm, 54 (3x18) modulů, IP65, bílá</t>
  </si>
  <si>
    <t>-360339579</t>
  </si>
  <si>
    <t>277</t>
  </si>
  <si>
    <t>10..4</t>
  </si>
  <si>
    <t>Jistič třífázový 16B/3, 10kA</t>
  </si>
  <si>
    <t>1180049673</t>
  </si>
  <si>
    <t>11..4</t>
  </si>
  <si>
    <t>Jistič třífázový 25B/3, 10kA</t>
  </si>
  <si>
    <t>668107655</t>
  </si>
  <si>
    <t>279</t>
  </si>
  <si>
    <t>12..4</t>
  </si>
  <si>
    <t>Jistič třífázový 32B/3, 10kA</t>
  </si>
  <si>
    <t>1900468369</t>
  </si>
  <si>
    <t>-1533924659</t>
  </si>
  <si>
    <t>281</t>
  </si>
  <si>
    <t>14..3</t>
  </si>
  <si>
    <t>-2001009793</t>
  </si>
  <si>
    <t>15..2</t>
  </si>
  <si>
    <t>-1242430996</t>
  </si>
  <si>
    <t>283</t>
  </si>
  <si>
    <t>704582389</t>
  </si>
  <si>
    <t>-1348127085</t>
  </si>
  <si>
    <t>285</t>
  </si>
  <si>
    <t>531471825</t>
  </si>
  <si>
    <t>-1672782418</t>
  </si>
  <si>
    <t>287</t>
  </si>
  <si>
    <t>-1708451989</t>
  </si>
  <si>
    <t>-687283315</t>
  </si>
  <si>
    <t>289</t>
  </si>
  <si>
    <t>906881444</t>
  </si>
  <si>
    <t>9.</t>
  </si>
  <si>
    <t>ROZVADĚČ R-VZT-2</t>
  </si>
  <si>
    <t>1..5</t>
  </si>
  <si>
    <t>Rozvodnice oceloplechová s vyšším krytím, 65/150, plechové dveře, na povrch,roz. 500x600x150 mm, cca 80 modulů (4x20) modulů, IP55, šedá + doplňky</t>
  </si>
  <si>
    <t>587227249</t>
  </si>
  <si>
    <t>291</t>
  </si>
  <si>
    <t>10..5</t>
  </si>
  <si>
    <t>Jistič třífázový 10C/3, 10kA</t>
  </si>
  <si>
    <t>1721643010</t>
  </si>
  <si>
    <t>11..5</t>
  </si>
  <si>
    <t>Jistič třífázový 16C/3, 10kA</t>
  </si>
  <si>
    <t>-72842663</t>
  </si>
  <si>
    <t>293</t>
  </si>
  <si>
    <t>12..5</t>
  </si>
  <si>
    <t>966334682</t>
  </si>
  <si>
    <t>13..3</t>
  </si>
  <si>
    <t>Jistič třífázový 32C/3, 10kA</t>
  </si>
  <si>
    <t>858048514</t>
  </si>
  <si>
    <t>295</t>
  </si>
  <si>
    <t>14..4</t>
  </si>
  <si>
    <t>Jistič třífázový 40C/3, 10kA</t>
  </si>
  <si>
    <t>-528436149</t>
  </si>
  <si>
    <t>15..3</t>
  </si>
  <si>
    <t>629473707</t>
  </si>
  <si>
    <t>297</t>
  </si>
  <si>
    <t>16..2</t>
  </si>
  <si>
    <t>Termostat na DIN lištu pro vyhřívání svodů, -10/+10°C</t>
  </si>
  <si>
    <t>1374096477</t>
  </si>
  <si>
    <t>-1416304213</t>
  </si>
  <si>
    <t>299</t>
  </si>
  <si>
    <t>-840916798</t>
  </si>
  <si>
    <t>5..2</t>
  </si>
  <si>
    <t>Vypínač modulový 100/3 - 100A/10kA</t>
  </si>
  <si>
    <t>-1248757732</t>
  </si>
  <si>
    <t>301</t>
  </si>
  <si>
    <t>760608441</t>
  </si>
  <si>
    <t>-1227647064</t>
  </si>
  <si>
    <t>303</t>
  </si>
  <si>
    <t>863207539</t>
  </si>
  <si>
    <t>286404235</t>
  </si>
  <si>
    <t>D1</t>
  </si>
  <si>
    <t>ROZVADĚČ HR</t>
  </si>
  <si>
    <t>305</t>
  </si>
  <si>
    <t>1..1</t>
  </si>
  <si>
    <t>Oceloplechový skříňový rozvaděč v typové řadě do 250A dle rozměrů (600+800)x2000x400 mm (2 pole), IP40/20, včetně Cu sběrnic L1,L2,L3 + N+PE</t>
  </si>
  <si>
    <t>1097138587</t>
  </si>
  <si>
    <t>Tlačítkový ovladač panelový, hřib, rudý, Z+V kontakt</t>
  </si>
  <si>
    <t>1152419191</t>
  </si>
  <si>
    <t>307</t>
  </si>
  <si>
    <t>487504352</t>
  </si>
  <si>
    <t>Svodič přepětí kombinovaný, typ B, 25 kA, MZS, TN-C (3L) - 3 modulový</t>
  </si>
  <si>
    <t>1229194098</t>
  </si>
  <si>
    <t>309</t>
  </si>
  <si>
    <t>Pojistkový odpojovač modulový, velikost 10-1</t>
  </si>
  <si>
    <t>-193092723</t>
  </si>
  <si>
    <t>Pojistkový odpojovač modulový, velikost 10-3</t>
  </si>
  <si>
    <t>924032250</t>
  </si>
  <si>
    <t>311</t>
  </si>
  <si>
    <t>Pojistkový odpojovač řadový, velikost 000-160A</t>
  </si>
  <si>
    <t>1210546414</t>
  </si>
  <si>
    <t>Pojistka válcová, velikost 10-4A gG</t>
  </si>
  <si>
    <t>-1484178744</t>
  </si>
  <si>
    <t>313</t>
  </si>
  <si>
    <t>Pojistka válcová, velikost 10-6A gG</t>
  </si>
  <si>
    <t>-20529574</t>
  </si>
  <si>
    <t>Pojistka nožová, velikost 000-25A gG</t>
  </si>
  <si>
    <t>1462971023</t>
  </si>
  <si>
    <t>315</t>
  </si>
  <si>
    <t>Pojistka nožová, velikost 000-32A gG</t>
  </si>
  <si>
    <t>-1661326858</t>
  </si>
  <si>
    <t>2..1</t>
  </si>
  <si>
    <t>Výkonový jistič 3f-250A, 36kA - spínací blok</t>
  </si>
  <si>
    <t>-557282819</t>
  </si>
  <si>
    <t>317</t>
  </si>
  <si>
    <t>20.</t>
  </si>
  <si>
    <t>Pojistka nožová, velikost 000-40A gG</t>
  </si>
  <si>
    <t>343713035</t>
  </si>
  <si>
    <t>21.</t>
  </si>
  <si>
    <t>Pojistka nožová, velikost 000-63A gG</t>
  </si>
  <si>
    <t>28572834</t>
  </si>
  <si>
    <t>319</t>
  </si>
  <si>
    <t>22.</t>
  </si>
  <si>
    <t>Pojistka nožová, velikost 000-80A gG</t>
  </si>
  <si>
    <t>-1572568986</t>
  </si>
  <si>
    <t>23.</t>
  </si>
  <si>
    <t>Pojistka nožová, velikost 000-100A gG</t>
  </si>
  <si>
    <t>-296224347</t>
  </si>
  <si>
    <t>321</t>
  </si>
  <si>
    <t>24.</t>
  </si>
  <si>
    <t>Průchodka kabelová, plast, vel. 25 mm</t>
  </si>
  <si>
    <t>-1011489908</t>
  </si>
  <si>
    <t>25.</t>
  </si>
  <si>
    <t>Průchodka kabelová, plast, vel. 32 mm</t>
  </si>
  <si>
    <t>-565686686</t>
  </si>
  <si>
    <t>323</t>
  </si>
  <si>
    <t>26.</t>
  </si>
  <si>
    <t>Průchodka kabelová, plast, vel. 40 mm</t>
  </si>
  <si>
    <t>1631781594</t>
  </si>
  <si>
    <t>27.</t>
  </si>
  <si>
    <t>Izolovaný měděný vodič CYA 35 mm2 - černý</t>
  </si>
  <si>
    <t>1394193483</t>
  </si>
  <si>
    <t>325</t>
  </si>
  <si>
    <t>28.</t>
  </si>
  <si>
    <t>Kabelové oko lisovací 35/M8</t>
  </si>
  <si>
    <t>-1399486480</t>
  </si>
  <si>
    <t>29.</t>
  </si>
  <si>
    <t>-347905370</t>
  </si>
  <si>
    <t>327</t>
  </si>
  <si>
    <t>Napěťová spoušť X230, 230V/AC</t>
  </si>
  <si>
    <t>1109122304</t>
  </si>
  <si>
    <t>30.</t>
  </si>
  <si>
    <t>-1774551761</t>
  </si>
  <si>
    <t>329</t>
  </si>
  <si>
    <t>Nadproudová spoušť 0250-DTV3</t>
  </si>
  <si>
    <t>2041273483</t>
  </si>
  <si>
    <t>Blok odpínače 0250-V001</t>
  </si>
  <si>
    <t>-1792760271</t>
  </si>
  <si>
    <t>331</t>
  </si>
  <si>
    <t>Připojovací sada pro CU sběrnice 30x10 mm</t>
  </si>
  <si>
    <t>-270741423</t>
  </si>
  <si>
    <t>Připojovací sada do Cu/Al kabely 25-150 mm2</t>
  </si>
  <si>
    <t>958249861</t>
  </si>
  <si>
    <t>333</t>
  </si>
  <si>
    <t>Digitální elektroměr nepřímého měření na DIN lištu,3x230/400V, 250/5A, rozhraní M-bus</t>
  </si>
  <si>
    <t>-345668819</t>
  </si>
  <si>
    <t>Měřící transformátor proudu, 2.1, 250/5A, 10 VA, TP 0,5</t>
  </si>
  <si>
    <t>1812625289</t>
  </si>
  <si>
    <t>14.b</t>
  </si>
  <si>
    <t>SLABOPROUD - PŘÍSTROJE, ZAŘÍZENÍ A DOPLŇUJÍCÍ POLOŽKY</t>
  </si>
  <si>
    <t>335</t>
  </si>
  <si>
    <t>-1325644383</t>
  </si>
  <si>
    <t>1415762662</t>
  </si>
  <si>
    <t>337</t>
  </si>
  <si>
    <t xml:space="preserve">Patch cord 9/125 µm SM duplex, konektory E2000/APC </t>
  </si>
  <si>
    <t>1773273718</t>
  </si>
  <si>
    <t>Optická spojka SP-E2-01 - E2000/APC, simplex SM (pro police)</t>
  </si>
  <si>
    <t>-1980900097</t>
  </si>
  <si>
    <t>339</t>
  </si>
  <si>
    <t xml:space="preserve">Ochrana svárů optických vláken </t>
  </si>
  <si>
    <t>-1774245185</t>
  </si>
  <si>
    <t xml:space="preserve">Provedení svaru optického kabelu </t>
  </si>
  <si>
    <t>19464748</t>
  </si>
  <si>
    <t>341</t>
  </si>
  <si>
    <t>Zpracování měřícího protokolu na svárech optických kabelů</t>
  </si>
  <si>
    <t>1381616597</t>
  </si>
  <si>
    <t>Zpracování měřícího protokolu na dopojení metalické kabeláže na ISDN PP</t>
  </si>
  <si>
    <t>-1932913052</t>
  </si>
  <si>
    <t>343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</si>
  <si>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</si>
  <si>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</si>
  <si>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</si>
  <si>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</si>
  <si>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345</t>
  </si>
  <si>
    <t xml:space="preserve">IP kamera PoE </t>
  </si>
  <si>
    <t>851673486</t>
  </si>
  <si>
    <t>SM patchcord LC-LC duplex</t>
  </si>
  <si>
    <t>-1072914699</t>
  </si>
  <si>
    <t>347</t>
  </si>
  <si>
    <t>SM patchcord LC-E2000/APC duplex</t>
  </si>
  <si>
    <t>-398771504</t>
  </si>
  <si>
    <t>SFP+ optický modul LR single mode duplex LC</t>
  </si>
  <si>
    <t>413600318</t>
  </si>
  <si>
    <t>349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</si>
  <si>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</si>
  <si>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</si>
  <si>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</si>
  <si>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</si>
  <si>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351</t>
  </si>
  <si>
    <t>ISDN panel 50 x RJ45 černý, 1U (budova ZZ)</t>
  </si>
  <si>
    <t>395118212</t>
  </si>
  <si>
    <t>Patch cord 9/125 µm SM duplex, konektory E2000/APC (budova ZZ)</t>
  </si>
  <si>
    <t>1209789495</t>
  </si>
  <si>
    <t>353</t>
  </si>
  <si>
    <t>Optický kabel D+M</t>
  </si>
  <si>
    <t>943729248</t>
  </si>
  <si>
    <t>X.</t>
  </si>
  <si>
    <t>REVIZE</t>
  </si>
  <si>
    <t>1..15</t>
  </si>
  <si>
    <t>Revize elektroinstalace</t>
  </si>
  <si>
    <t>378339008</t>
  </si>
  <si>
    <t>355</t>
  </si>
  <si>
    <t>2..11</t>
  </si>
  <si>
    <t>Revize hromosvodu</t>
  </si>
  <si>
    <t>758832338</t>
  </si>
  <si>
    <t>Vedlejší rozpočtové náklady, doprava, podružný materiál</t>
  </si>
  <si>
    <t>-886910881</t>
  </si>
  <si>
    <t>357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</si>
  <si>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</si>
  <si>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</si>
  <si>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</si>
  <si>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</si>
  <si>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</si>
  <si>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</si>
  <si>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</si>
  <si>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</si>
  <si>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</si>
  <si>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</si>
  <si>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</si>
  <si>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</si>
  <si>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</si>
  <si>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</si>
  <si>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</si>
  <si>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</si>
  <si>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</si>
  <si>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</si>
  <si>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</si>
  <si>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</si>
  <si>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</si>
  <si>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</si>
  <si>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</si>
  <si>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</si>
  <si>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</si>
  <si>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</si>
  <si>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</si>
  <si>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</si>
  <si>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</si>
  <si>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</si>
  <si>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</si>
  <si>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</si>
  <si>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</si>
  <si>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</si>
  <si>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</si>
  <si>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</si>
  <si>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</si>
  <si>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</si>
  <si>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</si>
  <si>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</si>
  <si>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</si>
  <si>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</si>
  <si>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</si>
  <si>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</si>
  <si>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</si>
  <si>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</si>
  <si>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</si>
  <si>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</si>
  <si>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</si>
  <si>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</si>
  <si>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</si>
  <si>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</si>
  <si>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</si>
  <si>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</si>
  <si>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</si>
  <si>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</si>
  <si>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</si>
  <si>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</si>
  <si>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</si>
  <si>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</si>
  <si>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</si>
  <si>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</si>
  <si>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</si>
  <si>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</si>
  <si>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</si>
  <si>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</si>
  <si>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</si>
  <si>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</si>
  <si>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</si>
  <si>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</si>
  <si>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</si>
  <si>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</si>
  <si>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</si>
  <si>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</si>
  <si>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</si>
  <si>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</si>
  <si>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</si>
  <si>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</si>
  <si>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</si>
  <si>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</si>
  <si>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</si>
  <si>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</si>
  <si>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</si>
  <si>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</si>
  <si>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</si>
  <si>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</si>
  <si>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</si>
  <si>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</si>
  <si>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</si>
  <si>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</si>
  <si>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</si>
  <si>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</si>
  <si>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</si>
  <si>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</si>
  <si>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</si>
  <si>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</si>
  <si>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</si>
  <si>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</si>
  <si>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</si>
  <si>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</si>
  <si>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</si>
  <si>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</si>
  <si>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</si>
  <si>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</si>
  <si>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</si>
  <si>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</si>
  <si>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</si>
  <si>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</si>
  <si>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</si>
  <si>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</si>
  <si>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</si>
  <si>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</si>
  <si>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</si>
  <si>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</si>
  <si>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</si>
  <si>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</si>
  <si>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</si>
  <si>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</si>
  <si>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</si>
  <si>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</si>
  <si>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</si>
  <si>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</si>
  <si>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</si>
  <si>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</si>
  <si>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</si>
  <si>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</si>
  <si>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</si>
  <si>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</si>
  <si>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</si>
  <si>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</si>
  <si>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</si>
  <si>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</si>
  <si>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</si>
  <si>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</si>
  <si>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</si>
  <si>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</si>
  <si>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</si>
  <si>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</si>
  <si>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</si>
  <si>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</si>
  <si>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</si>
  <si>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</si>
  <si>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</si>
  <si>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</si>
  <si>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</si>
  <si>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</si>
  <si>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</si>
  <si>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</si>
  <si>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</si>
  <si>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</si>
  <si>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</si>
  <si>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</si>
  <si>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</si>
  <si>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</si>
  <si>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</si>
  <si>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</si>
  <si>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</si>
  <si>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</si>
  <si>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</si>
  <si>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</si>
  <si>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</si>
  <si>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</si>
  <si>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</si>
  <si>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</si>
  <si>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</si>
  <si>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</si>
  <si>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</si>
  <si>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</si>
  <si>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</si>
  <si>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</si>
  <si>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</si>
  <si>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</si>
  <si>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</si>
  <si>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</si>
  <si>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</si>
  <si>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</si>
  <si>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</si>
  <si>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</si>
  <si>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</si>
  <si>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</si>
  <si>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</si>
  <si>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</si>
  <si>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</si>
  <si>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</si>
  <si>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</si>
  <si>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</si>
  <si>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</si>
  <si>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</si>
  <si>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</si>
  <si>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</si>
  <si>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</si>
  <si>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</si>
  <si>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</si>
  <si>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</si>
  <si>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</si>
  <si>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</si>
  <si>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</si>
  <si>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</si>
  <si>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</si>
  <si>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</si>
  <si>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</si>
  <si>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</si>
  <si>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</si>
  <si>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</si>
  <si>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</si>
  <si>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</si>
  <si>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</si>
  <si>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</si>
  <si>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</si>
  <si>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</si>
  <si>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</si>
  <si>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</si>
  <si>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</si>
  <si>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</si>
  <si>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</si>
  <si>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</si>
  <si>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</si>
  <si>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</si>
  <si>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</si>
  <si>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</si>
  <si>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</si>
  <si>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</si>
  <si>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</si>
  <si>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</si>
  <si>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</si>
  <si>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</si>
  <si>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</si>
  <si>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</si>
  <si>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</si>
  <si>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</si>
  <si>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</si>
  <si>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</si>
  <si>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</si>
  <si>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</si>
  <si>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</si>
  <si>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</si>
  <si>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</si>
  <si>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</si>
  <si>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</si>
  <si>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</si>
  <si>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</si>
  <si>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</si>
  <si>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</si>
  <si>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</si>
  <si>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</si>
  <si>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</si>
  <si>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</si>
  <si>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</si>
  <si>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</si>
  <si>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</si>
  <si>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</si>
  <si>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</si>
  <si>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</si>
  <si>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</si>
  <si>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</si>
  <si>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</si>
  <si>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</si>
  <si>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</si>
  <si>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</si>
  <si>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</si>
  <si>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</si>
  <si>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</si>
  <si>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</si>
  <si>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</si>
  <si>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</si>
  <si>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</si>
  <si>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</si>
  <si>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</si>
  <si>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</si>
  <si>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</si>
  <si>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</si>
  <si>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</si>
  <si>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</si>
  <si>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</si>
  <si>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</si>
  <si>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</si>
  <si>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</si>
  <si>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</si>
  <si>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</si>
  <si>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</si>
  <si>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</si>
  <si>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</si>
  <si>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</si>
  <si>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</si>
  <si>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</si>
  <si>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</si>
  <si>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</si>
  <si>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</si>
  <si>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</si>
  <si>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</si>
  <si>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</si>
  <si>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</si>
  <si>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</si>
  <si>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</si>
  <si>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</si>
  <si>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</si>
  <si>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</si>
  <si>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</si>
  <si>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</si>
  <si>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</si>
  <si>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</si>
  <si>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</si>
  <si>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</si>
  <si>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</si>
  <si>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</si>
  <si>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</si>
  <si>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</si>
  <si>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</si>
  <si>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</si>
  <si>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</si>
  <si>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</si>
  <si>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</si>
  <si>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</si>
  <si>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</si>
  <si>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</si>
  <si>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</si>
  <si>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</si>
  <si>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</si>
  <si>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</si>
  <si>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</si>
  <si>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</si>
  <si>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</si>
  <si>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</si>
  <si>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</si>
  <si>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</si>
  <si>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</si>
  <si>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</si>
  <si>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</si>
  <si>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</si>
  <si>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</si>
  <si>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</si>
  <si>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</si>
  <si>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</si>
  <si>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</si>
  <si>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</si>
  <si>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</si>
  <si>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</si>
  <si>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</si>
  <si>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</si>
  <si>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</si>
  <si>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</si>
  <si>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</si>
  <si>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</si>
  <si>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</si>
  <si>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</si>
  <si>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</si>
  <si>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</si>
  <si>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</si>
  <si>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</si>
  <si>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</si>
  <si>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</si>
  <si>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</si>
  <si>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</si>
  <si>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</si>
  <si>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</si>
  <si>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</si>
  <si>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</si>
  <si>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</si>
  <si>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</si>
  <si>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</si>
  <si>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</si>
  <si>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</si>
  <si>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</si>
  <si>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</si>
  <si>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</si>
  <si>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</si>
  <si>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</si>
  <si>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</si>
  <si>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</si>
  <si>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</si>
  <si>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</si>
  <si>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</si>
  <si>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</si>
  <si>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</si>
  <si>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</si>
  <si>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</si>
  <si>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</si>
  <si>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</si>
  <si>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</si>
  <si>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</si>
  <si>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</si>
  <si>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</si>
  <si>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</si>
  <si>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</si>
  <si>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</si>
  <si>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</si>
  <si>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</si>
  <si>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</si>
  <si>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</si>
  <si>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</si>
  <si>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</si>
  <si>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</si>
  <si>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</si>
  <si>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</si>
  <si>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</si>
  <si>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</si>
  <si>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</si>
  <si>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</si>
  <si>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</si>
  <si>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</si>
  <si>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</si>
  <si>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</si>
  <si>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</si>
  <si>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</si>
  <si>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</si>
  <si>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</si>
  <si>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</si>
  <si>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</si>
  <si>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</si>
  <si>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</si>
  <si>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</si>
  <si>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</si>
  <si>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</si>
  <si>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</si>
  <si>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</si>
  <si>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</si>
  <si>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</si>
  <si>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</si>
  <si>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</si>
  <si>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</si>
  <si>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</si>
  <si>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</si>
  <si>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</si>
  <si>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</si>
  <si>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</si>
  <si>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</si>
  <si>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</si>
  <si>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</si>
  <si>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</si>
  <si>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</si>
  <si>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</si>
  <si>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</si>
  <si>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</si>
  <si>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</si>
  <si>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</si>
  <si>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</si>
  <si>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</si>
  <si>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</si>
  <si>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</si>
  <si>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</si>
  <si>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</si>
  <si>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</si>
  <si>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</si>
  <si>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</si>
  <si>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</si>
  <si>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</si>
  <si>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</si>
  <si>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</si>
  <si>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</si>
  <si>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</si>
  <si>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</si>
  <si>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</si>
  <si>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</si>
  <si>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</si>
  <si>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</si>
  <si>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</si>
  <si>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</si>
  <si>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</si>
  <si>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</si>
  <si>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</si>
  <si>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</si>
  <si>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</si>
  <si>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</si>
  <si>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</si>
  <si>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</si>
  <si>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</si>
  <si>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</si>
  <si>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</si>
  <si>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</si>
  <si>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</si>
  <si>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</si>
  <si>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</si>
  <si>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</si>
  <si>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</si>
  <si>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</si>
  <si>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</si>
  <si>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</si>
  <si>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</si>
  <si>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</si>
  <si>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</si>
  <si>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</si>
  <si>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</si>
  <si>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</si>
  <si>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</si>
  <si>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</si>
  <si>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</si>
  <si>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</si>
  <si>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</si>
  <si>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</si>
  <si>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</si>
  <si>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</si>
  <si>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</si>
  <si>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</si>
  <si>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</si>
  <si>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</si>
  <si>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</si>
  <si>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</si>
  <si>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</si>
  <si>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</si>
  <si>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</si>
  <si>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</si>
  <si>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</si>
  <si>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</si>
  <si>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</si>
  <si>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</si>
  <si>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</si>
  <si>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</si>
  <si>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</si>
  <si>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</si>
  <si>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</si>
  <si>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</si>
  <si>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</si>
  <si>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</si>
  <si>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</si>
  <si>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</si>
  <si>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</si>
  <si>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</si>
  <si>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</si>
  <si>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</si>
  <si>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</si>
  <si>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</si>
  <si>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</si>
  <si>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</si>
  <si>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</si>
  <si>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</si>
  <si>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</si>
  <si>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</si>
  <si>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</si>
  <si>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</si>
  <si>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</si>
  <si>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</si>
  <si>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</si>
  <si>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</si>
  <si>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</si>
  <si>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</si>
  <si>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</si>
  <si>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</si>
  <si>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</si>
  <si>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</si>
  <si>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</si>
  <si>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</si>
  <si>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</si>
  <si>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</si>
  <si>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</si>
  <si>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</si>
  <si>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</si>
  <si>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</si>
  <si>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</si>
  <si>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</si>
  <si>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</si>
  <si>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</si>
  <si>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</si>
  <si>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</si>
  <si>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</si>
  <si>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</si>
  <si>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</si>
  <si>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</si>
  <si>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</si>
  <si>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</si>
  <si>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</si>
  <si>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</si>
  <si>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</si>
  <si>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</si>
  <si>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</si>
  <si>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</si>
  <si>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</si>
  <si>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</si>
  <si>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</si>
  <si>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</si>
  <si>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</si>
  <si>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</si>
  <si>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</si>
  <si>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</si>
  <si>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</si>
  <si>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</si>
  <si>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</si>
  <si>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</si>
  <si>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</si>
  <si>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</si>
  <si>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</si>
  <si>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</si>
  <si>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</si>
  <si>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</si>
  <si>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</si>
  <si>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</si>
  <si>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</si>
  <si>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</si>
  <si>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</si>
  <si>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</si>
  <si>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</si>
  <si>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</si>
  <si>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</si>
  <si>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</si>
  <si>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</si>
  <si>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</si>
  <si>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</si>
  <si>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</si>
  <si>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</si>
  <si>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</si>
  <si>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</si>
  <si>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</si>
  <si>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</si>
  <si>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</si>
  <si>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</si>
  <si>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</si>
  <si>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</si>
  <si>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</si>
  <si>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</si>
  <si>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</si>
  <si>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</si>
  <si>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</si>
  <si>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</si>
  <si>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</si>
  <si>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</si>
  <si>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</si>
  <si>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</si>
  <si>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</si>
  <si>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</si>
  <si>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</si>
  <si>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</si>
  <si>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</si>
  <si>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</si>
  <si>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</si>
  <si>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</si>
  <si>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</si>
  <si>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</si>
  <si>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</si>
  <si>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</si>
  <si>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</si>
  <si>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</si>
  <si>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</si>
  <si>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</si>
  <si>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</si>
  <si>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</si>
  <si>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</si>
  <si>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</si>
  <si>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</si>
  <si>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</si>
  <si>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</si>
  <si>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</si>
  <si>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</si>
  <si>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</si>
  <si>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</si>
  <si>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</si>
  <si>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</si>
  <si>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</si>
  <si>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</si>
  <si>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</si>
  <si>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</si>
  <si>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</si>
  <si>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</si>
  <si>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</si>
  <si>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</si>
  <si>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</si>
  <si>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</si>
  <si>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</si>
  <si>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</si>
  <si>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</si>
  <si>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</si>
  <si>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</si>
  <si>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</si>
  <si>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</si>
  <si>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</si>
  <si>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</si>
  <si>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</si>
  <si>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</si>
  <si>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</si>
  <si>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</si>
  <si>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</si>
  <si>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</si>
  <si>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</si>
  <si>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</si>
  <si>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</si>
  <si>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</si>
  <si>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</si>
  <si>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</si>
  <si>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</si>
  <si>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</si>
  <si>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</si>
  <si>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</si>
  <si>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</si>
  <si>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</si>
  <si>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</si>
  <si>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</si>
  <si>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</si>
  <si>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</si>
  <si>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</si>
  <si>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</si>
  <si>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</si>
  <si>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</si>
  <si>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</si>
  <si>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</si>
  <si>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</si>
  <si>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</si>
  <si>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</si>
  <si>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</si>
  <si>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</si>
  <si>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</si>
  <si>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</si>
  <si>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</si>
  <si>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</si>
  <si>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</si>
  <si>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</si>
  <si>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</si>
  <si>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</si>
  <si>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</si>
  <si>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</si>
  <si>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</si>
  <si>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</si>
  <si>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</si>
  <si>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</si>
  <si>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</si>
  <si>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</si>
  <si>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</si>
  <si>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</si>
  <si>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</si>
  <si>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</si>
  <si>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</si>
  <si>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</si>
  <si>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</si>
  <si>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</si>
  <si>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</si>
  <si>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</si>
  <si>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</si>
  <si>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</si>
  <si>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</si>
  <si>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</si>
  <si>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</si>
  <si>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</si>
  <si>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</si>
  <si>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</si>
  <si>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</si>
  <si>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</si>
  <si>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</si>
  <si>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</si>
  <si>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</si>
  <si>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</si>
  <si>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</si>
  <si>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</si>
  <si>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</si>
  <si>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</si>
  <si>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</si>
  <si>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</si>
  <si>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</si>
  <si>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</si>
  <si>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</si>
  <si>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</si>
  <si>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</si>
  <si>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</si>
  <si>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359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</si>
  <si>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</si>
  <si>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</si>
  <si>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</si>
  <si>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</si>
  <si>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</si>
  <si>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</si>
  <si>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</si>
  <si>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</si>
  <si>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</si>
  <si>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</si>
  <si>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</si>
  <si>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</si>
  <si>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</si>
  <si>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</si>
  <si>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</si>
  <si>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</si>
  <si>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</si>
  <si>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</si>
  <si>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</si>
  <si>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</si>
  <si>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</si>
  <si>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</si>
  <si>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</si>
  <si>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</si>
  <si>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</si>
  <si>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</si>
  <si>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</si>
  <si>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</si>
  <si>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</si>
  <si>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</si>
  <si>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</si>
  <si>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</si>
  <si>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</si>
  <si>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</si>
  <si>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</si>
  <si>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</si>
  <si>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</si>
  <si>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</si>
  <si>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</si>
  <si>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</si>
  <si>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</si>
  <si>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</si>
  <si>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</si>
  <si>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</si>
  <si>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</si>
  <si>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</si>
  <si>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</si>
  <si>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</si>
  <si>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</si>
  <si>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</si>
  <si>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</si>
  <si>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</si>
  <si>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</si>
  <si>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</si>
  <si>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</si>
  <si>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</si>
  <si>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</si>
  <si>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</si>
  <si>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</si>
  <si>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</si>
  <si>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</si>
  <si>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</si>
  <si>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</si>
  <si>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</si>
  <si>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</si>
  <si>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</si>
  <si>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</si>
  <si>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</si>
  <si>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</si>
  <si>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</si>
  <si>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</si>
  <si>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</si>
  <si>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</si>
  <si>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</si>
  <si>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</si>
  <si>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</si>
  <si>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</si>
  <si>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</si>
  <si>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</si>
  <si>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</si>
  <si>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</si>
  <si>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</si>
  <si>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</si>
  <si>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</si>
  <si>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</si>
  <si>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</si>
  <si>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</si>
  <si>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</si>
  <si>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</si>
  <si>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</si>
  <si>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</si>
  <si>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</si>
  <si>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</si>
  <si>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</si>
  <si>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</si>
  <si>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</si>
  <si>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</si>
  <si>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</si>
  <si>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</si>
  <si>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</si>
  <si>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</si>
  <si>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</si>
  <si>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</si>
  <si>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</si>
  <si>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</si>
  <si>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</si>
  <si>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</si>
  <si>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</si>
  <si>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</si>
  <si>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</si>
  <si>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</si>
  <si>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</si>
  <si>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</si>
  <si>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</si>
  <si>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</si>
  <si>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</si>
  <si>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</si>
  <si>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</si>
  <si>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</si>
  <si>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</si>
  <si>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</si>
  <si>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</si>
  <si>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</si>
  <si>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</si>
  <si>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</si>
  <si>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</si>
  <si>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</si>
  <si>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</si>
  <si>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</si>
  <si>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</si>
  <si>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</si>
  <si>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</si>
  <si>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</si>
  <si>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</si>
  <si>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</si>
  <si>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</si>
  <si>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</si>
  <si>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</si>
  <si>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</si>
  <si>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</si>
  <si>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</si>
  <si>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</si>
  <si>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</si>
  <si>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</si>
  <si>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</si>
  <si>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</si>
  <si>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</si>
  <si>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</si>
  <si>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</si>
  <si>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</si>
  <si>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</si>
  <si>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</si>
  <si>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</si>
  <si>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</si>
  <si>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</si>
  <si>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</si>
  <si>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</si>
  <si>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</si>
  <si>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</si>
  <si>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</si>
  <si>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</si>
  <si>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</si>
  <si>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</si>
  <si>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</si>
  <si>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</si>
  <si>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</si>
  <si>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</si>
  <si>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</si>
  <si>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</si>
  <si>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</si>
  <si>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</si>
  <si>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</si>
  <si>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</si>
  <si>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</si>
  <si>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</si>
  <si>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</si>
  <si>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</si>
  <si>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</si>
  <si>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</si>
  <si>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</si>
  <si>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</si>
  <si>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</si>
  <si>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</si>
  <si>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</si>
  <si>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</si>
  <si>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</si>
  <si>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</si>
  <si>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</si>
  <si>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</si>
  <si>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</si>
  <si>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</si>
  <si>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</si>
  <si>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</si>
  <si>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</si>
  <si>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</si>
  <si>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</si>
  <si>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</si>
  <si>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</si>
  <si>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</si>
  <si>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</si>
  <si>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</si>
  <si>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</si>
  <si>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</si>
  <si>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</si>
  <si>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</si>
  <si>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</si>
  <si>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</si>
  <si>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</si>
  <si>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</si>
  <si>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</si>
  <si>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</si>
  <si>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</si>
  <si>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</si>
  <si>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</si>
  <si>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</si>
  <si>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</si>
  <si>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</si>
  <si>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</si>
  <si>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</si>
  <si>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</si>
  <si>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</si>
  <si>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</si>
  <si>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</si>
  <si>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</si>
  <si>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</si>
  <si>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</si>
  <si>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</si>
  <si>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</si>
  <si>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</si>
  <si>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</si>
  <si>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</si>
  <si>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</si>
  <si>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</si>
  <si>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</si>
  <si>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</si>
  <si>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</si>
  <si>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</si>
  <si>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</si>
  <si>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</si>
  <si>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</si>
  <si>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</si>
  <si>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</si>
  <si>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</si>
  <si>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</si>
  <si>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</si>
  <si>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</si>
  <si>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</si>
  <si>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</si>
  <si>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</si>
  <si>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</si>
  <si>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</si>
  <si>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</si>
  <si>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</si>
  <si>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</si>
  <si>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</si>
  <si>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</si>
  <si>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</si>
  <si>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</si>
  <si>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</si>
  <si>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</si>
  <si>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</si>
  <si>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</si>
  <si>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</si>
  <si>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</si>
  <si>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</si>
  <si>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</si>
  <si>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</si>
  <si>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</si>
  <si>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</si>
  <si>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</si>
  <si>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</si>
  <si>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</si>
  <si>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</si>
  <si>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</si>
  <si>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</si>
  <si>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</si>
  <si>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</si>
  <si>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</si>
  <si>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</si>
  <si>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</si>
  <si>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</si>
  <si>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</si>
  <si>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</si>
  <si>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</si>
  <si>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</si>
  <si>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</si>
  <si>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</si>
  <si>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</si>
  <si>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</si>
  <si>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</si>
  <si>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</si>
  <si>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</si>
  <si>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</si>
  <si>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</si>
  <si>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</si>
  <si>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</si>
  <si>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</si>
  <si>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</si>
  <si>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</si>
  <si>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</si>
  <si>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</si>
  <si>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</si>
  <si>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</si>
  <si>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</si>
  <si>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</si>
  <si>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</si>
  <si>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</si>
  <si>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</si>
  <si>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</si>
  <si>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</si>
  <si>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</si>
  <si>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</si>
  <si>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</si>
  <si>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</si>
  <si>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</si>
  <si>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</si>
  <si>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</si>
  <si>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</si>
  <si>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</si>
  <si>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</si>
  <si>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</si>
  <si>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</si>
  <si>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</si>
  <si>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</si>
  <si>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</si>
  <si>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</si>
  <si>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</si>
  <si>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</si>
  <si>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</si>
  <si>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</si>
  <si>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</si>
  <si>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</si>
  <si>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</si>
  <si>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</si>
  <si>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</si>
  <si>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</si>
  <si>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</si>
  <si>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</si>
  <si>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</si>
  <si>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</si>
  <si>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</si>
  <si>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</si>
  <si>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</si>
  <si>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</si>
  <si>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</si>
  <si>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</si>
  <si>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</si>
  <si>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</si>
  <si>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</si>
  <si>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</si>
  <si>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</si>
  <si>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</si>
  <si>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</si>
  <si>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</si>
  <si>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</si>
  <si>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</si>
  <si>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</si>
  <si>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</si>
  <si>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</si>
  <si>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</si>
  <si>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</si>
  <si>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</si>
  <si>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</si>
  <si>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</si>
  <si>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</si>
  <si>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</si>
  <si>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</si>
  <si>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</si>
  <si>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</si>
  <si>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</si>
  <si>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</si>
  <si>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</si>
  <si>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</si>
  <si>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</si>
  <si>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</si>
  <si>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</si>
  <si>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</si>
  <si>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</si>
  <si>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</si>
  <si>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</si>
  <si>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</si>
  <si>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</si>
  <si>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</si>
  <si>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</si>
  <si>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</si>
  <si>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</si>
  <si>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</si>
  <si>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</si>
  <si>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</si>
  <si>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</si>
  <si>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</si>
  <si>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</si>
  <si>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</si>
  <si>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</si>
  <si>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</si>
  <si>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</si>
  <si>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</si>
  <si>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</si>
  <si>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</si>
  <si>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</si>
  <si>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</si>
  <si>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</si>
  <si>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</si>
  <si>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</si>
  <si>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</si>
  <si>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</si>
  <si>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</si>
  <si>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</si>
  <si>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</si>
  <si>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</si>
  <si>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</si>
  <si>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</si>
  <si>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</si>
  <si>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</si>
  <si>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</si>
  <si>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</si>
  <si>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</si>
  <si>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</si>
  <si>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</si>
  <si>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</si>
  <si>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</si>
  <si>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</si>
  <si>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</si>
  <si>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</si>
  <si>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</si>
  <si>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</si>
  <si>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</si>
  <si>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</si>
  <si>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</si>
  <si>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</si>
  <si>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</si>
  <si>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</si>
  <si>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</si>
  <si>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</si>
  <si>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</si>
  <si>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</si>
  <si>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</si>
  <si>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</si>
  <si>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</si>
  <si>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</si>
  <si>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</si>
  <si>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</si>
  <si>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</si>
  <si>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</si>
  <si>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</si>
  <si>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</si>
  <si>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</si>
  <si>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</si>
  <si>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</si>
  <si>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</si>
  <si>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</si>
  <si>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</si>
  <si>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</si>
  <si>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</si>
  <si>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</si>
  <si>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</si>
  <si>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</si>
  <si>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</si>
  <si>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</si>
  <si>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</si>
  <si>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</si>
  <si>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</si>
  <si>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</si>
  <si>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</si>
  <si>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</si>
  <si>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</si>
  <si>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</si>
  <si>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</si>
  <si>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</si>
  <si>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</si>
  <si>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</si>
  <si>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</si>
  <si>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</si>
  <si>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</si>
  <si>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</si>
  <si>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</si>
  <si>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</si>
  <si>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</si>
  <si>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</si>
  <si>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</si>
  <si>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</si>
  <si>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</si>
  <si>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</si>
  <si>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</si>
  <si>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</si>
  <si>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</si>
  <si>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</si>
  <si>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</si>
  <si>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</si>
  <si>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</si>
  <si>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</si>
  <si>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</si>
  <si>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</si>
  <si>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</si>
  <si>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</si>
  <si>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</si>
  <si>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</si>
  <si>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</si>
  <si>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</si>
  <si>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</si>
  <si>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</si>
  <si>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</si>
  <si>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</si>
  <si>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</si>
  <si>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</si>
  <si>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</si>
  <si>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</si>
  <si>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</si>
  <si>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</si>
  <si>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</si>
  <si>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</si>
  <si>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</si>
  <si>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</si>
  <si>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</si>
  <si>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</si>
  <si>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</si>
  <si>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</si>
  <si>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</si>
  <si>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</si>
  <si>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</si>
  <si>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</si>
  <si>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</si>
  <si>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</si>
  <si>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</si>
  <si>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</si>
  <si>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</si>
  <si>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</si>
  <si>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</si>
  <si>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</si>
  <si>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</si>
  <si>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</si>
  <si>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</si>
  <si>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</si>
  <si>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</si>
  <si>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</si>
  <si>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</si>
  <si>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</si>
  <si>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</si>
  <si>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</si>
  <si>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</si>
  <si>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</si>
  <si>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</si>
  <si>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</si>
  <si>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</si>
  <si>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</si>
  <si>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</si>
  <si>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</si>
  <si>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</si>
  <si>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</si>
  <si>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</si>
  <si>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</si>
  <si>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</si>
  <si>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</si>
  <si>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</si>
  <si>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</si>
  <si>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</si>
  <si>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</si>
  <si>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</si>
  <si>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</si>
  <si>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</si>
  <si>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</si>
  <si>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</si>
  <si>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</si>
  <si>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</si>
  <si>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</si>
  <si>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</si>
  <si>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</si>
  <si>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</si>
  <si>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</si>
  <si>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</si>
  <si>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</si>
  <si>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</si>
  <si>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</si>
  <si>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</si>
  <si>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</si>
  <si>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</si>
  <si>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</si>
  <si>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</si>
  <si>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</si>
  <si>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</si>
  <si>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</si>
  <si>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</si>
  <si>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</si>
  <si>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</si>
  <si>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</si>
  <si>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</si>
  <si>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</si>
  <si>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</si>
  <si>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</si>
  <si>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</si>
  <si>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</si>
  <si>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</si>
  <si>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</si>
  <si>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</si>
  <si>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</si>
  <si>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</si>
  <si>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</si>
  <si>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</si>
  <si>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</si>
  <si>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</si>
  <si>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</si>
  <si>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</si>
  <si>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</si>
  <si>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</si>
  <si>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</si>
  <si>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</si>
  <si>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</si>
  <si>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</si>
  <si>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</si>
  <si>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</si>
  <si>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</si>
  <si>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</si>
  <si>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</si>
  <si>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</si>
  <si>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</si>
  <si>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</si>
  <si>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</si>
  <si>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</si>
  <si>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</si>
  <si>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</si>
  <si>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</si>
  <si>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</si>
  <si>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</si>
  <si>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</si>
  <si>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</si>
  <si>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</si>
  <si>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</si>
  <si>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</si>
  <si>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</si>
  <si>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</si>
  <si>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</si>
  <si>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</si>
  <si>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</si>
  <si>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</si>
  <si>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</si>
  <si>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</si>
  <si>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</si>
  <si>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</si>
  <si>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</si>
  <si>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</si>
  <si>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</si>
  <si>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</si>
  <si>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</si>
  <si>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</si>
  <si>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</si>
  <si>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</si>
  <si>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</si>
  <si>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</si>
  <si>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</si>
  <si>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</si>
  <si>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</si>
  <si>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</si>
  <si>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</si>
  <si>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</si>
  <si>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</si>
  <si>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</si>
  <si>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</si>
  <si>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</si>
  <si>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</si>
  <si>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</si>
  <si>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</si>
  <si>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</si>
  <si>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</si>
  <si>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</si>
  <si>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</si>
  <si>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</si>
  <si>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</si>
  <si>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</si>
  <si>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</si>
  <si>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</si>
  <si>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</si>
  <si>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</si>
  <si>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</si>
  <si>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</si>
  <si>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</si>
  <si>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</si>
  <si>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</si>
  <si>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</si>
  <si>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</si>
  <si>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</si>
  <si>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</si>
  <si>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</si>
  <si>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</si>
  <si>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</si>
  <si>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</si>
  <si>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</si>
  <si>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</si>
  <si>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</si>
  <si>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</si>
  <si>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</si>
  <si>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</si>
  <si>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</si>
  <si>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</si>
  <si>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</si>
  <si>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</si>
  <si>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</si>
  <si>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</si>
  <si>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</si>
  <si>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</si>
  <si>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</si>
  <si>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</si>
  <si>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</si>
  <si>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</si>
  <si>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</si>
  <si>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</si>
  <si>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</si>
  <si>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</si>
  <si>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</si>
  <si>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</si>
  <si>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</si>
  <si>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</si>
  <si>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</si>
  <si>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</si>
  <si>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</si>
  <si>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</si>
  <si>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</si>
  <si>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</si>
  <si>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</si>
  <si>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</si>
  <si>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</si>
  <si>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</si>
  <si>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</si>
  <si>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</si>
  <si>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</si>
  <si>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</si>
  <si>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</si>
  <si>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</si>
  <si>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</si>
  <si>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</si>
  <si>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</si>
  <si>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</si>
  <si>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</si>
  <si>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</si>
  <si>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</si>
  <si>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</si>
  <si>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</si>
  <si>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</si>
  <si>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</si>
  <si>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</si>
  <si>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</si>
  <si>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</si>
  <si>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</si>
  <si>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</si>
  <si>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</si>
  <si>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</si>
  <si>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</si>
  <si>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</si>
  <si>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</si>
  <si>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</si>
  <si>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</si>
  <si>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</si>
  <si>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</si>
  <si>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</si>
  <si>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</si>
  <si>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</si>
  <si>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</si>
  <si>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</si>
  <si>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</si>
  <si>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</si>
  <si>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</si>
  <si>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</si>
  <si>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</si>
  <si>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</si>
  <si>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</si>
  <si>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</si>
  <si>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</si>
  <si>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</si>
  <si>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</si>
  <si>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</si>
  <si>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</si>
  <si>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</si>
  <si>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</si>
  <si>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</si>
  <si>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</si>
  <si>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</si>
  <si>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</si>
  <si>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</si>
  <si>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</si>
  <si>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</si>
  <si>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</si>
  <si>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 xml:space="preserve">    714 - Akustická a protiotřesová opatření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</si>
  <si>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</si>
  <si>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</si>
  <si>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</si>
  <si>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</si>
  <si>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</si>
  <si>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</si>
  <si>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</si>
  <si>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</si>
  <si>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</si>
  <si>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</si>
  <si>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</si>
  <si>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</si>
  <si>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</si>
  <si>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</si>
  <si>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</si>
  <si>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</si>
  <si>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</si>
  <si>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</si>
  <si>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</si>
  <si>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</si>
  <si>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</si>
  <si>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</si>
  <si>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</si>
  <si>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</si>
  <si>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</si>
  <si>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</si>
  <si>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</si>
  <si>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</si>
  <si>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</si>
  <si>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</si>
  <si>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</si>
  <si>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</si>
  <si>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</si>
  <si>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</si>
  <si>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</si>
  <si>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</si>
  <si>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</si>
  <si>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</si>
  <si>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</si>
  <si>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</si>
  <si>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</si>
  <si>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</si>
  <si>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</si>
  <si>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</si>
  <si>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</si>
  <si>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</si>
  <si>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</si>
  <si>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</si>
  <si>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</si>
  <si>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</si>
  <si>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</si>
  <si>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</si>
  <si>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</si>
  <si>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</si>
  <si>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</si>
  <si>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</si>
  <si>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</si>
  <si>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</si>
  <si>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</si>
  <si>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</si>
  <si>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</si>
  <si>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</si>
  <si>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</si>
  <si>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</si>
  <si>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</si>
  <si>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</si>
  <si>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</si>
  <si>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</si>
  <si>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</si>
  <si>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</si>
  <si>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</si>
  <si>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</si>
  <si>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</si>
  <si>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</si>
  <si>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</si>
  <si>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</si>
  <si>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</si>
  <si>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</si>
  <si>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</si>
  <si>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</si>
  <si>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</si>
  <si>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</si>
  <si>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</si>
  <si>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</si>
  <si>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631362021</t>
  </si>
  <si>
    <t>Výztuž mazanin ze svařovaných sítí z drátů typu KARI</t>
  </si>
  <si>
    <t>350295989</t>
  </si>
  <si>
    <t>skladba S19 schodiště a chodba</t>
  </si>
  <si>
    <t>27,1*1,35/1000</t>
  </si>
  <si>
    <t>0,037*1,1 'Přepočtené koeficientem množství</t>
  </si>
  <si>
    <t>-1418829880</t>
  </si>
  <si>
    <t>skladba S13</t>
  </si>
  <si>
    <t>3,6+7,1+2,3+3+2,8+8,5+1,9+1+1,4+9,2</t>
  </si>
  <si>
    <t>skladba S5</t>
  </si>
  <si>
    <t>skladba S14</t>
  </si>
  <si>
    <t>206,3+16,5+13,1+43+15,3+5,3</t>
  </si>
  <si>
    <t>-514252155</t>
  </si>
  <si>
    <t>(3,6+7,1+2,3+3+2,8+8,5+1,9+1+1,4+9,2)*2</t>
  </si>
  <si>
    <t>87*3</t>
  </si>
  <si>
    <t>(206,3+16,5+13,1+43+15,3+5,3)*3</t>
  </si>
  <si>
    <t>-590482451</t>
  </si>
  <si>
    <t>skladba S21 schodiště</t>
  </si>
  <si>
    <t>2,4*1,33</t>
  </si>
  <si>
    <t>0,290*1,18*10</t>
  </si>
  <si>
    <t>0,169*1,18*10</t>
  </si>
  <si>
    <t>0,160*1,18*10</t>
  </si>
  <si>
    <t>0,33*1,2*6</t>
  </si>
  <si>
    <t>0,15*1,2*6</t>
  </si>
  <si>
    <t>1,2*1,3</t>
  </si>
  <si>
    <t>1488113106</t>
  </si>
  <si>
    <t>27,1</t>
  </si>
  <si>
    <t>632451457</t>
  </si>
  <si>
    <t>Potěr pískocementový běžný tl. přes 40 do 50 mm tř. C 30</t>
  </si>
  <si>
    <t>1176758949</t>
  </si>
  <si>
    <t>-1775487246</t>
  </si>
  <si>
    <t>-2048953850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</si>
  <si>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</si>
  <si>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</si>
  <si>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</si>
  <si>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</si>
  <si>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</si>
  <si>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</si>
  <si>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</si>
  <si>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</si>
  <si>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</si>
  <si>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</si>
  <si>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</si>
  <si>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</si>
  <si>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</si>
  <si>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</si>
  <si>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</si>
  <si>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</si>
  <si>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</si>
  <si>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</si>
  <si>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</si>
  <si>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</si>
  <si>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</si>
  <si>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</si>
  <si>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</si>
  <si>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</si>
  <si>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</si>
  <si>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</si>
  <si>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</si>
  <si>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</si>
  <si>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</si>
  <si>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</si>
  <si>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</si>
  <si>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</si>
  <si>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</si>
  <si>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</si>
  <si>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</si>
  <si>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</si>
  <si>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protipožární obložková  zárubeň 700mm ocelová</t>
  </si>
  <si>
    <t>72371084</t>
  </si>
  <si>
    <t>-187596637</t>
  </si>
  <si>
    <t>5533011</t>
  </si>
  <si>
    <t>protipožární obložková zárubeň 800mm ocelová</t>
  </si>
  <si>
    <t>-1603159477</t>
  </si>
  <si>
    <t>protipožární obložková zárubeň 900mm ocelová</t>
  </si>
  <si>
    <t>-300274522</t>
  </si>
  <si>
    <t>protipožární obložková zárubeň pro dvoukřídlé dveře 1200mm ocelová</t>
  </si>
  <si>
    <t>-2144934891</t>
  </si>
  <si>
    <t>protipožární obložková zárubeň pro dvoukřídlé dveře 1600mm ocelová</t>
  </si>
  <si>
    <t>1995343890</t>
  </si>
  <si>
    <t>dveře D/11</t>
  </si>
  <si>
    <t>93,7+207,4+2,4+13,3+3,9+7,1+2,3+3,3+3,1+8+15,3+13,1+43,1+20,8+19,2+1+1,3+3,5+9,1</t>
  </si>
  <si>
    <t>1428047041</t>
  </si>
  <si>
    <t>3,6+7,1+2,3+3+2,8+8,5+1,9+1+1,4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</si>
  <si>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</si>
  <si>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</si>
  <si>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</si>
  <si>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</si>
  <si>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</si>
  <si>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</si>
  <si>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</si>
  <si>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</si>
  <si>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</si>
  <si>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</si>
  <si>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</si>
  <si>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</si>
  <si>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</si>
  <si>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</si>
  <si>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</si>
  <si>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</si>
  <si>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</si>
  <si>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1049949290</t>
  </si>
  <si>
    <t>427,3*1,02 'Přepočtené koeficientem množství</t>
  </si>
  <si>
    <t>28376455</t>
  </si>
  <si>
    <t>deska z polystyrénu XPS, hrana polodrážková a hladký povrch 500kPa tl 70mm</t>
  </si>
  <si>
    <t>1528278646</t>
  </si>
  <si>
    <t>skladba S19</t>
  </si>
  <si>
    <t>27,1*1,02 'Přepočtené koeficientem množství</t>
  </si>
  <si>
    <t>1531276847</t>
  </si>
  <si>
    <t>714</t>
  </si>
  <si>
    <t>Akustická a protiotřesová opatření</t>
  </si>
  <si>
    <t>71401</t>
  </si>
  <si>
    <t>Montáž akustických obkladů pohltivých lepením</t>
  </si>
  <si>
    <t>-1279197403</t>
  </si>
  <si>
    <t>velkoprostorová učebna</t>
  </si>
  <si>
    <t>607101</t>
  </si>
  <si>
    <t>akustické obložení s otevřenou buněčnou strukturou , odstraňují ozvěnu a jsou tak velmi vhodné v kinosálech, hudebních klubech, dabingových a nahrávacích studiích a dalších. Mají také výborné termoizolační vlastnosti.Bude použit typ standart v tl. 5 cm, přesné umístění bude dokumentováno projektem interiéru</t>
  </si>
  <si>
    <t>983995128</t>
  </si>
  <si>
    <t>998714203</t>
  </si>
  <si>
    <t>Přesun hmot pro akustická a protiotřesová opatření stanovený procentní sazbou (%) z ceny vodorovná dopravní vzdálenost do 50 m v objektech výšky přes 12 do 24 m</t>
  </si>
  <si>
    <t>-1064648728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</si>
  <si>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</si>
  <si>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</si>
  <si>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</si>
  <si>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</si>
  <si>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</si>
  <si>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</si>
  <si>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</si>
  <si>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</si>
  <si>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</si>
  <si>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</si>
  <si>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</si>
  <si>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</si>
  <si>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</si>
  <si>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</si>
  <si>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</si>
  <si>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</si>
  <si>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</si>
  <si>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</si>
  <si>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</si>
  <si>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</si>
  <si>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</si>
  <si>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</si>
  <si>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</si>
  <si>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</si>
  <si>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</si>
  <si>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</si>
  <si>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</si>
  <si>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</si>
  <si>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</si>
  <si>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</si>
  <si>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</si>
  <si>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</si>
  <si>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</si>
  <si>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</si>
  <si>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</si>
  <si>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</si>
  <si>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</si>
  <si>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</si>
  <si>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</si>
  <si>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</si>
  <si>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</si>
  <si>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</si>
  <si>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</si>
  <si>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</si>
  <si>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</si>
  <si>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</si>
  <si>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</si>
  <si>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</si>
  <si>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</si>
  <si>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</si>
  <si>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</si>
  <si>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</si>
  <si>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</si>
  <si>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</si>
  <si>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</si>
  <si>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</si>
  <si>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</si>
  <si>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</si>
  <si>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</si>
  <si>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</si>
  <si>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</si>
  <si>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</si>
  <si>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</si>
  <si>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</si>
  <si>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</si>
  <si>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</si>
  <si>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</si>
  <si>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</si>
  <si>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</si>
  <si>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</si>
  <si>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</si>
  <si>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</si>
  <si>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</si>
  <si>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</si>
  <si>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</si>
  <si>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</si>
  <si>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16,5+13,1+43+15,3+5,3+9,2</t>
  </si>
  <si>
    <t>2858584</t>
  </si>
  <si>
    <t>102,4*1,05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</si>
  <si>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</si>
  <si>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</si>
  <si>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</si>
  <si>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</si>
  <si>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</si>
  <si>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</si>
  <si>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</si>
  <si>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</si>
  <si>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</si>
  <si>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</si>
  <si>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</si>
  <si>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</si>
  <si>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</si>
  <si>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</si>
  <si>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</si>
  <si>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</si>
  <si>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</si>
  <si>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</si>
  <si>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</si>
  <si>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</si>
  <si>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</si>
  <si>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</si>
  <si>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</si>
  <si>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</si>
  <si>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</si>
  <si>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</si>
  <si>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</si>
  <si>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</si>
  <si>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</si>
  <si>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</si>
  <si>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</si>
  <si>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</si>
  <si>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</si>
  <si>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</si>
  <si>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</si>
  <si>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</si>
  <si>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</si>
  <si>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</si>
  <si>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</si>
  <si>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</si>
  <si>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</si>
  <si>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</si>
  <si>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</si>
  <si>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</si>
  <si>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</si>
  <si>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</si>
  <si>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</si>
  <si>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</si>
  <si>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</si>
  <si>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</si>
  <si>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</si>
  <si>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</si>
  <si>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</si>
  <si>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</si>
  <si>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</si>
  <si>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</si>
  <si>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</si>
  <si>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</si>
  <si>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</si>
  <si>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</si>
  <si>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</si>
  <si>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</si>
  <si>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</si>
  <si>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</si>
  <si>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</si>
  <si>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</si>
  <si>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</si>
  <si>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</si>
  <si>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</si>
  <si>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</si>
  <si>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</si>
  <si>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</si>
  <si>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</si>
  <si>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</si>
  <si>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</si>
  <si>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</si>
  <si>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</si>
  <si>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</si>
  <si>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</si>
  <si>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</si>
  <si>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</si>
  <si>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</si>
  <si>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</si>
  <si>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</si>
  <si>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</si>
  <si>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</si>
  <si>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</si>
  <si>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</si>
  <si>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</si>
  <si>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</si>
  <si>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</si>
  <si>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</si>
  <si>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</si>
  <si>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</si>
  <si>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</si>
  <si>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</si>
  <si>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</si>
  <si>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</si>
  <si>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</si>
  <si>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</si>
  <si>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</si>
  <si>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</si>
  <si>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</si>
  <si>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</si>
  <si>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</si>
  <si>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</si>
  <si>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</si>
  <si>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</si>
  <si>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</si>
  <si>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</si>
  <si>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</si>
  <si>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</si>
  <si>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</si>
  <si>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</si>
  <si>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</si>
  <si>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</si>
  <si>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</si>
  <si>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</si>
  <si>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</si>
  <si>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</si>
  <si>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</si>
  <si>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</si>
  <si>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</si>
  <si>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</si>
  <si>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</si>
  <si>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</si>
  <si>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</si>
  <si>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</si>
  <si>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</si>
  <si>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</si>
  <si>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</si>
  <si>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</si>
  <si>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</si>
  <si>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</si>
  <si>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</si>
  <si>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</si>
  <si>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</si>
  <si>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</si>
  <si>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</si>
  <si>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</si>
  <si>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</si>
  <si>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</si>
  <si>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</si>
  <si>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</si>
  <si>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</si>
  <si>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</si>
  <si>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</si>
  <si>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</si>
  <si>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</si>
  <si>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</si>
  <si>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</si>
  <si>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</si>
  <si>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</si>
  <si>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</si>
  <si>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</si>
  <si>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</si>
  <si>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</si>
  <si>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</si>
  <si>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</si>
  <si>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</si>
  <si>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</si>
  <si>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767220510</t>
  </si>
  <si>
    <t>Montáž schodišťového zábradlí z profilové oceli na ocelovou konstrukci, hmotnosti 1 m zábradlí do 20 kg</t>
  </si>
  <si>
    <t>2006055996</t>
  </si>
  <si>
    <t>https://podminky.urs.cz/item/CS_URS_2021_02/767220510</t>
  </si>
  <si>
    <t>0,9*6</t>
  </si>
  <si>
    <t>1,3+1,35+2,02+2,02</t>
  </si>
  <si>
    <t>0,9*22</t>
  </si>
  <si>
    <t>0,9*14</t>
  </si>
  <si>
    <t>14550182</t>
  </si>
  <si>
    <t>profil ocelový obdélníkový svařovaný 90x40x3mm</t>
  </si>
  <si>
    <t>-850981664</t>
  </si>
  <si>
    <t>0,9*6*5,495/1000</t>
  </si>
  <si>
    <t>(1,3+1,35+2,02+2,02)*5,495/1000</t>
  </si>
  <si>
    <t>0,9*22*5,495/1000</t>
  </si>
  <si>
    <t>0,9*14*5,495/1000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</si>
  <si>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</si>
  <si>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</si>
  <si>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</si>
  <si>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</si>
  <si>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</si>
  <si>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</si>
  <si>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</si>
  <si>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</si>
  <si>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</si>
  <si>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</si>
  <si>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</si>
  <si>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</si>
  <si>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</si>
  <si>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</si>
  <si>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</si>
  <si>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</si>
  <si>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</si>
  <si>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</si>
  <si>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</si>
  <si>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</si>
  <si>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</si>
  <si>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</si>
  <si>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</si>
  <si>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</si>
  <si>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471723015</t>
  </si>
  <si>
    <t>-611998067</t>
  </si>
  <si>
    <t>-906919871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</si>
  <si>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</si>
  <si>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</si>
  <si>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31562134</t>
  </si>
  <si>
    <t>59761415</t>
  </si>
  <si>
    <t>dlažba velkoformátová keramická slinutá protiskluzná do interiéru i exteriéru pro vysoké mechanické namáhání přes 2 do 4ks/m2</t>
  </si>
  <si>
    <t>-1028529730</t>
  </si>
  <si>
    <t>87*1,15 'Přepočtené koeficientem množství</t>
  </si>
  <si>
    <t>1551931096</t>
  </si>
  <si>
    <t>-1337720148</t>
  </si>
  <si>
    <t>40,8*1,1 'Přepočtené koeficientem množství</t>
  </si>
  <si>
    <t>-1250546237</t>
  </si>
  <si>
    <t>160068998</t>
  </si>
  <si>
    <t>1528058982</t>
  </si>
  <si>
    <t>167258089</t>
  </si>
  <si>
    <t>-706103334</t>
  </si>
  <si>
    <t>299,5*1,1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</si>
  <si>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</si>
  <si>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</si>
  <si>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</si>
  <si>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</si>
  <si>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</si>
  <si>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</si>
  <si>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</si>
  <si>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599035034</t>
  </si>
  <si>
    <t>77,275*1,02 'Přepočtené koeficientem množství</t>
  </si>
  <si>
    <t>1011168814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</si>
  <si>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</si>
  <si>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</si>
  <si>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</si>
  <si>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</si>
  <si>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</si>
  <si>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D.1.1.06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</si>
  <si>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</si>
  <si>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</si>
  <si>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</si>
  <si>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</si>
  <si>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</si>
  <si>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</si>
  <si>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</si>
  <si>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</si>
  <si>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</si>
  <si>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</si>
  <si>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</si>
  <si>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</si>
  <si>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</si>
  <si>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</si>
  <si>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</si>
  <si>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7,1</t>
  </si>
  <si>
    <t>(0,92+2,5)*2*1,6</t>
  </si>
  <si>
    <t>2,3</t>
  </si>
  <si>
    <t>(1,885+1,6)*2*1,6</t>
  </si>
  <si>
    <t>(1,885+1,5)*2*1,6</t>
  </si>
  <si>
    <t>(1,74+4,9)*2*1,6</t>
  </si>
  <si>
    <t>8,5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</si>
  <si>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</si>
  <si>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</si>
  <si>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</si>
  <si>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</si>
  <si>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</si>
  <si>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</si>
  <si>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</si>
  <si>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</si>
  <si>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</si>
  <si>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</si>
  <si>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1,9</t>
  </si>
  <si>
    <t>(1,1+0,9)*2*1,6</t>
  </si>
  <si>
    <t>-(0,8*0,2)*3</t>
  </si>
  <si>
    <t>(1,5+0,9)*2*1,6</t>
  </si>
  <si>
    <t>-0,8*0,2</t>
  </si>
  <si>
    <t>1,4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</si>
  <si>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</si>
  <si>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</si>
  <si>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</si>
  <si>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</si>
  <si>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</si>
  <si>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</si>
  <si>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</si>
  <si>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</si>
  <si>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</si>
  <si>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</si>
  <si>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</si>
  <si>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</si>
  <si>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</si>
  <si>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</si>
  <si>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</si>
  <si>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</si>
  <si>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</si>
  <si>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</si>
  <si>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</si>
  <si>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</si>
  <si>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</si>
  <si>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</si>
  <si>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</si>
  <si>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</si>
  <si>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</si>
  <si>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</si>
  <si>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</si>
  <si>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</si>
  <si>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</si>
  <si>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</si>
  <si>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</si>
  <si>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</si>
  <si>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</si>
  <si>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</si>
  <si>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</si>
  <si>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</si>
  <si>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</si>
  <si>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</si>
  <si>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</si>
  <si>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</si>
  <si>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</si>
  <si>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</si>
  <si>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</si>
  <si>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</si>
  <si>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</si>
  <si>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</si>
  <si>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</si>
  <si>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</si>
  <si>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</si>
  <si>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</si>
  <si>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</si>
  <si>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</si>
  <si>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</si>
  <si>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</si>
  <si>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</si>
  <si>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</si>
  <si>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</si>
  <si>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</si>
  <si>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</si>
  <si>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</si>
  <si>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</si>
  <si>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</si>
  <si>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</si>
  <si>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</si>
  <si>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</si>
  <si>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</si>
  <si>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</si>
  <si>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</si>
  <si>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</si>
  <si>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</si>
  <si>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</si>
  <si>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</si>
  <si>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</si>
  <si>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</si>
  <si>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</si>
  <si>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</si>
  <si>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</si>
  <si>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</si>
  <si>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</si>
  <si>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</si>
  <si>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</si>
  <si>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</si>
  <si>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</si>
  <si>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</si>
  <si>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</si>
  <si>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</si>
  <si>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</si>
  <si>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</si>
  <si>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</si>
  <si>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</si>
  <si>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</si>
  <si>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</si>
  <si>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</si>
  <si>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</si>
  <si>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</si>
  <si>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</si>
  <si>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</si>
  <si>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</si>
  <si>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</si>
  <si>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</si>
  <si>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</si>
  <si>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</si>
  <si>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</si>
  <si>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</si>
  <si>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</si>
  <si>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</si>
  <si>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</si>
  <si>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</si>
  <si>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</si>
  <si>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</si>
  <si>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</si>
  <si>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</si>
  <si>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</si>
  <si>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</si>
  <si>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</si>
  <si>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</si>
  <si>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</si>
  <si>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</si>
  <si>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</si>
  <si>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</si>
  <si>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</si>
  <si>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</si>
  <si>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</si>
  <si>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</si>
  <si>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</si>
  <si>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</si>
  <si>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</si>
  <si>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</si>
  <si>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</si>
  <si>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</si>
  <si>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</si>
  <si>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</si>
  <si>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</si>
  <si>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</si>
  <si>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</si>
  <si>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</si>
  <si>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</si>
  <si>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</si>
  <si>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</si>
  <si>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</si>
  <si>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</si>
  <si>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</si>
  <si>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</si>
  <si>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</si>
  <si>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</si>
  <si>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</si>
  <si>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</si>
  <si>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</si>
  <si>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</si>
  <si>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</si>
  <si>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</si>
  <si>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</si>
  <si>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</si>
  <si>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</si>
  <si>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</si>
  <si>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</si>
  <si>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</si>
  <si>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</si>
  <si>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</si>
  <si>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</si>
  <si>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</si>
  <si>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</si>
  <si>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</si>
  <si>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</si>
  <si>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</si>
  <si>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</si>
  <si>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</si>
  <si>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</si>
  <si>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</si>
  <si>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</si>
  <si>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</si>
  <si>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</si>
  <si>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</si>
  <si>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</si>
  <si>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</si>
  <si>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</si>
  <si>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</si>
  <si>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</si>
  <si>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</si>
  <si>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</si>
  <si>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</si>
  <si>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</si>
  <si>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</si>
  <si>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</si>
  <si>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</si>
  <si>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</si>
  <si>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</si>
  <si>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</si>
  <si>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</si>
  <si>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</si>
  <si>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</si>
  <si>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</si>
  <si>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</si>
  <si>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</si>
  <si>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</si>
  <si>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</si>
  <si>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</si>
  <si>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</si>
  <si>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</si>
  <si>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</si>
  <si>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</si>
  <si>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</si>
  <si>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</si>
  <si>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</si>
  <si>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</si>
  <si>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</si>
  <si>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</si>
  <si>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</si>
  <si>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</si>
  <si>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</si>
  <si>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</si>
  <si>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</si>
  <si>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</si>
  <si>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</si>
  <si>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</si>
  <si>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</si>
  <si>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</si>
  <si>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</si>
  <si>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</si>
  <si>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</si>
  <si>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</si>
  <si>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</si>
  <si>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</si>
  <si>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</si>
  <si>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</si>
  <si>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</si>
  <si>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</si>
  <si>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</si>
  <si>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</si>
  <si>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</si>
  <si>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</si>
  <si>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</si>
  <si>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</si>
  <si>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</si>
  <si>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</si>
  <si>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</si>
  <si>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</si>
  <si>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</si>
  <si>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</si>
  <si>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</si>
  <si>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</si>
  <si>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</si>
  <si>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</si>
  <si>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</si>
  <si>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</si>
  <si>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</si>
  <si>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</si>
  <si>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</si>
  <si>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</si>
  <si>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</si>
  <si>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</si>
  <si>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</si>
  <si>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</si>
  <si>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</si>
  <si>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</si>
  <si>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</si>
  <si>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</si>
  <si>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</si>
  <si>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</si>
  <si>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</si>
  <si>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</si>
  <si>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</si>
  <si>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</si>
  <si>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</si>
  <si>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</si>
  <si>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</si>
  <si>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</si>
  <si>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</si>
  <si>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</si>
  <si>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</si>
  <si>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</si>
  <si>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</si>
  <si>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</si>
  <si>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</si>
  <si>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</si>
  <si>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</si>
  <si>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</si>
  <si>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</si>
  <si>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</si>
  <si>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</si>
  <si>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</si>
  <si>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</si>
  <si>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</si>
  <si>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</si>
  <si>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</si>
  <si>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</si>
  <si>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</si>
  <si>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</si>
  <si>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</si>
  <si>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</si>
  <si>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</si>
  <si>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</si>
  <si>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</si>
  <si>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</si>
  <si>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</si>
  <si>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</si>
  <si>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</si>
  <si>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</si>
  <si>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</si>
  <si>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</si>
  <si>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</si>
  <si>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</si>
  <si>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</si>
  <si>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</si>
  <si>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</si>
  <si>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</si>
  <si>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</si>
  <si>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</si>
  <si>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</si>
  <si>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</si>
  <si>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</si>
  <si>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</si>
  <si>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</si>
  <si>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</si>
  <si>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</si>
  <si>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</si>
  <si>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</si>
  <si>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</si>
  <si>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</si>
  <si>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</si>
  <si>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</si>
  <si>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</si>
  <si>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</si>
  <si>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</si>
  <si>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</si>
  <si>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</si>
  <si>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</si>
  <si>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</si>
  <si>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</si>
  <si>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</si>
  <si>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</si>
  <si>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</si>
  <si>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</si>
  <si>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</si>
  <si>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</si>
  <si>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</si>
  <si>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</si>
  <si>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</si>
  <si>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</si>
  <si>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</si>
  <si>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</si>
  <si>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</si>
  <si>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</si>
  <si>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</si>
  <si>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</si>
  <si>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</si>
  <si>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</si>
  <si>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</si>
  <si>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</si>
  <si>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</si>
  <si>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</si>
  <si>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</si>
  <si>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</si>
  <si>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</si>
  <si>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</si>
  <si>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</si>
  <si>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</si>
  <si>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</si>
  <si>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</si>
  <si>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</si>
  <si>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</si>
  <si>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</si>
  <si>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</si>
  <si>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</si>
  <si>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</si>
  <si>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</si>
  <si>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</si>
  <si>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</si>
  <si>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</si>
  <si>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</si>
  <si>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</si>
  <si>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</si>
  <si>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</si>
  <si>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</si>
  <si>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</si>
  <si>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</si>
  <si>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</si>
  <si>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</si>
  <si>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</si>
  <si>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</si>
  <si>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</si>
  <si>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</si>
  <si>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</si>
  <si>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</si>
  <si>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</si>
  <si>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</si>
  <si>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</si>
  <si>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</si>
  <si>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</si>
  <si>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</si>
  <si>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</si>
  <si>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</si>
  <si>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</si>
  <si>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</si>
  <si>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</si>
  <si>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</si>
  <si>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</si>
  <si>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</si>
  <si>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</si>
  <si>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</si>
  <si>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</si>
  <si>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</si>
  <si>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</si>
  <si>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</si>
  <si>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</si>
  <si>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</si>
  <si>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</si>
  <si>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</si>
  <si>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</si>
  <si>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</si>
  <si>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</si>
  <si>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</si>
  <si>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</si>
  <si>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</si>
  <si>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</si>
  <si>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</si>
  <si>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</si>
  <si>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</si>
  <si>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</si>
  <si>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</si>
  <si>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</si>
  <si>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</si>
  <si>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</si>
  <si>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</si>
  <si>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</si>
  <si>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</si>
  <si>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</si>
  <si>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</si>
  <si>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</si>
  <si>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</si>
  <si>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</si>
  <si>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</si>
  <si>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</si>
  <si>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</si>
  <si>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</si>
  <si>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</si>
  <si>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</si>
  <si>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</si>
  <si>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</si>
  <si>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</si>
  <si>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</si>
  <si>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</si>
  <si>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</si>
  <si>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</si>
  <si>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</si>
  <si>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</si>
  <si>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</si>
  <si>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</si>
  <si>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</si>
  <si>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</si>
  <si>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</si>
  <si>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</si>
  <si>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</si>
  <si>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</si>
  <si>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</si>
  <si>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</si>
  <si>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</si>
  <si>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</si>
  <si>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</si>
  <si>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</si>
  <si>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</si>
  <si>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</si>
  <si>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</si>
  <si>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</si>
  <si>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</si>
  <si>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</si>
  <si>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</si>
  <si>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</si>
  <si>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</si>
  <si>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</si>
  <si>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</si>
  <si>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</si>
  <si>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</si>
  <si>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</si>
  <si>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</si>
  <si>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</si>
  <si>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</si>
  <si>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</si>
  <si>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</si>
  <si>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</si>
  <si>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</si>
  <si>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</si>
  <si>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</si>
  <si>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</si>
  <si>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</si>
  <si>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</si>
  <si>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</si>
  <si>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</si>
  <si>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</si>
  <si>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</si>
  <si>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</si>
  <si>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</si>
  <si>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</si>
  <si>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</si>
  <si>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</si>
  <si>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</si>
  <si>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</si>
  <si>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</si>
  <si>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</si>
  <si>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</si>
  <si>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</si>
  <si>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</si>
  <si>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</si>
  <si>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</si>
  <si>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</si>
  <si>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</si>
  <si>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</si>
  <si>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</si>
  <si>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</si>
  <si>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</si>
  <si>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</si>
  <si>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</si>
  <si>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</si>
  <si>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</si>
  <si>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</si>
  <si>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</si>
  <si>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</si>
  <si>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</si>
  <si>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</si>
  <si>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</si>
  <si>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</si>
  <si>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</si>
  <si>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</si>
  <si>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</si>
  <si>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</si>
  <si>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</si>
  <si>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</si>
  <si>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</si>
  <si>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</si>
  <si>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</si>
  <si>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</si>
  <si>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</si>
  <si>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</si>
  <si>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</si>
  <si>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</si>
  <si>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</si>
  <si>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016 - AV kabeláž</t>
  </si>
  <si>
    <t>AV kabeláž - AV kabeláž</t>
  </si>
  <si>
    <t>Zdroje signálu, příp - Zdroje signálu, příp</t>
  </si>
  <si>
    <t>Instalace, programov - Instalace, programov</t>
  </si>
  <si>
    <t>Kabel audio</t>
  </si>
  <si>
    <t>Nesymetrický stíněný stero kabel. 2x 0,14 mm2 ( 2,9 x 5,8 mm ), instalační pro konektory jack 3.5 mm</t>
  </si>
  <si>
    <t>637248864</t>
  </si>
  <si>
    <t>Kabel audio.1</t>
  </si>
  <si>
    <t>Symetrický stíněný audio mono kabel, průměr 6,0 mm, instalační</t>
  </si>
  <si>
    <t>1519747127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</si>
  <si>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</si>
  <si>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</si>
  <si>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-119228989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</si>
  <si>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</si>
  <si>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</si>
  <si>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-1456353544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</si>
  <si>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</si>
  <si>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</si>
  <si>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-1338499229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</si>
  <si>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</si>
  <si>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</si>
  <si>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-1257190903</t>
  </si>
  <si>
    <t>Kabel reproduktoro.1</t>
  </si>
  <si>
    <t>Kabel pro reproduktory 2x 4 mm2</t>
  </si>
  <si>
    <t>-379242676</t>
  </si>
  <si>
    <t>Kabel reproduktorový</t>
  </si>
  <si>
    <t>Kabel pro reproduktory 2x 2,5 mm2</t>
  </si>
  <si>
    <t>-1642356568</t>
  </si>
  <si>
    <t>Kabel UTP CAT.5</t>
  </si>
  <si>
    <t>Datový UTP cat.5 kabel</t>
  </si>
  <si>
    <t>1613153539</t>
  </si>
  <si>
    <t>Koaxiální kabel</t>
  </si>
  <si>
    <t>Koaxialní kabel pro RF signály. Impedance 50 ohm. Vnější průměr 5,0 mm. Použití pro antény systémů Sennheiser nad 10 m, pro AKG nad 25 m. Útlum 21dB/100m/800MHz</t>
  </si>
  <si>
    <t>638872004</t>
  </si>
  <si>
    <t>Konektory</t>
  </si>
  <si>
    <t>Set konetorů k signálové kabeláži (audio, RJ45, 230V, RS232, atd.)</t>
  </si>
  <si>
    <t>-1627430550</t>
  </si>
  <si>
    <t>Montážní materiál</t>
  </si>
  <si>
    <t>Ostatní drobný montážní materiál (pásky, hmoždinky, šrouby, lepící pásky, svorky, atd.)</t>
  </si>
  <si>
    <t>-1411352896</t>
  </si>
  <si>
    <t>Patch kabel</t>
  </si>
  <si>
    <t>CAT6 patch kabel délka 2 m, dvojité stínění SFTP, AWG26</t>
  </si>
  <si>
    <t>435837748</t>
  </si>
  <si>
    <t>USB kabel</t>
  </si>
  <si>
    <t>Prodlužovací kabel USB 2.0, A-A, délka 3 m</t>
  </si>
  <si>
    <t>-296567412</t>
  </si>
  <si>
    <t>Zdroje signálu, příp</t>
  </si>
  <si>
    <t>Vybavení podlahové k</t>
  </si>
  <si>
    <t>Instalační modul pro podlah. krabice pro 6 polovičních nebo 3 plné sloty</t>
  </si>
  <si>
    <t>926606246</t>
  </si>
  <si>
    <t>Vybavení podlahové.1</t>
  </si>
  <si>
    <t>HDMI (with Ethernet), 1/2 slot, kabel s konektorem</t>
  </si>
  <si>
    <t>909379690</t>
  </si>
  <si>
    <t>Vybavení podlahové.2</t>
  </si>
  <si>
    <t>CAT6 (RJ45), 1/2 slot, Gender-Changer</t>
  </si>
  <si>
    <t>-9973173</t>
  </si>
  <si>
    <t>Vybavení podlahové.3</t>
  </si>
  <si>
    <t>XLR 3-pin Female, 1 slot, letovací</t>
  </si>
  <si>
    <t>-1356438599</t>
  </si>
  <si>
    <t>Vybavení podlahové.4</t>
  </si>
  <si>
    <t>Prázdný slot celý pro 50x50</t>
  </si>
  <si>
    <t>615088783</t>
  </si>
  <si>
    <t>Instalace, programov</t>
  </si>
  <si>
    <t>Doprava</t>
  </si>
  <si>
    <t>Doprava zboží a techniků na místo určení.</t>
  </si>
  <si>
    <t>1234349762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</si>
  <si>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</si>
  <si>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</si>
  <si>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</si>
  <si>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</si>
  <si>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</si>
  <si>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</si>
  <si>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</si>
  <si>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</si>
  <si>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</si>
  <si>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</si>
  <si>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</si>
  <si>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</si>
  <si>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</si>
  <si>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</si>
  <si>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</si>
  <si>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</si>
  <si>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</si>
  <si>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</si>
  <si>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</si>
  <si>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</si>
  <si>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</si>
  <si>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</si>
  <si>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</si>
  <si>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</si>
  <si>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607577827</t>
  </si>
  <si>
    <t>SO 03 - Ostatní náklady</t>
  </si>
  <si>
    <t>Průzkumné, geodetické a projektové práce</t>
  </si>
  <si>
    <t>1557627618</t>
  </si>
  <si>
    <t>Příprava staveniště</t>
  </si>
  <si>
    <t>-1758164477</t>
  </si>
  <si>
    <t>OST03</t>
  </si>
  <si>
    <t>Inženýrská činnost</t>
  </si>
  <si>
    <t>92703995</t>
  </si>
  <si>
    <t>OST04</t>
  </si>
  <si>
    <t>Provozní vlivy</t>
  </si>
  <si>
    <t>-281054438</t>
  </si>
  <si>
    <t>OST05</t>
  </si>
  <si>
    <t>329441849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</si>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</sst>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9980010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1001" TargetMode="External" /><Relationship Id="rId25" Type="http://schemas.openxmlformats.org/officeDocument/2006/relationships/hyperlink" Target="https://podminky.urs.cz/item/CS_URS_2021_02/711141559" TargetMode="External" /><Relationship Id="rId26" Type="http://schemas.openxmlformats.org/officeDocument/2006/relationships/hyperlink" Target="https://podminky.urs.cz/item/CS_URS_2021_02/998711203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84211101" TargetMode="External" /><Relationship Id="rId67" Type="http://schemas.openxmlformats.org/officeDocument/2006/relationships/hyperlink" Target="https://podminky.urs.cz/item/CS_URS_2021_02/784211107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82" TargetMode="External" /><Relationship Id="rId81" Type="http://schemas.openxmlformats.org/officeDocument/2006/relationships/hyperlink" Target="https://podminky.urs.cz/item/CS_URS_2021_02/766694124" TargetMode="External" /><Relationship Id="rId82" Type="http://schemas.openxmlformats.org/officeDocument/2006/relationships/hyperlink" Target="https://podminky.urs.cz/item/CS_URS_2021_02/998766203" TargetMode="External" /><Relationship Id="rId83" Type="http://schemas.openxmlformats.org/officeDocument/2006/relationships/hyperlink" Target="https://podminky.urs.cz/item/CS_URS_2021_02/767163121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74263" TargetMode="External" /><Relationship Id="rId91" Type="http://schemas.openxmlformats.org/officeDocument/2006/relationships/hyperlink" Target="https://podminky.urs.cz/item/CS_URS_2021_02/771577111" TargetMode="External" /><Relationship Id="rId92" Type="http://schemas.openxmlformats.org/officeDocument/2006/relationships/hyperlink" Target="https://podminky.urs.cz/item/CS_URS_2021_02/998771203" TargetMode="External" /><Relationship Id="rId93" Type="http://schemas.openxmlformats.org/officeDocument/2006/relationships/hyperlink" Target="https://podminky.urs.cz/item/CS_URS_2021_02/776111111" TargetMode="External" /><Relationship Id="rId94" Type="http://schemas.openxmlformats.org/officeDocument/2006/relationships/hyperlink" Target="https://podminky.urs.cz/item/CS_URS_2021_02/776211131" TargetMode="External" /><Relationship Id="rId95" Type="http://schemas.openxmlformats.org/officeDocument/2006/relationships/hyperlink" Target="https://podminky.urs.cz/item/CS_URS_2021_02/776251311" TargetMode="External" /><Relationship Id="rId96" Type="http://schemas.openxmlformats.org/officeDocument/2006/relationships/hyperlink" Target="https://podminky.urs.cz/item/CS_URS_2021_02/776411112" TargetMode="External" /><Relationship Id="rId97" Type="http://schemas.openxmlformats.org/officeDocument/2006/relationships/hyperlink" Target="https://podminky.urs.cz/item/CS_URS_2021_02/776991141" TargetMode="External" /><Relationship Id="rId98" Type="http://schemas.openxmlformats.org/officeDocument/2006/relationships/hyperlink" Target="https://podminky.urs.cz/item/CS_URS_2021_02/998776203" TargetMode="External" /><Relationship Id="rId99" Type="http://schemas.openxmlformats.org/officeDocument/2006/relationships/hyperlink" Target="https://podminky.urs.cz/item/CS_URS_2021_02/781474114" TargetMode="External" /><Relationship Id="rId100" Type="http://schemas.openxmlformats.org/officeDocument/2006/relationships/hyperlink" Target="https://podminky.urs.cz/item/CS_URS_2021_02/781491021" TargetMode="External" /><Relationship Id="rId101" Type="http://schemas.openxmlformats.org/officeDocument/2006/relationships/hyperlink" Target="https://podminky.urs.cz/item/CS_URS_2021_02/781494511" TargetMode="External" /><Relationship Id="rId102" Type="http://schemas.openxmlformats.org/officeDocument/2006/relationships/hyperlink" Target="https://podminky.urs.cz/item/CS_URS_2021_02/998781203" TargetMode="External" /><Relationship Id="rId103" Type="http://schemas.openxmlformats.org/officeDocument/2006/relationships/hyperlink" Target="https://podminky.urs.cz/item/CS_URS_2021_02/784211101" TargetMode="External" /><Relationship Id="rId104" Type="http://schemas.openxmlformats.org/officeDocument/2006/relationships/hyperlink" Target="https://podminky.urs.cz/item/CS_URS_2021_02/784211109" TargetMode="External" /><Relationship Id="rId105" Type="http://schemas.openxmlformats.org/officeDocument/2006/relationships/hyperlink" Target="https://podminky.urs.cz/item/CS_URS_2022_01/786623021" TargetMode="External" /><Relationship Id="rId106" Type="http://schemas.openxmlformats.org/officeDocument/2006/relationships/hyperlink" Target="https://podminky.urs.cz/item/CS_URS_2022_01/786623023" TargetMode="External" /><Relationship Id="rId107" Type="http://schemas.openxmlformats.org/officeDocument/2006/relationships/hyperlink" Target="https://podminky.urs.cz/item/CS_URS_2022_01/786623027" TargetMode="External" /><Relationship Id="rId108" Type="http://schemas.openxmlformats.org/officeDocument/2006/relationships/hyperlink" Target="https://podminky.urs.cz/item/CS_URS_2022_01/998786203" TargetMode="External" /><Relationship Id="rId10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998713203" TargetMode="External" /><Relationship Id="rId72" Type="http://schemas.openxmlformats.org/officeDocument/2006/relationships/hyperlink" Target="https://podminky.urs.cz/item/CS_URS_2021_02/725291511" TargetMode="External" /><Relationship Id="rId73" Type="http://schemas.openxmlformats.org/officeDocument/2006/relationships/hyperlink" Target="https://podminky.urs.cz/item/CS_URS_2021_02/725291621" TargetMode="External" /><Relationship Id="rId74" Type="http://schemas.openxmlformats.org/officeDocument/2006/relationships/hyperlink" Target="https://podminky.urs.cz/item/CS_URS_2021_02/725291631" TargetMode="External" /><Relationship Id="rId75" Type="http://schemas.openxmlformats.org/officeDocument/2006/relationships/hyperlink" Target="https://podminky.urs.cz/item/CS_URS_2021_02/998725203" TargetMode="External" /><Relationship Id="rId76" Type="http://schemas.openxmlformats.org/officeDocument/2006/relationships/hyperlink" Target="https://podminky.urs.cz/item/CS_URS_2021_02/763111336" TargetMode="External" /><Relationship Id="rId77" Type="http://schemas.openxmlformats.org/officeDocument/2006/relationships/hyperlink" Target="https://podminky.urs.cz/item/CS_URS_2021_02/763111362" TargetMode="External" /><Relationship Id="rId78" Type="http://schemas.openxmlformats.org/officeDocument/2006/relationships/hyperlink" Target="https://podminky.urs.cz/item/CS_URS_2021_02/763111717" TargetMode="External" /><Relationship Id="rId79" Type="http://schemas.openxmlformats.org/officeDocument/2006/relationships/hyperlink" Target="https://podminky.urs.cz/item/CS_URS_2021_02/763111771" TargetMode="External" /><Relationship Id="rId80" Type="http://schemas.openxmlformats.org/officeDocument/2006/relationships/hyperlink" Target="https://podminky.urs.cz/item/CS_URS_2021_02/763173111" TargetMode="External" /><Relationship Id="rId81" Type="http://schemas.openxmlformats.org/officeDocument/2006/relationships/hyperlink" Target="https://podminky.urs.cz/item/CS_URS_2021_02/763173121" TargetMode="External" /><Relationship Id="rId82" Type="http://schemas.openxmlformats.org/officeDocument/2006/relationships/hyperlink" Target="https://podminky.urs.cz/item/CS_URS_2021_02/763411116" TargetMode="External" /><Relationship Id="rId83" Type="http://schemas.openxmlformats.org/officeDocument/2006/relationships/hyperlink" Target="https://podminky.urs.cz/item/CS_URS_2021_02/763411126" TargetMode="External" /><Relationship Id="rId84" Type="http://schemas.openxmlformats.org/officeDocument/2006/relationships/hyperlink" Target="https://podminky.urs.cz/item/CS_URS_2021_02/763431031" TargetMode="External" /><Relationship Id="rId85" Type="http://schemas.openxmlformats.org/officeDocument/2006/relationships/hyperlink" Target="https://podminky.urs.cz/item/CS_URS_2021_02/998763403" TargetMode="External" /><Relationship Id="rId86" Type="http://schemas.openxmlformats.org/officeDocument/2006/relationships/hyperlink" Target="https://podminky.urs.cz/item/CS_URS_2021_02/764208105" TargetMode="External" /><Relationship Id="rId87" Type="http://schemas.openxmlformats.org/officeDocument/2006/relationships/hyperlink" Target="https://podminky.urs.cz/item/CS_URS_2021_02/764208107" TargetMode="External" /><Relationship Id="rId88" Type="http://schemas.openxmlformats.org/officeDocument/2006/relationships/hyperlink" Target="https://podminky.urs.cz/item/CS_URS_2021_02/764208145" TargetMode="External" /><Relationship Id="rId89" Type="http://schemas.openxmlformats.org/officeDocument/2006/relationships/hyperlink" Target="https://podminky.urs.cz/item/CS_URS_2021_02/998764203" TargetMode="External" /><Relationship Id="rId90" Type="http://schemas.openxmlformats.org/officeDocument/2006/relationships/hyperlink" Target="https://podminky.urs.cz/item/CS_URS_2021_02/766211100" TargetMode="External" /><Relationship Id="rId91" Type="http://schemas.openxmlformats.org/officeDocument/2006/relationships/hyperlink" Target="https://podminky.urs.cz/item/CS_URS_2021_02/766438111" TargetMode="External" /><Relationship Id="rId92" Type="http://schemas.openxmlformats.org/officeDocument/2006/relationships/hyperlink" Target="https://podminky.urs.cz/item/CS_URS_2021_02/766660171" TargetMode="External" /><Relationship Id="rId93" Type="http://schemas.openxmlformats.org/officeDocument/2006/relationships/hyperlink" Target="https://podminky.urs.cz/item/CS_URS_2021_02/766660174" TargetMode="External" /><Relationship Id="rId94" Type="http://schemas.openxmlformats.org/officeDocument/2006/relationships/hyperlink" Target="https://podminky.urs.cz/item/CS_URS_2021_02/766660182" TargetMode="External" /><Relationship Id="rId95" Type="http://schemas.openxmlformats.org/officeDocument/2006/relationships/hyperlink" Target="https://podminky.urs.cz/item/CS_URS_2021_02/766694121" TargetMode="External" /><Relationship Id="rId96" Type="http://schemas.openxmlformats.org/officeDocument/2006/relationships/hyperlink" Target="https://podminky.urs.cz/item/CS_URS_2021_02/766694124" TargetMode="External" /><Relationship Id="rId97" Type="http://schemas.openxmlformats.org/officeDocument/2006/relationships/hyperlink" Target="https://podminky.urs.cz/item/CS_URS_2021_02/998766203" TargetMode="External" /><Relationship Id="rId98" Type="http://schemas.openxmlformats.org/officeDocument/2006/relationships/hyperlink" Target="https://podminky.urs.cz/item/CS_URS_2021_02/767163121" TargetMode="External" /><Relationship Id="rId99" Type="http://schemas.openxmlformats.org/officeDocument/2006/relationships/hyperlink" Target="https://podminky.urs.cz/item/CS_URS_2021_02/767163221" TargetMode="External" /><Relationship Id="rId100" Type="http://schemas.openxmlformats.org/officeDocument/2006/relationships/hyperlink" Target="https://podminky.urs.cz/item/CS_URS_2021_02/767995111" TargetMode="External" /><Relationship Id="rId101" Type="http://schemas.openxmlformats.org/officeDocument/2006/relationships/hyperlink" Target="https://podminky.urs.cz/item/CS_URS_2021_02/767995113" TargetMode="External" /><Relationship Id="rId102" Type="http://schemas.openxmlformats.org/officeDocument/2006/relationships/hyperlink" Target="https://podminky.urs.cz/item/CS_URS_2021_02/953965132" TargetMode="External" /><Relationship Id="rId103" Type="http://schemas.openxmlformats.org/officeDocument/2006/relationships/hyperlink" Target="https://podminky.urs.cz/item/CS_URS_2021_02/998767203" TargetMode="External" /><Relationship Id="rId104" Type="http://schemas.openxmlformats.org/officeDocument/2006/relationships/hyperlink" Target="https://podminky.urs.cz/item/CS_URS_2021_02/771151022" TargetMode="External" /><Relationship Id="rId105" Type="http://schemas.openxmlformats.org/officeDocument/2006/relationships/hyperlink" Target="https://podminky.urs.cz/item/CS_URS_2021_02/771574263" TargetMode="External" /><Relationship Id="rId106" Type="http://schemas.openxmlformats.org/officeDocument/2006/relationships/hyperlink" Target="https://podminky.urs.cz/item/CS_URS_2021_02/771577111" TargetMode="External" /><Relationship Id="rId107" Type="http://schemas.openxmlformats.org/officeDocument/2006/relationships/hyperlink" Target="https://podminky.urs.cz/item/CS_URS_2021_02/998771203" TargetMode="External" /><Relationship Id="rId108" Type="http://schemas.openxmlformats.org/officeDocument/2006/relationships/hyperlink" Target="https://podminky.urs.cz/item/CS_URS_2021_02/776111111" TargetMode="External" /><Relationship Id="rId109" Type="http://schemas.openxmlformats.org/officeDocument/2006/relationships/hyperlink" Target="https://podminky.urs.cz/item/CS_URS_2021_02/776211131" TargetMode="External" /><Relationship Id="rId110" Type="http://schemas.openxmlformats.org/officeDocument/2006/relationships/hyperlink" Target="https://podminky.urs.cz/item/CS_URS_2021_02/776251111" TargetMode="External" /><Relationship Id="rId111" Type="http://schemas.openxmlformats.org/officeDocument/2006/relationships/hyperlink" Target="https://podminky.urs.cz/item/CS_URS_2021_02/776411112" TargetMode="External" /><Relationship Id="rId112" Type="http://schemas.openxmlformats.org/officeDocument/2006/relationships/hyperlink" Target="https://podminky.urs.cz/item/CS_URS_2021_02/776991141" TargetMode="External" /><Relationship Id="rId113" Type="http://schemas.openxmlformats.org/officeDocument/2006/relationships/hyperlink" Target="https://podminky.urs.cz/item/CS_URS_2021_02/998776203" TargetMode="External" /><Relationship Id="rId114" Type="http://schemas.openxmlformats.org/officeDocument/2006/relationships/hyperlink" Target="https://podminky.urs.cz/item/CS_URS_2021_02/781474114" TargetMode="External" /><Relationship Id="rId115" Type="http://schemas.openxmlformats.org/officeDocument/2006/relationships/hyperlink" Target="https://podminky.urs.cz/item/CS_URS_2021_02/781491021" TargetMode="External" /><Relationship Id="rId116" Type="http://schemas.openxmlformats.org/officeDocument/2006/relationships/hyperlink" Target="https://podminky.urs.cz/item/CS_URS_2021_02/781494111" TargetMode="External" /><Relationship Id="rId117" Type="http://schemas.openxmlformats.org/officeDocument/2006/relationships/hyperlink" Target="https://podminky.urs.cz/item/CS_URS_2021_02/781494511" TargetMode="External" /><Relationship Id="rId118" Type="http://schemas.openxmlformats.org/officeDocument/2006/relationships/hyperlink" Target="https://podminky.urs.cz/item/CS_URS_2021_02/998781203" TargetMode="External" /><Relationship Id="rId119" Type="http://schemas.openxmlformats.org/officeDocument/2006/relationships/hyperlink" Target="https://podminky.urs.cz/item/CS_URS_2021_02/784211101" TargetMode="External" /><Relationship Id="rId120" Type="http://schemas.openxmlformats.org/officeDocument/2006/relationships/hyperlink" Target="https://podminky.urs.cz/item/CS_URS_2021_02/784211109" TargetMode="External" /><Relationship Id="rId121" Type="http://schemas.openxmlformats.org/officeDocument/2006/relationships/hyperlink" Target="https://podminky.urs.cz/item/CS_URS_2022_01/786623021" TargetMode="External" /><Relationship Id="rId122" Type="http://schemas.openxmlformats.org/officeDocument/2006/relationships/hyperlink" Target="https://podminky.urs.cz/item/CS_URS_2022_01/786623023" TargetMode="External" /><Relationship Id="rId123" Type="http://schemas.openxmlformats.org/officeDocument/2006/relationships/hyperlink" Target="https://podminky.urs.cz/item/CS_URS_2022_01/786623027" TargetMode="External" /><Relationship Id="rId124" Type="http://schemas.openxmlformats.org/officeDocument/2006/relationships/hyperlink" Target="https://podminky.urs.cz/item/CS_URS_2022_01/998786203" TargetMode="External" /><Relationship Id="rId1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84211101" TargetMode="External" /><Relationship Id="rId30" Type="http://schemas.openxmlformats.org/officeDocument/2006/relationships/hyperlink" Target="https://podminky.urs.cz/item/CS_URS_2021_02/784211109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hyperlink" Target="https://podminky.urs.cz/item/CS_URS_2021_02/767832102" TargetMode="External" /><Relationship Id="rId25" Type="http://schemas.openxmlformats.org/officeDocument/2006/relationships/hyperlink" Target="https://podminky.urs.cz/item/CS_URS_2021_02/998767203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1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20510" TargetMode="External" /><Relationship Id="rId54" Type="http://schemas.openxmlformats.org/officeDocument/2006/relationships/hyperlink" Target="https://podminky.urs.cz/item/CS_URS_2021_02/767250113" TargetMode="External" /><Relationship Id="rId55" Type="http://schemas.openxmlformats.org/officeDocument/2006/relationships/hyperlink" Target="https://podminky.urs.cz/item/CS_URS_2021_02/767995113" TargetMode="External" /><Relationship Id="rId56" Type="http://schemas.openxmlformats.org/officeDocument/2006/relationships/hyperlink" Target="https://podminky.urs.cz/item/CS_URS_2021_02/767995111" TargetMode="External" /><Relationship Id="rId57" Type="http://schemas.openxmlformats.org/officeDocument/2006/relationships/hyperlink" Target="https://podminky.urs.cz/item/CS_URS_2021_02/953965132" TargetMode="External" /><Relationship Id="rId58" Type="http://schemas.openxmlformats.org/officeDocument/2006/relationships/hyperlink" Target="https://podminky.urs.cz/item/CS_URS_2021_02/998767203" TargetMode="External" /><Relationship Id="rId59" Type="http://schemas.openxmlformats.org/officeDocument/2006/relationships/hyperlink" Target="https://podminky.urs.cz/item/CS_URS_2021_02/771151022" TargetMode="External" /><Relationship Id="rId60" Type="http://schemas.openxmlformats.org/officeDocument/2006/relationships/hyperlink" Target="https://podminky.urs.cz/item/CS_URS_2021_02/771574263" TargetMode="External" /><Relationship Id="rId61" Type="http://schemas.openxmlformats.org/officeDocument/2006/relationships/hyperlink" Target="https://podminky.urs.cz/item/CS_URS_2021_02/771577111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111111" TargetMode="External" /><Relationship Id="rId64" Type="http://schemas.openxmlformats.org/officeDocument/2006/relationships/hyperlink" Target="https://podminky.urs.cz/item/CS_URS_2021_02/776211131" TargetMode="External" /><Relationship Id="rId65" Type="http://schemas.openxmlformats.org/officeDocument/2006/relationships/hyperlink" Target="https://podminky.urs.cz/item/CS_URS_2021_02/776411112" TargetMode="External" /><Relationship Id="rId66" Type="http://schemas.openxmlformats.org/officeDocument/2006/relationships/hyperlink" Target="https://podminky.urs.cz/item/CS_URS_2021_02/998776203" TargetMode="External" /><Relationship Id="rId67" Type="http://schemas.openxmlformats.org/officeDocument/2006/relationships/hyperlink" Target="https://podminky.urs.cz/item/CS_URS_2021_02/781474114" TargetMode="External" /><Relationship Id="rId68" Type="http://schemas.openxmlformats.org/officeDocument/2006/relationships/hyperlink" Target="https://podminky.urs.cz/item/CS_URS_2021_02/781491021" TargetMode="External" /><Relationship Id="rId69" Type="http://schemas.openxmlformats.org/officeDocument/2006/relationships/hyperlink" Target="https://podminky.urs.cz/item/CS_URS_2021_02/781494111" TargetMode="External" /><Relationship Id="rId70" Type="http://schemas.openxmlformats.org/officeDocument/2006/relationships/hyperlink" Target="https://podminky.urs.cz/item/CS_URS_2021_02/781494511" TargetMode="External" /><Relationship Id="rId71" Type="http://schemas.openxmlformats.org/officeDocument/2006/relationships/hyperlink" Target="https://podminky.urs.cz/item/CS_URS_2021_02/998781203" TargetMode="External" /><Relationship Id="rId72" Type="http://schemas.openxmlformats.org/officeDocument/2006/relationships/hyperlink" Target="https://podminky.urs.cz/item/CS_URS_2021_02/784211101" TargetMode="External" /><Relationship Id="rId73" Type="http://schemas.openxmlformats.org/officeDocument/2006/relationships/hyperlink" Target="https://podminky.urs.cz/item/CS_URS_2021_02/784211105" TargetMode="External" /><Relationship Id="rId74" Type="http://schemas.openxmlformats.org/officeDocument/2006/relationships/hyperlink" Target="https://podminky.urs.cz/item/CS_URS_2021_02/784211109" TargetMode="External" /><Relationship Id="rId75" Type="http://schemas.openxmlformats.org/officeDocument/2006/relationships/hyperlink" Target="https://podminky.urs.cz/item/CS_URS_2022_01/786623021" TargetMode="External" /><Relationship Id="rId76" Type="http://schemas.openxmlformats.org/officeDocument/2006/relationships/hyperlink" Target="https://podminky.urs.cz/item/CS_URS_2021_02/998786203" TargetMode="External" /><Relationship Id="rId7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N6042021k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ROUND(AG55+AG69+AG79,2)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ROUND(AS55+AS69+AS79,2)</f>
        <v>0</v>
      </c>
      <c r="AT54" s="108">
        <f>ROUND(SUM(AV54:AW54),2)</f>
        <v>0</v>
      </c>
      <c r="AU54" s="109">
        <f>ROUND(AU55+AU69+AU79,5)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ROUND(AZ55+AZ69+AZ79,2)</f>
        <v>0</v>
      </c>
      <c r="BA54" s="108">
        <f>ROUND(BA55+BA69+BA79,2)</f>
        <v>0</v>
      </c>
      <c r="BB54" s="108">
        <f>ROUND(BB55+BB69+BB79,2)</f>
        <v>0</v>
      </c>
      <c r="BC54" s="108">
        <f>ROUND(BC55+BC69+BC79,2)</f>
        <v>0</v>
      </c>
      <c r="BD54" s="110">
        <f>ROUND(BD55+BD69+BD79,2)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stavby'!P93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st...'!P108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st...'!P97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st...'!P97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'016 - AV kabeláž'!J34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'016 - AV kabeláž'!P94</f>
        <v>0</v>
      </c>
      <c r="AV77" s="132">
        <f>'016 - AV kabeláž'!J37</f>
        <v>0</v>
      </c>
      <c r="AW77" s="132">
        <f>'016 - AV kabeláž'!J38</f>
        <v>0</v>
      </c>
      <c r="AX77" s="132">
        <f>'016 - AV kabeláž'!J39</f>
        <v>0</v>
      </c>
      <c r="AY77" s="132">
        <f>'016 - AV kabeláž'!J40</f>
        <v>0</v>
      </c>
      <c r="AZ77" s="132">
        <f>'016 - AV kabeláž'!F37</f>
        <v>0</v>
      </c>
      <c r="BA77" s="132">
        <f>'016 - AV kabeláž'!F38</f>
        <v>0</v>
      </c>
      <c r="BB77" s="132">
        <f>'016 - AV kabeláž'!F39</f>
        <v>0</v>
      </c>
      <c r="BC77" s="132">
        <f>'016 - AV kabeláž'!F40</f>
        <v>0</v>
      </c>
      <c r="BD77" s="134">
        <f>'016 - AV kabeláž'!F41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1">
        <v>0</v>
      </c>
      <c r="AT78" s="132">
        <f>ROUND(SUM(AV78:AW78),2)</f>
        <v>0</v>
      </c>
      <c r="AU78" s="133">
        <f>'022 - Architektonicko - s...'!P90</f>
        <v>0</v>
      </c>
      <c r="AV78" s="132">
        <f>'022 - Architektonicko - s...'!J35</f>
        <v>0</v>
      </c>
      <c r="AW78" s="132">
        <f>'022 - Architektonicko - s...'!J36</f>
        <v>0</v>
      </c>
      <c r="AX78" s="132">
        <f>'022 - Architektonicko - s...'!J37</f>
        <v>0</v>
      </c>
      <c r="AY78" s="132">
        <f>'022 - Architektonicko - s...'!J38</f>
        <v>0</v>
      </c>
      <c r="AZ78" s="132">
        <f>'022 - Architektonicko - s...'!F35</f>
        <v>0</v>
      </c>
      <c r="BA78" s="132">
        <f>'022 - Architektonicko - s...'!F36</f>
        <v>0</v>
      </c>
      <c r="BB78" s="132">
        <f>'022 - Architektonicko - s...'!F37</f>
        <v>0</v>
      </c>
      <c r="BC78" s="132">
        <f>'022 - Architektonicko - s...'!F38</f>
        <v>0</v>
      </c>
      <c r="BD78" s="134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7" customFormat="1" ht="16.5" customHeight="1">
      <c r="A79" s="126" t="s">
        <v>83</v>
      </c>
      <c r="B79" s="113"/>
      <c r="C79" s="114"/>
      <c r="D79" s="115" t="s">
        <v>149</v>
      </c>
      <c r="E79" s="115"/>
      <c r="F79" s="115"/>
      <c r="G79" s="115"/>
      <c r="H79" s="115"/>
      <c r="I79" s="116"/>
      <c r="J79" s="115" t="s">
        <v>150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8">
        <f>'SO 03 - Ostatní náklady'!J30</f>
        <v>0</v>
      </c>
      <c r="AH79" s="116"/>
      <c r="AI79" s="116"/>
      <c r="AJ79" s="116"/>
      <c r="AK79" s="116"/>
      <c r="AL79" s="116"/>
      <c r="AM79" s="116"/>
      <c r="AN79" s="118">
        <f>SUM(AG79,AT79)</f>
        <v>0</v>
      </c>
      <c r="AO79" s="116"/>
      <c r="AP79" s="116"/>
      <c r="AQ79" s="119" t="s">
        <v>79</v>
      </c>
      <c r="AR79" s="120"/>
      <c r="AS79" s="137">
        <v>0</v>
      </c>
      <c r="AT79" s="138">
        <f>ROUND(SUM(AV79:AW79),2)</f>
        <v>0</v>
      </c>
      <c r="AU79" s="139">
        <f>'SO 03 - Ostatní náklady'!P80</f>
        <v>0</v>
      </c>
      <c r="AV79" s="138">
        <f>'SO 03 - Ostatní náklady'!J33</f>
        <v>0</v>
      </c>
      <c r="AW79" s="138">
        <f>'SO 03 - Ostatní náklady'!J34</f>
        <v>0</v>
      </c>
      <c r="AX79" s="138">
        <f>'SO 03 - Ostatní náklady'!J35</f>
        <v>0</v>
      </c>
      <c r="AY79" s="138">
        <f>'SO 03 - Ostatní náklady'!J36</f>
        <v>0</v>
      </c>
      <c r="AZ79" s="138">
        <f>'SO 03 - Ostatní náklady'!F33</f>
        <v>0</v>
      </c>
      <c r="BA79" s="138">
        <f>'SO 03 - Ostatní náklady'!F34</f>
        <v>0</v>
      </c>
      <c r="BB79" s="138">
        <f>'SO 03 - Ostatní náklady'!F35</f>
        <v>0</v>
      </c>
      <c r="BC79" s="138">
        <f>'SO 03 - Ostatní náklady'!F36</f>
        <v>0</v>
      </c>
      <c r="BD79" s="140">
        <f>'SO 03 - Ostatní náklady'!F37</f>
        <v>0</v>
      </c>
      <c r="BE79" s="7"/>
      <c r="BT79" s="125" t="s">
        <v>80</v>
      </c>
      <c r="BV79" s="125" t="s">
        <v>75</v>
      </c>
      <c r="BW79" s="125" t="s">
        <v>151</v>
      </c>
      <c r="BX79" s="125" t="s">
        <v>5</v>
      </c>
      <c r="CL79" s="125" t="s">
        <v>19</v>
      </c>
      <c r="CM79" s="125" t="s">
        <v>82</v>
      </c>
    </row>
    <row r="80" s="2" customFormat="1" ht="30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6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</row>
  </sheetData>
  <sheetProtection sheet="1" formatColumns="0" formatRows="0" objects="1" scenarios="1" spinCount="100000" saltValue="yTP3gfXifE4wPa8j5L7edghXSQN711iyD34L8ugKk8V1UaDdDdLDLmPaiM7c6LG/s1x74198NzXQuOQIqASM+A==" hashValue="LCAcwLA42gVjfIlntUZXNvvhL/DrfOOl3DtLKMCZdVDeK7Ys8DQNB8nYzfpP+dlkpYnv9vIdpHb7ZIab5eDChQ==" algorithmName="SHA-512" password="CC35"/>
  <mergeCells count="138"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  <mergeCell ref="D79:H79"/>
    <mergeCell ref="J79:AF79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6 - AV kabeláž'!C2" display="/"/>
    <hyperlink ref="A78" location="'022 - Architektonicko - s...'!C2" display="/"/>
    <hyperlink ref="A79" location="'SO 03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165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168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169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170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171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191</v>
      </c>
      <c r="F100" s="217" t="s">
        <v>192</v>
      </c>
      <c r="G100" s="218" t="s">
        <v>193</v>
      </c>
      <c r="H100" s="219">
        <v>809.26900000000001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195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197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199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200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201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202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203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204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205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206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207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208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209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210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211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212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213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214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215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216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217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218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219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220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221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222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223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224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225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226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227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228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5" customFormat="1">
      <c r="A132" s="15"/>
      <c r="B132" s="255"/>
      <c r="C132" s="256"/>
      <c r="D132" s="235" t="s">
        <v>198</v>
      </c>
      <c r="E132" s="257" t="s">
        <v>19</v>
      </c>
      <c r="F132" s="258" t="s">
        <v>229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198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188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230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188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190</v>
      </c>
      <c r="E134" s="216" t="s">
        <v>231</v>
      </c>
      <c r="F134" s="217" t="s">
        <v>232</v>
      </c>
      <c r="G134" s="218" t="s">
        <v>193</v>
      </c>
      <c r="H134" s="219">
        <v>4.46</v>
      </c>
      <c r="I134" s="220"/>
      <c r="J134" s="221">
        <f>ROUND(I134*H134,2)</f>
        <v>0</v>
      </c>
      <c r="K134" s="217" t="s">
        <v>194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82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233</v>
      </c>
    </row>
    <row r="135" s="2" customFormat="1">
      <c r="A135" s="40"/>
      <c r="B135" s="41"/>
      <c r="C135" s="42"/>
      <c r="D135" s="228" t="s">
        <v>196</v>
      </c>
      <c r="E135" s="42"/>
      <c r="F135" s="229" t="s">
        <v>234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196</v>
      </c>
      <c r="AU135" s="19" t="s">
        <v>82</v>
      </c>
    </row>
    <row r="136" s="13" customFormat="1">
      <c r="A136" s="13"/>
      <c r="B136" s="233"/>
      <c r="C136" s="234"/>
      <c r="D136" s="235" t="s">
        <v>198</v>
      </c>
      <c r="E136" s="236" t="s">
        <v>19</v>
      </c>
      <c r="F136" s="237" t="s">
        <v>235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198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236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237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238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5" customFormat="1">
      <c r="A140" s="15"/>
      <c r="B140" s="255"/>
      <c r="C140" s="256"/>
      <c r="D140" s="235" t="s">
        <v>198</v>
      </c>
      <c r="E140" s="257" t="s">
        <v>19</v>
      </c>
      <c r="F140" s="258" t="s">
        <v>229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198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188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239</v>
      </c>
      <c r="F141" s="213" t="s">
        <v>240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188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190</v>
      </c>
      <c r="E142" s="216" t="s">
        <v>241</v>
      </c>
      <c r="F142" s="217" t="s">
        <v>242</v>
      </c>
      <c r="G142" s="218" t="s">
        <v>243</v>
      </c>
      <c r="H142" s="219">
        <v>1002</v>
      </c>
      <c r="I142" s="220"/>
      <c r="J142" s="221">
        <f>ROUND(I142*H142,2)</f>
        <v>0</v>
      </c>
      <c r="K142" s="217" t="s">
        <v>194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82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244</v>
      </c>
    </row>
    <row r="143" s="2" customFormat="1">
      <c r="A143" s="40"/>
      <c r="B143" s="41"/>
      <c r="C143" s="42"/>
      <c r="D143" s="228" t="s">
        <v>196</v>
      </c>
      <c r="E143" s="42"/>
      <c r="F143" s="229" t="s">
        <v>245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196</v>
      </c>
      <c r="AU143" s="19" t="s">
        <v>82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246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247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2" customFormat="1" ht="24.15" customHeight="1">
      <c r="A147" s="40"/>
      <c r="B147" s="41"/>
      <c r="C147" s="215" t="s">
        <v>135</v>
      </c>
      <c r="D147" s="215" t="s">
        <v>190</v>
      </c>
      <c r="E147" s="216" t="s">
        <v>248</v>
      </c>
      <c r="F147" s="217" t="s">
        <v>249</v>
      </c>
      <c r="G147" s="218" t="s">
        <v>243</v>
      </c>
      <c r="H147" s="219">
        <v>30060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250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251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252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5" customFormat="1">
      <c r="A150" s="15"/>
      <c r="B150" s="255"/>
      <c r="C150" s="256"/>
      <c r="D150" s="235" t="s">
        <v>198</v>
      </c>
      <c r="E150" s="257" t="s">
        <v>19</v>
      </c>
      <c r="F150" s="258" t="s">
        <v>229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198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188</v>
      </c>
    </row>
    <row r="151" s="2" customFormat="1" ht="24.15" customHeight="1">
      <c r="A151" s="40"/>
      <c r="B151" s="41"/>
      <c r="C151" s="215" t="s">
        <v>253</v>
      </c>
      <c r="D151" s="215" t="s">
        <v>190</v>
      </c>
      <c r="E151" s="216" t="s">
        <v>254</v>
      </c>
      <c r="F151" s="217" t="s">
        <v>255</v>
      </c>
      <c r="G151" s="218" t="s">
        <v>243</v>
      </c>
      <c r="H151" s="219">
        <v>1002</v>
      </c>
      <c r="I151" s="220"/>
      <c r="J151" s="221">
        <f>ROUND(I151*H151,2)</f>
        <v>0</v>
      </c>
      <c r="K151" s="217" t="s">
        <v>194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82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256</v>
      </c>
    </row>
    <row r="152" s="2" customFormat="1">
      <c r="A152" s="40"/>
      <c r="B152" s="41"/>
      <c r="C152" s="42"/>
      <c r="D152" s="228" t="s">
        <v>196</v>
      </c>
      <c r="E152" s="42"/>
      <c r="F152" s="229" t="s">
        <v>257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196</v>
      </c>
      <c r="AU152" s="19" t="s">
        <v>82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246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247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258</v>
      </c>
      <c r="D156" s="215" t="s">
        <v>190</v>
      </c>
      <c r="E156" s="216" t="s">
        <v>259</v>
      </c>
      <c r="F156" s="217" t="s">
        <v>260</v>
      </c>
      <c r="G156" s="218" t="s">
        <v>243</v>
      </c>
      <c r="H156" s="219">
        <v>1002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261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262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246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247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5" customFormat="1">
      <c r="A160" s="15"/>
      <c r="B160" s="255"/>
      <c r="C160" s="256"/>
      <c r="D160" s="235" t="s">
        <v>198</v>
      </c>
      <c r="E160" s="257" t="s">
        <v>19</v>
      </c>
      <c r="F160" s="258" t="s">
        <v>229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198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188</v>
      </c>
    </row>
    <row r="161" s="2" customFormat="1" ht="16.5" customHeight="1">
      <c r="A161" s="40"/>
      <c r="B161" s="41"/>
      <c r="C161" s="215" t="s">
        <v>263</v>
      </c>
      <c r="D161" s="215" t="s">
        <v>190</v>
      </c>
      <c r="E161" s="216" t="s">
        <v>264</v>
      </c>
      <c r="F161" s="217" t="s">
        <v>265</v>
      </c>
      <c r="G161" s="218" t="s">
        <v>243</v>
      </c>
      <c r="H161" s="219">
        <v>30060</v>
      </c>
      <c r="I161" s="220"/>
      <c r="J161" s="221">
        <f>ROUND(I161*H161,2)</f>
        <v>0</v>
      </c>
      <c r="K161" s="217" t="s">
        <v>194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82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266</v>
      </c>
    </row>
    <row r="162" s="2" customFormat="1">
      <c r="A162" s="40"/>
      <c r="B162" s="41"/>
      <c r="C162" s="42"/>
      <c r="D162" s="228" t="s">
        <v>196</v>
      </c>
      <c r="E162" s="42"/>
      <c r="F162" s="229" t="s">
        <v>267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196</v>
      </c>
      <c r="AU162" s="19" t="s">
        <v>82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252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5" customFormat="1">
      <c r="A164" s="15"/>
      <c r="B164" s="255"/>
      <c r="C164" s="256"/>
      <c r="D164" s="235" t="s">
        <v>198</v>
      </c>
      <c r="E164" s="257" t="s">
        <v>19</v>
      </c>
      <c r="F164" s="258" t="s">
        <v>229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198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188</v>
      </c>
    </row>
    <row r="165" s="2" customFormat="1" ht="16.5" customHeight="1">
      <c r="A165" s="40"/>
      <c r="B165" s="41"/>
      <c r="C165" s="215" t="s">
        <v>268</v>
      </c>
      <c r="D165" s="215" t="s">
        <v>190</v>
      </c>
      <c r="E165" s="216" t="s">
        <v>269</v>
      </c>
      <c r="F165" s="217" t="s">
        <v>270</v>
      </c>
      <c r="G165" s="218" t="s">
        <v>243</v>
      </c>
      <c r="H165" s="219">
        <v>1002</v>
      </c>
      <c r="I165" s="220"/>
      <c r="J165" s="221">
        <f>ROUND(I165*H165,2)</f>
        <v>0</v>
      </c>
      <c r="K165" s="217" t="s">
        <v>194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82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271</v>
      </c>
    </row>
    <row r="166" s="2" customFormat="1">
      <c r="A166" s="40"/>
      <c r="B166" s="41"/>
      <c r="C166" s="42"/>
      <c r="D166" s="228" t="s">
        <v>196</v>
      </c>
      <c r="E166" s="42"/>
      <c r="F166" s="229" t="s">
        <v>272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196</v>
      </c>
      <c r="AU166" s="19" t="s">
        <v>82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246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247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5" customFormat="1">
      <c r="A169" s="15"/>
      <c r="B169" s="255"/>
      <c r="C169" s="256"/>
      <c r="D169" s="235" t="s">
        <v>198</v>
      </c>
      <c r="E169" s="257" t="s">
        <v>19</v>
      </c>
      <c r="F169" s="258" t="s">
        <v>229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198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188</v>
      </c>
    </row>
    <row r="170" s="2" customFormat="1" ht="24.15" customHeight="1">
      <c r="A170" s="40"/>
      <c r="B170" s="41"/>
      <c r="C170" s="215" t="s">
        <v>239</v>
      </c>
      <c r="D170" s="215" t="s">
        <v>190</v>
      </c>
      <c r="E170" s="216" t="s">
        <v>273</v>
      </c>
      <c r="F170" s="217" t="s">
        <v>274</v>
      </c>
      <c r="G170" s="218" t="s">
        <v>243</v>
      </c>
      <c r="H170" s="219">
        <v>734.45500000000004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275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276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277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278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279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280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281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282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283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284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285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5" customFormat="1">
      <c r="A181" s="15"/>
      <c r="B181" s="255"/>
      <c r="C181" s="256"/>
      <c r="D181" s="235" t="s">
        <v>198</v>
      </c>
      <c r="E181" s="257" t="s">
        <v>19</v>
      </c>
      <c r="F181" s="258" t="s">
        <v>229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198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188</v>
      </c>
    </row>
    <row r="182" s="2" customFormat="1" ht="21.75" customHeight="1">
      <c r="A182" s="40"/>
      <c r="B182" s="41"/>
      <c r="C182" s="215" t="s">
        <v>286</v>
      </c>
      <c r="D182" s="215" t="s">
        <v>190</v>
      </c>
      <c r="E182" s="216" t="s">
        <v>287</v>
      </c>
      <c r="F182" s="217" t="s">
        <v>288</v>
      </c>
      <c r="G182" s="218" t="s">
        <v>243</v>
      </c>
      <c r="H182" s="219">
        <v>9.6199999999999992</v>
      </c>
      <c r="I182" s="220"/>
      <c r="J182" s="221">
        <f>ROUND(I182*H182,2)</f>
        <v>0</v>
      </c>
      <c r="K182" s="217" t="s">
        <v>194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82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</v>
      </c>
    </row>
    <row r="183" s="2" customFormat="1">
      <c r="A183" s="40"/>
      <c r="B183" s="41"/>
      <c r="C183" s="42"/>
      <c r="D183" s="228" t="s">
        <v>196</v>
      </c>
      <c r="E183" s="42"/>
      <c r="F183" s="229" t="s">
        <v>290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196</v>
      </c>
      <c r="AU183" s="19" t="s">
        <v>82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291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292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293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294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295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5" customFormat="1">
      <c r="A189" s="15"/>
      <c r="B189" s="255"/>
      <c r="C189" s="256"/>
      <c r="D189" s="235" t="s">
        <v>198</v>
      </c>
      <c r="E189" s="257" t="s">
        <v>19</v>
      </c>
      <c r="F189" s="258" t="s">
        <v>229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198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188</v>
      </c>
    </row>
    <row r="190" s="2" customFormat="1" ht="21.75" customHeight="1">
      <c r="A190" s="40"/>
      <c r="B190" s="41"/>
      <c r="C190" s="215" t="s">
        <v>296</v>
      </c>
      <c r="D190" s="215" t="s">
        <v>190</v>
      </c>
      <c r="E190" s="216" t="s">
        <v>297</v>
      </c>
      <c r="F190" s="217" t="s">
        <v>298</v>
      </c>
      <c r="G190" s="218" t="s">
        <v>243</v>
      </c>
      <c r="H190" s="219">
        <v>9.7439999999999998</v>
      </c>
      <c r="I190" s="220"/>
      <c r="J190" s="221">
        <f>ROUND(I190*H190,2)</f>
        <v>0</v>
      </c>
      <c r="K190" s="217" t="s">
        <v>194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82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299</v>
      </c>
    </row>
    <row r="191" s="2" customFormat="1">
      <c r="A191" s="40"/>
      <c r="B191" s="41"/>
      <c r="C191" s="42"/>
      <c r="D191" s="228" t="s">
        <v>196</v>
      </c>
      <c r="E191" s="42"/>
      <c r="F191" s="229" t="s">
        <v>300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196</v>
      </c>
      <c r="AU191" s="19" t="s">
        <v>82</v>
      </c>
    </row>
    <row r="192" s="13" customFormat="1">
      <c r="A192" s="13"/>
      <c r="B192" s="233"/>
      <c r="C192" s="234"/>
      <c r="D192" s="235" t="s">
        <v>198</v>
      </c>
      <c r="E192" s="236" t="s">
        <v>19</v>
      </c>
      <c r="F192" s="237" t="s">
        <v>301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198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302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303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304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5" customFormat="1">
      <c r="A196" s="15"/>
      <c r="B196" s="255"/>
      <c r="C196" s="256"/>
      <c r="D196" s="235" t="s">
        <v>198</v>
      </c>
      <c r="E196" s="257" t="s">
        <v>19</v>
      </c>
      <c r="F196" s="258" t="s">
        <v>229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198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188</v>
      </c>
    </row>
    <row r="197" s="2" customFormat="1" ht="21.75" customHeight="1">
      <c r="A197" s="40"/>
      <c r="B197" s="41"/>
      <c r="C197" s="215" t="s">
        <v>305</v>
      </c>
      <c r="D197" s="215" t="s">
        <v>190</v>
      </c>
      <c r="E197" s="216" t="s">
        <v>306</v>
      </c>
      <c r="F197" s="217" t="s">
        <v>307</v>
      </c>
      <c r="G197" s="218" t="s">
        <v>243</v>
      </c>
      <c r="H197" s="219">
        <v>61.195</v>
      </c>
      <c r="I197" s="220"/>
      <c r="J197" s="221">
        <f>ROUND(I197*H197,2)</f>
        <v>0</v>
      </c>
      <c r="K197" s="217" t="s">
        <v>194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82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308</v>
      </c>
    </row>
    <row r="198" s="2" customFormat="1">
      <c r="A198" s="40"/>
      <c r="B198" s="41"/>
      <c r="C198" s="42"/>
      <c r="D198" s="228" t="s">
        <v>196</v>
      </c>
      <c r="E198" s="42"/>
      <c r="F198" s="229" t="s">
        <v>309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196</v>
      </c>
      <c r="AU198" s="19" t="s">
        <v>82</v>
      </c>
    </row>
    <row r="199" s="13" customFormat="1">
      <c r="A199" s="13"/>
      <c r="B199" s="233"/>
      <c r="C199" s="234"/>
      <c r="D199" s="235" t="s">
        <v>198</v>
      </c>
      <c r="E199" s="236" t="s">
        <v>19</v>
      </c>
      <c r="F199" s="237" t="s">
        <v>291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198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310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294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311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5" customFormat="1">
      <c r="A203" s="15"/>
      <c r="B203" s="255"/>
      <c r="C203" s="256"/>
      <c r="D203" s="235" t="s">
        <v>198</v>
      </c>
      <c r="E203" s="257" t="s">
        <v>19</v>
      </c>
      <c r="F203" s="258" t="s">
        <v>229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198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188</v>
      </c>
    </row>
    <row r="204" s="2" customFormat="1" ht="21.75" customHeight="1">
      <c r="A204" s="40"/>
      <c r="B204" s="41"/>
      <c r="C204" s="215" t="s">
        <v>312</v>
      </c>
      <c r="D204" s="215" t="s">
        <v>190</v>
      </c>
      <c r="E204" s="216" t="s">
        <v>313</v>
      </c>
      <c r="F204" s="217" t="s">
        <v>314</v>
      </c>
      <c r="G204" s="218" t="s">
        <v>243</v>
      </c>
      <c r="H204" s="219">
        <v>56.920000000000002</v>
      </c>
      <c r="I204" s="220"/>
      <c r="J204" s="221">
        <f>ROUND(I204*H204,2)</f>
        <v>0</v>
      </c>
      <c r="K204" s="217" t="s">
        <v>194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82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315</v>
      </c>
    </row>
    <row r="205" s="2" customFormat="1">
      <c r="A205" s="40"/>
      <c r="B205" s="41"/>
      <c r="C205" s="42"/>
      <c r="D205" s="228" t="s">
        <v>196</v>
      </c>
      <c r="E205" s="42"/>
      <c r="F205" s="229" t="s">
        <v>316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196</v>
      </c>
      <c r="AU205" s="19" t="s">
        <v>82</v>
      </c>
    </row>
    <row r="206" s="13" customFormat="1">
      <c r="A206" s="13"/>
      <c r="B206" s="233"/>
      <c r="C206" s="234"/>
      <c r="D206" s="235" t="s">
        <v>198</v>
      </c>
      <c r="E206" s="236" t="s">
        <v>19</v>
      </c>
      <c r="F206" s="237" t="s">
        <v>301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198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317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318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319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320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5" customFormat="1">
      <c r="A211" s="15"/>
      <c r="B211" s="255"/>
      <c r="C211" s="256"/>
      <c r="D211" s="235" t="s">
        <v>198</v>
      </c>
      <c r="E211" s="257" t="s">
        <v>19</v>
      </c>
      <c r="F211" s="258" t="s">
        <v>229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198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188</v>
      </c>
    </row>
    <row r="212" s="2" customFormat="1" ht="21.75" customHeight="1">
      <c r="A212" s="40"/>
      <c r="B212" s="41"/>
      <c r="C212" s="215" t="s">
        <v>321</v>
      </c>
      <c r="D212" s="215" t="s">
        <v>190</v>
      </c>
      <c r="E212" s="216" t="s">
        <v>322</v>
      </c>
      <c r="F212" s="217" t="s">
        <v>323</v>
      </c>
      <c r="G212" s="218" t="s">
        <v>243</v>
      </c>
      <c r="H212" s="219">
        <v>7.2290000000000001</v>
      </c>
      <c r="I212" s="220"/>
      <c r="J212" s="221">
        <f>ROUND(I212*H212,2)</f>
        <v>0</v>
      </c>
      <c r="K212" s="217" t="s">
        <v>194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82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324</v>
      </c>
    </row>
    <row r="213" s="2" customFormat="1">
      <c r="A213" s="40"/>
      <c r="B213" s="41"/>
      <c r="C213" s="42"/>
      <c r="D213" s="228" t="s">
        <v>196</v>
      </c>
      <c r="E213" s="42"/>
      <c r="F213" s="229" t="s">
        <v>325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196</v>
      </c>
      <c r="AU213" s="19" t="s">
        <v>82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326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327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328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329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330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5" customFormat="1">
      <c r="A219" s="15"/>
      <c r="B219" s="255"/>
      <c r="C219" s="256"/>
      <c r="D219" s="235" t="s">
        <v>198</v>
      </c>
      <c r="E219" s="257" t="s">
        <v>19</v>
      </c>
      <c r="F219" s="258" t="s">
        <v>229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198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188</v>
      </c>
    </row>
    <row r="220" s="2" customFormat="1" ht="33" customHeight="1">
      <c r="A220" s="40"/>
      <c r="B220" s="41"/>
      <c r="C220" s="215" t="s">
        <v>8</v>
      </c>
      <c r="D220" s="215" t="s">
        <v>190</v>
      </c>
      <c r="E220" s="216" t="s">
        <v>331</v>
      </c>
      <c r="F220" s="217" t="s">
        <v>332</v>
      </c>
      <c r="G220" s="218" t="s">
        <v>193</v>
      </c>
      <c r="H220" s="219">
        <v>4479.5500000000002</v>
      </c>
      <c r="I220" s="220"/>
      <c r="J220" s="221">
        <f>ROUND(I220*H220,2)</f>
        <v>0</v>
      </c>
      <c r="K220" s="217" t="s">
        <v>194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82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333</v>
      </c>
    </row>
    <row r="221" s="2" customFormat="1">
      <c r="A221" s="40"/>
      <c r="B221" s="41"/>
      <c r="C221" s="42"/>
      <c r="D221" s="228" t="s">
        <v>196</v>
      </c>
      <c r="E221" s="42"/>
      <c r="F221" s="229" t="s">
        <v>334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196</v>
      </c>
      <c r="AU221" s="19" t="s">
        <v>82</v>
      </c>
    </row>
    <row r="222" s="13" customFormat="1">
      <c r="A222" s="13"/>
      <c r="B222" s="233"/>
      <c r="C222" s="234"/>
      <c r="D222" s="235" t="s">
        <v>198</v>
      </c>
      <c r="E222" s="236" t="s">
        <v>19</v>
      </c>
      <c r="F222" s="237" t="s">
        <v>335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198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336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337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338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339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5" customFormat="1">
      <c r="A227" s="15"/>
      <c r="B227" s="255"/>
      <c r="C227" s="256"/>
      <c r="D227" s="235" t="s">
        <v>198</v>
      </c>
      <c r="E227" s="257" t="s">
        <v>19</v>
      </c>
      <c r="F227" s="258" t="s">
        <v>229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198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188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340</v>
      </c>
      <c r="F228" s="213" t="s">
        <v>341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188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342</v>
      </c>
      <c r="D229" s="215" t="s">
        <v>190</v>
      </c>
      <c r="E229" s="216" t="s">
        <v>343</v>
      </c>
      <c r="F229" s="217" t="s">
        <v>344</v>
      </c>
      <c r="G229" s="218" t="s">
        <v>345</v>
      </c>
      <c r="H229" s="219">
        <v>2934.9259999999999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346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347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2" customFormat="1" ht="21.75" customHeight="1">
      <c r="A231" s="40"/>
      <c r="B231" s="41"/>
      <c r="C231" s="215" t="s">
        <v>348</v>
      </c>
      <c r="D231" s="215" t="s">
        <v>190</v>
      </c>
      <c r="E231" s="216" t="s">
        <v>349</v>
      </c>
      <c r="F231" s="217" t="s">
        <v>350</v>
      </c>
      <c r="G231" s="218" t="s">
        <v>345</v>
      </c>
      <c r="H231" s="219">
        <v>1316.3879999999999</v>
      </c>
      <c r="I231" s="220"/>
      <c r="J231" s="221">
        <f>ROUND(I231*H231,2)</f>
        <v>0</v>
      </c>
      <c r="K231" s="217" t="s">
        <v>194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82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351</v>
      </c>
    </row>
    <row r="232" s="2" customFormat="1">
      <c r="A232" s="40"/>
      <c r="B232" s="41"/>
      <c r="C232" s="42"/>
      <c r="D232" s="228" t="s">
        <v>196</v>
      </c>
      <c r="E232" s="42"/>
      <c r="F232" s="229" t="s">
        <v>352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196</v>
      </c>
      <c r="AU232" s="19" t="s">
        <v>82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353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354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5" customFormat="1">
      <c r="A235" s="15"/>
      <c r="B235" s="255"/>
      <c r="C235" s="256"/>
      <c r="D235" s="235" t="s">
        <v>198</v>
      </c>
      <c r="E235" s="257" t="s">
        <v>19</v>
      </c>
      <c r="F235" s="258" t="s">
        <v>229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198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188</v>
      </c>
    </row>
    <row r="236" s="2" customFormat="1" ht="24.15" customHeight="1">
      <c r="A236" s="40"/>
      <c r="B236" s="41"/>
      <c r="C236" s="215" t="s">
        <v>355</v>
      </c>
      <c r="D236" s="215" t="s">
        <v>190</v>
      </c>
      <c r="E236" s="216" t="s">
        <v>356</v>
      </c>
      <c r="F236" s="217" t="s">
        <v>357</v>
      </c>
      <c r="G236" s="218" t="s">
        <v>345</v>
      </c>
      <c r="H236" s="219">
        <v>7898.3280000000004</v>
      </c>
      <c r="I236" s="220"/>
      <c r="J236" s="221">
        <f>ROUND(I236*H236,2)</f>
        <v>0</v>
      </c>
      <c r="K236" s="217" t="s">
        <v>194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82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358</v>
      </c>
    </row>
    <row r="237" s="2" customFormat="1">
      <c r="A237" s="40"/>
      <c r="B237" s="41"/>
      <c r="C237" s="42"/>
      <c r="D237" s="228" t="s">
        <v>196</v>
      </c>
      <c r="E237" s="42"/>
      <c r="F237" s="229" t="s">
        <v>359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196</v>
      </c>
      <c r="AU237" s="19" t="s">
        <v>82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360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5" customFormat="1">
      <c r="A239" s="15"/>
      <c r="B239" s="255"/>
      <c r="C239" s="256"/>
      <c r="D239" s="235" t="s">
        <v>198</v>
      </c>
      <c r="E239" s="257" t="s">
        <v>19</v>
      </c>
      <c r="F239" s="258" t="s">
        <v>229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198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188</v>
      </c>
    </row>
    <row r="240" s="2" customFormat="1" ht="24.15" customHeight="1">
      <c r="A240" s="40"/>
      <c r="B240" s="41"/>
      <c r="C240" s="215" t="s">
        <v>361</v>
      </c>
      <c r="D240" s="215" t="s">
        <v>190</v>
      </c>
      <c r="E240" s="216" t="s">
        <v>362</v>
      </c>
      <c r="F240" s="217" t="s">
        <v>363</v>
      </c>
      <c r="G240" s="218" t="s">
        <v>345</v>
      </c>
      <c r="H240" s="219">
        <v>1293.1690000000001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364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365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353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3" customFormat="1">
      <c r="A243" s="13"/>
      <c r="B243" s="233"/>
      <c r="C243" s="234"/>
      <c r="D243" s="235" t="s">
        <v>198</v>
      </c>
      <c r="E243" s="236" t="s">
        <v>19</v>
      </c>
      <c r="F243" s="237" t="s">
        <v>366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198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354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367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368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3" customFormat="1">
      <c r="A247" s="13"/>
      <c r="B247" s="233"/>
      <c r="C247" s="234"/>
      <c r="D247" s="235" t="s">
        <v>198</v>
      </c>
      <c r="E247" s="236" t="s">
        <v>19</v>
      </c>
      <c r="F247" s="237" t="s">
        <v>369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198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370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3" customFormat="1">
      <c r="A249" s="13"/>
      <c r="B249" s="233"/>
      <c r="C249" s="234"/>
      <c r="D249" s="235" t="s">
        <v>198</v>
      </c>
      <c r="E249" s="236" t="s">
        <v>19</v>
      </c>
      <c r="F249" s="237" t="s">
        <v>371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198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372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373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374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5" customFormat="1">
      <c r="A253" s="15"/>
      <c r="B253" s="255"/>
      <c r="C253" s="256"/>
      <c r="D253" s="235" t="s">
        <v>198</v>
      </c>
      <c r="E253" s="257" t="s">
        <v>19</v>
      </c>
      <c r="F253" s="258" t="s">
        <v>229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198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188</v>
      </c>
    </row>
    <row r="254" s="2" customFormat="1" ht="24.15" customHeight="1">
      <c r="A254" s="40"/>
      <c r="B254" s="41"/>
      <c r="C254" s="215" t="s">
        <v>375</v>
      </c>
      <c r="D254" s="215" t="s">
        <v>190</v>
      </c>
      <c r="E254" s="216" t="s">
        <v>376</v>
      </c>
      <c r="F254" s="217" t="s">
        <v>377</v>
      </c>
      <c r="G254" s="218" t="s">
        <v>345</v>
      </c>
      <c r="H254" s="219">
        <v>0.47999999999999998</v>
      </c>
      <c r="I254" s="220"/>
      <c r="J254" s="221">
        <f>ROUND(I254*H254,2)</f>
        <v>0</v>
      </c>
      <c r="K254" s="217" t="s">
        <v>194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82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378</v>
      </c>
    </row>
    <row r="255" s="2" customFormat="1">
      <c r="A255" s="40"/>
      <c r="B255" s="41"/>
      <c r="C255" s="42"/>
      <c r="D255" s="228" t="s">
        <v>196</v>
      </c>
      <c r="E255" s="42"/>
      <c r="F255" s="229" t="s">
        <v>379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196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190</v>
      </c>
      <c r="E256" s="216" t="s">
        <v>380</v>
      </c>
      <c r="F256" s="217" t="s">
        <v>381</v>
      </c>
      <c r="G256" s="218" t="s">
        <v>345</v>
      </c>
      <c r="H256" s="219">
        <v>7.2939999999999996</v>
      </c>
      <c r="I256" s="220"/>
      <c r="J256" s="221">
        <f>ROUND(I256*H256,2)</f>
        <v>0</v>
      </c>
      <c r="K256" s="217" t="s">
        <v>194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82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382</v>
      </c>
    </row>
    <row r="257" s="2" customFormat="1">
      <c r="A257" s="40"/>
      <c r="B257" s="41"/>
      <c r="C257" s="42"/>
      <c r="D257" s="228" t="s">
        <v>196</v>
      </c>
      <c r="E257" s="42"/>
      <c r="F257" s="229" t="s">
        <v>383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196</v>
      </c>
      <c r="AU257" s="19" t="s">
        <v>82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384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385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386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387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388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5" customFormat="1">
      <c r="A263" s="15"/>
      <c r="B263" s="255"/>
      <c r="C263" s="256"/>
      <c r="D263" s="235" t="s">
        <v>198</v>
      </c>
      <c r="E263" s="257" t="s">
        <v>19</v>
      </c>
      <c r="F263" s="258" t="s">
        <v>229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198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188</v>
      </c>
    </row>
    <row r="264" s="2" customFormat="1" ht="24.15" customHeight="1">
      <c r="A264" s="40"/>
      <c r="B264" s="41"/>
      <c r="C264" s="215" t="s">
        <v>389</v>
      </c>
      <c r="D264" s="215" t="s">
        <v>190</v>
      </c>
      <c r="E264" s="216" t="s">
        <v>390</v>
      </c>
      <c r="F264" s="217" t="s">
        <v>391</v>
      </c>
      <c r="G264" s="218" t="s">
        <v>345</v>
      </c>
      <c r="H264" s="219">
        <v>10.731</v>
      </c>
      <c r="I264" s="220"/>
      <c r="J264" s="221">
        <f>ROUND(I264*H264,2)</f>
        <v>0</v>
      </c>
      <c r="K264" s="217" t="s">
        <v>194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82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392</v>
      </c>
    </row>
    <row r="265" s="2" customFormat="1">
      <c r="A265" s="40"/>
      <c r="B265" s="41"/>
      <c r="C265" s="42"/>
      <c r="D265" s="228" t="s">
        <v>196</v>
      </c>
      <c r="E265" s="42"/>
      <c r="F265" s="229" t="s">
        <v>393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196</v>
      </c>
      <c r="AU265" s="19" t="s">
        <v>82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394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395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4.15" customHeight="1">
      <c r="A269" s="40"/>
      <c r="B269" s="41"/>
      <c r="C269" s="215" t="s">
        <v>396</v>
      </c>
      <c r="D269" s="215" t="s">
        <v>190</v>
      </c>
      <c r="E269" s="216" t="s">
        <v>397</v>
      </c>
      <c r="F269" s="217" t="s">
        <v>398</v>
      </c>
      <c r="G269" s="218" t="s">
        <v>345</v>
      </c>
      <c r="H269" s="219">
        <v>4.7140000000000004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399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400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401</v>
      </c>
      <c r="F271" s="213" t="s">
        <v>402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188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403</v>
      </c>
      <c r="D272" s="215" t="s">
        <v>190</v>
      </c>
      <c r="E272" s="216" t="s">
        <v>404</v>
      </c>
      <c r="F272" s="217" t="s">
        <v>405</v>
      </c>
      <c r="G272" s="218" t="s">
        <v>345</v>
      </c>
      <c r="H272" s="219">
        <v>8.3740000000000006</v>
      </c>
      <c r="I272" s="220"/>
      <c r="J272" s="221">
        <f>ROUND(I272*H272,2)</f>
        <v>0</v>
      </c>
      <c r="K272" s="217" t="s">
        <v>194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82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406</v>
      </c>
    </row>
    <row r="273" s="2" customFormat="1">
      <c r="A273" s="40"/>
      <c r="B273" s="41"/>
      <c r="C273" s="42"/>
      <c r="D273" s="228" t="s">
        <v>196</v>
      </c>
      <c r="E273" s="42"/>
      <c r="F273" s="229" t="s">
        <v>407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196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408</v>
      </c>
      <c r="F274" s="202" t="s">
        <v>409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188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410</v>
      </c>
      <c r="F275" s="213" t="s">
        <v>411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188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412</v>
      </c>
      <c r="D276" s="215" t="s">
        <v>190</v>
      </c>
      <c r="E276" s="216" t="s">
        <v>413</v>
      </c>
      <c r="F276" s="217" t="s">
        <v>414</v>
      </c>
      <c r="G276" s="218" t="s">
        <v>243</v>
      </c>
      <c r="H276" s="219">
        <v>471.392</v>
      </c>
      <c r="I276" s="220"/>
      <c r="J276" s="221">
        <f>ROUND(I276*H276,2)</f>
        <v>0</v>
      </c>
      <c r="K276" s="217" t="s">
        <v>415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342</v>
      </c>
      <c r="AT276" s="226" t="s">
        <v>190</v>
      </c>
      <c r="AU276" s="226" t="s">
        <v>82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342</v>
      </c>
      <c r="BM276" s="226" t="s">
        <v>416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417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5" customFormat="1">
      <c r="A278" s="15"/>
      <c r="B278" s="255"/>
      <c r="C278" s="256"/>
      <c r="D278" s="235" t="s">
        <v>198</v>
      </c>
      <c r="E278" s="257" t="s">
        <v>19</v>
      </c>
      <c r="F278" s="258" t="s">
        <v>229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198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188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418</v>
      </c>
      <c r="F279" s="213" t="s">
        <v>419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188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420</v>
      </c>
      <c r="D280" s="215" t="s">
        <v>190</v>
      </c>
      <c r="E280" s="216" t="s">
        <v>421</v>
      </c>
      <c r="F280" s="217" t="s">
        <v>422</v>
      </c>
      <c r="G280" s="218" t="s">
        <v>243</v>
      </c>
      <c r="H280" s="219">
        <v>249.172</v>
      </c>
      <c r="I280" s="220"/>
      <c r="J280" s="221">
        <f>ROUND(I280*H280,2)</f>
        <v>0</v>
      </c>
      <c r="K280" s="217" t="s">
        <v>194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342</v>
      </c>
      <c r="AT280" s="226" t="s">
        <v>190</v>
      </c>
      <c r="AU280" s="226" t="s">
        <v>82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342</v>
      </c>
      <c r="BM280" s="226" t="s">
        <v>423</v>
      </c>
    </row>
    <row r="281" s="2" customFormat="1">
      <c r="A281" s="40"/>
      <c r="B281" s="41"/>
      <c r="C281" s="42"/>
      <c r="D281" s="228" t="s">
        <v>196</v>
      </c>
      <c r="E281" s="42"/>
      <c r="F281" s="229" t="s">
        <v>424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196</v>
      </c>
      <c r="AU281" s="19" t="s">
        <v>82</v>
      </c>
    </row>
    <row r="282" s="13" customFormat="1">
      <c r="A282" s="13"/>
      <c r="B282" s="233"/>
      <c r="C282" s="234"/>
      <c r="D282" s="235" t="s">
        <v>198</v>
      </c>
      <c r="E282" s="236" t="s">
        <v>19</v>
      </c>
      <c r="F282" s="237" t="s">
        <v>425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198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426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427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428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429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430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431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430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432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430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433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434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435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436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5" customFormat="1">
      <c r="A296" s="15"/>
      <c r="B296" s="255"/>
      <c r="C296" s="256"/>
      <c r="D296" s="235" t="s">
        <v>198</v>
      </c>
      <c r="E296" s="257" t="s">
        <v>19</v>
      </c>
      <c r="F296" s="258" t="s">
        <v>229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198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188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437</v>
      </c>
      <c r="F297" s="213" t="s">
        <v>438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188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439</v>
      </c>
      <c r="D298" s="215" t="s">
        <v>190</v>
      </c>
      <c r="E298" s="216" t="s">
        <v>440</v>
      </c>
      <c r="F298" s="217" t="s">
        <v>441</v>
      </c>
      <c r="G298" s="218" t="s">
        <v>442</v>
      </c>
      <c r="H298" s="219">
        <v>20</v>
      </c>
      <c r="I298" s="220"/>
      <c r="J298" s="221">
        <f>ROUND(I298*H298,2)</f>
        <v>0</v>
      </c>
      <c r="K298" s="217" t="s">
        <v>194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342</v>
      </c>
      <c r="AT298" s="226" t="s">
        <v>190</v>
      </c>
      <c r="AU298" s="226" t="s">
        <v>82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342</v>
      </c>
      <c r="BM298" s="226" t="s">
        <v>443</v>
      </c>
    </row>
    <row r="299" s="2" customFormat="1">
      <c r="A299" s="40"/>
      <c r="B299" s="41"/>
      <c r="C299" s="42"/>
      <c r="D299" s="228" t="s">
        <v>196</v>
      </c>
      <c r="E299" s="42"/>
      <c r="F299" s="229" t="s">
        <v>444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196</v>
      </c>
      <c r="AU299" s="19" t="s">
        <v>82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445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375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5" customFormat="1">
      <c r="A302" s="15"/>
      <c r="B302" s="255"/>
      <c r="C302" s="256"/>
      <c r="D302" s="235" t="s">
        <v>198</v>
      </c>
      <c r="E302" s="257" t="s">
        <v>19</v>
      </c>
      <c r="F302" s="258" t="s">
        <v>229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198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188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446</v>
      </c>
      <c r="F303" s="202" t="s">
        <v>447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188</v>
      </c>
      <c r="BK303" s="212">
        <f>BK304</f>
        <v>0</v>
      </c>
    </row>
    <row r="304" s="2" customFormat="1" ht="16.5" customHeight="1">
      <c r="A304" s="40"/>
      <c r="B304" s="41"/>
      <c r="C304" s="215" t="s">
        <v>448</v>
      </c>
      <c r="D304" s="215" t="s">
        <v>190</v>
      </c>
      <c r="E304" s="216" t="s">
        <v>449</v>
      </c>
      <c r="F304" s="217" t="s">
        <v>450</v>
      </c>
      <c r="G304" s="218" t="s">
        <v>451</v>
      </c>
      <c r="H304" s="219">
        <v>40</v>
      </c>
      <c r="I304" s="220"/>
      <c r="J304" s="221">
        <f>ROUND(I304*H304,2)</f>
        <v>0</v>
      </c>
      <c r="K304" s="217" t="s">
        <v>452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453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453</v>
      </c>
      <c r="BM304" s="226" t="s">
        <v>454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455</v>
      </c>
      <c r="F305" s="202" t="s">
        <v>456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253</v>
      </c>
      <c r="AT305" s="211" t="s">
        <v>72</v>
      </c>
      <c r="AU305" s="211" t="s">
        <v>73</v>
      </c>
      <c r="AY305" s="210" t="s">
        <v>188</v>
      </c>
      <c r="BK305" s="212">
        <f>BK306</f>
        <v>0</v>
      </c>
    </row>
    <row r="306" s="2" customFormat="1" ht="16.5" customHeight="1">
      <c r="A306" s="40"/>
      <c r="B306" s="41"/>
      <c r="C306" s="215" t="s">
        <v>457</v>
      </c>
      <c r="D306" s="215" t="s">
        <v>190</v>
      </c>
      <c r="E306" s="216" t="s">
        <v>458</v>
      </c>
      <c r="F306" s="217" t="s">
        <v>459</v>
      </c>
      <c r="G306" s="218" t="s">
        <v>460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461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VChnIQfSmDVnZG6iPmShFdW4H78/hSY6U2FXHqJzjowwwgTV1iVb3Dz0LDApItCh/nlA2IA24TSCCgcdtMuRaw==" hashValue="aUQ2CmQ5wFsOBlcQLTMnFfuHL3972K984q6Njn6PntPE3SsM5NDdu8CBnalthS1ZbSPX66eyGQ3V8wUrac54kA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462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ROUND((SUM(BE93:BE326)),  2)</f>
        <v>0</v>
      </c>
      <c r="G35" s="40"/>
      <c r="H35" s="40"/>
      <c r="I35" s="160">
        <v>0.20999999999999999</v>
      </c>
      <c r="J35" s="159">
        <f>ROUND(((SUM(BE93:BE326))*I35),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ROUND((SUM(BF93:BF326)),  2)</f>
        <v>0</v>
      </c>
      <c r="G36" s="40"/>
      <c r="H36" s="40"/>
      <c r="I36" s="160">
        <v>0.14999999999999999</v>
      </c>
      <c r="J36" s="159">
        <f>ROUND(((SUM(BF93:BF326))*I36),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463</v>
      </c>
      <c r="E66" s="185"/>
      <c r="F66" s="185"/>
      <c r="G66" s="185"/>
      <c r="H66" s="185"/>
      <c r="I66" s="185"/>
      <c r="J66" s="186">
        <f>J146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J247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J275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167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464</v>
      </c>
      <c r="E70" s="185"/>
      <c r="F70" s="185"/>
      <c r="G70" s="185"/>
      <c r="H70" s="185"/>
      <c r="I70" s="185"/>
      <c r="J70" s="186">
        <f>J286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172</v>
      </c>
      <c r="E71" s="180"/>
      <c r="F71" s="180"/>
      <c r="G71" s="180"/>
      <c r="H71" s="180"/>
      <c r="I71" s="180"/>
      <c r="J71" s="181">
        <f>J325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Založení spodní stavby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174</v>
      </c>
      <c r="D92" s="191" t="s">
        <v>58</v>
      </c>
      <c r="E92" s="191" t="s">
        <v>54</v>
      </c>
      <c r="F92" s="191" t="s">
        <v>55</v>
      </c>
      <c r="G92" s="191" t="s">
        <v>175</v>
      </c>
      <c r="H92" s="191" t="s">
        <v>176</v>
      </c>
      <c r="I92" s="191" t="s">
        <v>177</v>
      </c>
      <c r="J92" s="191" t="s">
        <v>159</v>
      </c>
      <c r="K92" s="192" t="s">
        <v>178</v>
      </c>
      <c r="L92" s="193"/>
      <c r="M92" s="94" t="s">
        <v>19</v>
      </c>
      <c r="N92" s="95" t="s">
        <v>43</v>
      </c>
      <c r="O92" s="95" t="s">
        <v>179</v>
      </c>
      <c r="P92" s="95" t="s">
        <v>180</v>
      </c>
      <c r="Q92" s="95" t="s">
        <v>181</v>
      </c>
      <c r="R92" s="95" t="s">
        <v>182</v>
      </c>
      <c r="S92" s="95" t="s">
        <v>183</v>
      </c>
      <c r="T92" s="96" t="s">
        <v>184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185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P94+P285+P325</f>
        <v>0</v>
      </c>
      <c r="Q93" s="98"/>
      <c r="R93" s="196">
        <f>R94+R285+R325</f>
        <v>1300.7491785299999</v>
      </c>
      <c r="S93" s="98"/>
      <c r="T93" s="197">
        <f>T94+T285+T325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160</v>
      </c>
      <c r="BK93" s="198">
        <f>BK94+BK285+BK325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186</v>
      </c>
      <c r="F94" s="202" t="s">
        <v>187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P95+P146+P247+P275</f>
        <v>0</v>
      </c>
      <c r="Q94" s="207"/>
      <c r="R94" s="208">
        <f>R95+R146+R247+R275</f>
        <v>1297.6196417299998</v>
      </c>
      <c r="S94" s="207"/>
      <c r="T94" s="209">
        <f>T95+T146+T247+T275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188</v>
      </c>
      <c r="BK94" s="212">
        <f>BK95+BK146+BK247+BK275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189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SUM(P96:P145)</f>
        <v>0</v>
      </c>
      <c r="Q95" s="207"/>
      <c r="R95" s="208">
        <f>SUM(R96:R145)</f>
        <v>0</v>
      </c>
      <c r="S95" s="207"/>
      <c r="T95" s="209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188</v>
      </c>
      <c r="BK95" s="212">
        <f>SUM(BK96:BK145)</f>
        <v>0</v>
      </c>
    </row>
    <row r="96" s="2" customFormat="1" ht="16.5" customHeight="1">
      <c r="A96" s="40"/>
      <c r="B96" s="41"/>
      <c r="C96" s="215" t="s">
        <v>80</v>
      </c>
      <c r="D96" s="215" t="s">
        <v>190</v>
      </c>
      <c r="E96" s="216" t="s">
        <v>465</v>
      </c>
      <c r="F96" s="217" t="s">
        <v>466</v>
      </c>
      <c r="G96" s="218" t="s">
        <v>193</v>
      </c>
      <c r="H96" s="219">
        <v>23.742999999999999</v>
      </c>
      <c r="I96" s="220"/>
      <c r="J96" s="221">
        <f>ROUND(I96*H96,2)</f>
        <v>0</v>
      </c>
      <c r="K96" s="217" t="s">
        <v>194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82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467</v>
      </c>
    </row>
    <row r="97" s="2" customFormat="1">
      <c r="A97" s="40"/>
      <c r="B97" s="41"/>
      <c r="C97" s="42"/>
      <c r="D97" s="228" t="s">
        <v>196</v>
      </c>
      <c r="E97" s="42"/>
      <c r="F97" s="229" t="s">
        <v>468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196</v>
      </c>
      <c r="AU97" s="19" t="s">
        <v>82</v>
      </c>
    </row>
    <row r="98" s="13" customFormat="1">
      <c r="A98" s="13"/>
      <c r="B98" s="233"/>
      <c r="C98" s="234"/>
      <c r="D98" s="235" t="s">
        <v>198</v>
      </c>
      <c r="E98" s="236" t="s">
        <v>19</v>
      </c>
      <c r="F98" s="237" t="s">
        <v>469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198</v>
      </c>
      <c r="AU98" s="243" t="s">
        <v>82</v>
      </c>
      <c r="AV98" s="13" t="s">
        <v>80</v>
      </c>
      <c r="AW98" s="13" t="s">
        <v>35</v>
      </c>
      <c r="AX98" s="13" t="s">
        <v>73</v>
      </c>
      <c r="AY98" s="243" t="s">
        <v>188</v>
      </c>
    </row>
    <row r="99" s="13" customFormat="1">
      <c r="A99" s="13"/>
      <c r="B99" s="233"/>
      <c r="C99" s="234"/>
      <c r="D99" s="235" t="s">
        <v>198</v>
      </c>
      <c r="E99" s="236" t="s">
        <v>19</v>
      </c>
      <c r="F99" s="237" t="s">
        <v>470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198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188</v>
      </c>
    </row>
    <row r="100" s="14" customFormat="1">
      <c r="A100" s="14"/>
      <c r="B100" s="244"/>
      <c r="C100" s="245"/>
      <c r="D100" s="235" t="s">
        <v>198</v>
      </c>
      <c r="E100" s="246" t="s">
        <v>19</v>
      </c>
      <c r="F100" s="247" t="s">
        <v>471</v>
      </c>
      <c r="G100" s="245"/>
      <c r="H100" s="248">
        <v>23.742999999999999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198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188</v>
      </c>
    </row>
    <row r="101" s="15" customFormat="1">
      <c r="A101" s="15"/>
      <c r="B101" s="255"/>
      <c r="C101" s="256"/>
      <c r="D101" s="235" t="s">
        <v>198</v>
      </c>
      <c r="E101" s="257" t="s">
        <v>19</v>
      </c>
      <c r="F101" s="258" t="s">
        <v>229</v>
      </c>
      <c r="G101" s="256"/>
      <c r="H101" s="259">
        <v>23.742999999999999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198</v>
      </c>
      <c r="AU101" s="265" t="s">
        <v>82</v>
      </c>
      <c r="AV101" s="15" t="s">
        <v>135</v>
      </c>
      <c r="AW101" s="15" t="s">
        <v>35</v>
      </c>
      <c r="AX101" s="15" t="s">
        <v>80</v>
      </c>
      <c r="AY101" s="265" t="s">
        <v>188</v>
      </c>
    </row>
    <row r="102" s="2" customFormat="1" ht="37.8" customHeight="1">
      <c r="A102" s="40"/>
      <c r="B102" s="41"/>
      <c r="C102" s="215" t="s">
        <v>82</v>
      </c>
      <c r="D102" s="215" t="s">
        <v>190</v>
      </c>
      <c r="E102" s="216" t="s">
        <v>472</v>
      </c>
      <c r="F102" s="217" t="s">
        <v>473</v>
      </c>
      <c r="G102" s="218" t="s">
        <v>193</v>
      </c>
      <c r="H102" s="219">
        <v>14.73</v>
      </c>
      <c r="I102" s="220"/>
      <c r="J102" s="221">
        <f>ROUND(I102*H102,2)</f>
        <v>0</v>
      </c>
      <c r="K102" s="217" t="s">
        <v>194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82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474</v>
      </c>
    </row>
    <row r="103" s="2" customFormat="1">
      <c r="A103" s="40"/>
      <c r="B103" s="41"/>
      <c r="C103" s="42"/>
      <c r="D103" s="228" t="s">
        <v>196</v>
      </c>
      <c r="E103" s="42"/>
      <c r="F103" s="229" t="s">
        <v>475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196</v>
      </c>
      <c r="AU103" s="19" t="s">
        <v>82</v>
      </c>
    </row>
    <row r="104" s="13" customFormat="1">
      <c r="A104" s="13"/>
      <c r="B104" s="233"/>
      <c r="C104" s="234"/>
      <c r="D104" s="235" t="s">
        <v>198</v>
      </c>
      <c r="E104" s="236" t="s">
        <v>19</v>
      </c>
      <c r="F104" s="237" t="s">
        <v>469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198</v>
      </c>
      <c r="AU104" s="243" t="s">
        <v>82</v>
      </c>
      <c r="AV104" s="13" t="s">
        <v>80</v>
      </c>
      <c r="AW104" s="13" t="s">
        <v>35</v>
      </c>
      <c r="AX104" s="13" t="s">
        <v>73</v>
      </c>
      <c r="AY104" s="243" t="s">
        <v>188</v>
      </c>
    </row>
    <row r="105" s="13" customFormat="1">
      <c r="A105" s="13"/>
      <c r="B105" s="233"/>
      <c r="C105" s="234"/>
      <c r="D105" s="235" t="s">
        <v>198</v>
      </c>
      <c r="E105" s="236" t="s">
        <v>19</v>
      </c>
      <c r="F105" s="237" t="s">
        <v>470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198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471</v>
      </c>
      <c r="G106" s="245"/>
      <c r="H106" s="248">
        <v>23.742999999999999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3" customFormat="1">
      <c r="A107" s="13"/>
      <c r="B107" s="233"/>
      <c r="C107" s="234"/>
      <c r="D107" s="235" t="s">
        <v>198</v>
      </c>
      <c r="E107" s="236" t="s">
        <v>19</v>
      </c>
      <c r="F107" s="237" t="s">
        <v>476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198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477</v>
      </c>
      <c r="G108" s="245"/>
      <c r="H108" s="248">
        <v>-6.5949999999999998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478</v>
      </c>
      <c r="G109" s="245"/>
      <c r="H109" s="248">
        <v>-2.4180000000000001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14.73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37.8" customHeight="1">
      <c r="A111" s="40"/>
      <c r="B111" s="41"/>
      <c r="C111" s="215" t="s">
        <v>129</v>
      </c>
      <c r="D111" s="215" t="s">
        <v>190</v>
      </c>
      <c r="E111" s="216" t="s">
        <v>479</v>
      </c>
      <c r="F111" s="217" t="s">
        <v>480</v>
      </c>
      <c r="G111" s="218" t="s">
        <v>193</v>
      </c>
      <c r="H111" s="219">
        <v>14.73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481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482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469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3" customFormat="1">
      <c r="A114" s="13"/>
      <c r="B114" s="233"/>
      <c r="C114" s="234"/>
      <c r="D114" s="235" t="s">
        <v>198</v>
      </c>
      <c r="E114" s="236" t="s">
        <v>19</v>
      </c>
      <c r="F114" s="237" t="s">
        <v>470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198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471</v>
      </c>
      <c r="G115" s="245"/>
      <c r="H115" s="248">
        <v>23.742999999999999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3" customFormat="1">
      <c r="A116" s="13"/>
      <c r="B116" s="233"/>
      <c r="C116" s="234"/>
      <c r="D116" s="235" t="s">
        <v>198</v>
      </c>
      <c r="E116" s="236" t="s">
        <v>19</v>
      </c>
      <c r="F116" s="237" t="s">
        <v>476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198</v>
      </c>
      <c r="AU116" s="243" t="s">
        <v>82</v>
      </c>
      <c r="AV116" s="13" t="s">
        <v>80</v>
      </c>
      <c r="AW116" s="13" t="s">
        <v>35</v>
      </c>
      <c r="AX116" s="13" t="s">
        <v>73</v>
      </c>
      <c r="AY116" s="243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477</v>
      </c>
      <c r="G117" s="245"/>
      <c r="H117" s="248">
        <v>-6.5949999999999998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478</v>
      </c>
      <c r="G118" s="245"/>
      <c r="H118" s="248">
        <v>-2.4180000000000001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5" customFormat="1">
      <c r="A119" s="15"/>
      <c r="B119" s="255"/>
      <c r="C119" s="256"/>
      <c r="D119" s="235" t="s">
        <v>198</v>
      </c>
      <c r="E119" s="257" t="s">
        <v>19</v>
      </c>
      <c r="F119" s="258" t="s">
        <v>229</v>
      </c>
      <c r="G119" s="256"/>
      <c r="H119" s="259">
        <v>14.73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198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188</v>
      </c>
    </row>
    <row r="120" s="2" customFormat="1" ht="24.15" customHeight="1">
      <c r="A120" s="40"/>
      <c r="B120" s="41"/>
      <c r="C120" s="215" t="s">
        <v>135</v>
      </c>
      <c r="D120" s="215" t="s">
        <v>190</v>
      </c>
      <c r="E120" s="216" t="s">
        <v>483</v>
      </c>
      <c r="F120" s="217" t="s">
        <v>484</v>
      </c>
      <c r="G120" s="218" t="s">
        <v>345</v>
      </c>
      <c r="H120" s="219">
        <v>29.460000000000001</v>
      </c>
      <c r="I120" s="220"/>
      <c r="J120" s="221">
        <f>ROUND(I120*H120,2)</f>
        <v>0</v>
      </c>
      <c r="K120" s="217" t="s">
        <v>194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82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485</v>
      </c>
    </row>
    <row r="121" s="2" customFormat="1">
      <c r="A121" s="40"/>
      <c r="B121" s="41"/>
      <c r="C121" s="42"/>
      <c r="D121" s="228" t="s">
        <v>196</v>
      </c>
      <c r="E121" s="42"/>
      <c r="F121" s="229" t="s">
        <v>486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196</v>
      </c>
      <c r="AU121" s="19" t="s">
        <v>82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469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3" customFormat="1">
      <c r="A123" s="13"/>
      <c r="B123" s="233"/>
      <c r="C123" s="234"/>
      <c r="D123" s="235" t="s">
        <v>198</v>
      </c>
      <c r="E123" s="236" t="s">
        <v>19</v>
      </c>
      <c r="F123" s="237" t="s">
        <v>470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198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471</v>
      </c>
      <c r="G124" s="245"/>
      <c r="H124" s="248">
        <v>23.742999999999999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476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477</v>
      </c>
      <c r="G126" s="245"/>
      <c r="H126" s="248">
        <v>-6.5949999999999998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478</v>
      </c>
      <c r="G127" s="245"/>
      <c r="H127" s="248">
        <v>-2.4180000000000001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5" customFormat="1">
      <c r="A128" s="15"/>
      <c r="B128" s="255"/>
      <c r="C128" s="256"/>
      <c r="D128" s="235" t="s">
        <v>198</v>
      </c>
      <c r="E128" s="257" t="s">
        <v>19</v>
      </c>
      <c r="F128" s="258" t="s">
        <v>229</v>
      </c>
      <c r="G128" s="256"/>
      <c r="H128" s="259">
        <v>14.73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198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188</v>
      </c>
    </row>
    <row r="129" s="14" customFormat="1">
      <c r="A129" s="14"/>
      <c r="B129" s="244"/>
      <c r="C129" s="245"/>
      <c r="D129" s="235" t="s">
        <v>198</v>
      </c>
      <c r="E129" s="245"/>
      <c r="F129" s="247" t="s">
        <v>487</v>
      </c>
      <c r="G129" s="245"/>
      <c r="H129" s="248">
        <v>29.460000000000001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4</v>
      </c>
      <c r="AX129" s="14" t="s">
        <v>80</v>
      </c>
      <c r="AY129" s="254" t="s">
        <v>188</v>
      </c>
    </row>
    <row r="130" s="2" customFormat="1" ht="24.15" customHeight="1">
      <c r="A130" s="40"/>
      <c r="B130" s="41"/>
      <c r="C130" s="215" t="s">
        <v>253</v>
      </c>
      <c r="D130" s="215" t="s">
        <v>190</v>
      </c>
      <c r="E130" s="216" t="s">
        <v>488</v>
      </c>
      <c r="F130" s="217" t="s">
        <v>489</v>
      </c>
      <c r="G130" s="218" t="s">
        <v>193</v>
      </c>
      <c r="H130" s="219">
        <v>14.73</v>
      </c>
      <c r="I130" s="220"/>
      <c r="J130" s="221">
        <f>ROUND(I130*H130,2)</f>
        <v>0</v>
      </c>
      <c r="K130" s="217" t="s">
        <v>194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82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490</v>
      </c>
    </row>
    <row r="131" s="2" customFormat="1">
      <c r="A131" s="40"/>
      <c r="B131" s="41"/>
      <c r="C131" s="42"/>
      <c r="D131" s="228" t="s">
        <v>196</v>
      </c>
      <c r="E131" s="42"/>
      <c r="F131" s="229" t="s">
        <v>491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196</v>
      </c>
      <c r="AU131" s="19" t="s">
        <v>82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469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470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471</v>
      </c>
      <c r="G134" s="245"/>
      <c r="H134" s="248">
        <v>23.742999999999999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476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477</v>
      </c>
      <c r="G136" s="245"/>
      <c r="H136" s="248">
        <v>-6.5949999999999998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478</v>
      </c>
      <c r="G137" s="245"/>
      <c r="H137" s="248">
        <v>-2.4180000000000001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5" customFormat="1">
      <c r="A138" s="15"/>
      <c r="B138" s="255"/>
      <c r="C138" s="256"/>
      <c r="D138" s="235" t="s">
        <v>198</v>
      </c>
      <c r="E138" s="257" t="s">
        <v>19</v>
      </c>
      <c r="F138" s="258" t="s">
        <v>229</v>
      </c>
      <c r="G138" s="256"/>
      <c r="H138" s="259">
        <v>14.73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198</v>
      </c>
      <c r="AU138" s="265" t="s">
        <v>82</v>
      </c>
      <c r="AV138" s="15" t="s">
        <v>135</v>
      </c>
      <c r="AW138" s="15" t="s">
        <v>35</v>
      </c>
      <c r="AX138" s="15" t="s">
        <v>80</v>
      </c>
      <c r="AY138" s="265" t="s">
        <v>188</v>
      </c>
    </row>
    <row r="139" s="2" customFormat="1" ht="24.15" customHeight="1">
      <c r="A139" s="40"/>
      <c r="B139" s="41"/>
      <c r="C139" s="215" t="s">
        <v>258</v>
      </c>
      <c r="D139" s="215" t="s">
        <v>190</v>
      </c>
      <c r="E139" s="216" t="s">
        <v>492</v>
      </c>
      <c r="F139" s="217" t="s">
        <v>493</v>
      </c>
      <c r="G139" s="218" t="s">
        <v>193</v>
      </c>
      <c r="H139" s="219">
        <v>9.0129999999999999</v>
      </c>
      <c r="I139" s="220"/>
      <c r="J139" s="221">
        <f>ROUND(I139*H139,2)</f>
        <v>0</v>
      </c>
      <c r="K139" s="217" t="s">
        <v>194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82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494</v>
      </c>
    </row>
    <row r="140" s="2" customFormat="1">
      <c r="A140" s="40"/>
      <c r="B140" s="41"/>
      <c r="C140" s="42"/>
      <c r="D140" s="228" t="s">
        <v>196</v>
      </c>
      <c r="E140" s="42"/>
      <c r="F140" s="229" t="s">
        <v>495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196</v>
      </c>
      <c r="AU140" s="19" t="s">
        <v>82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469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470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496</v>
      </c>
      <c r="G143" s="245"/>
      <c r="H143" s="248">
        <v>6.5949999999999998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497</v>
      </c>
      <c r="G144" s="245"/>
      <c r="H144" s="248">
        <v>2.4180000000000001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5" customFormat="1">
      <c r="A145" s="15"/>
      <c r="B145" s="255"/>
      <c r="C145" s="256"/>
      <c r="D145" s="235" t="s">
        <v>198</v>
      </c>
      <c r="E145" s="257" t="s">
        <v>19</v>
      </c>
      <c r="F145" s="258" t="s">
        <v>229</v>
      </c>
      <c r="G145" s="256"/>
      <c r="H145" s="259">
        <v>9.0129999999999999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198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188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82</v>
      </c>
      <c r="F146" s="213" t="s">
        <v>498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SUM(P147:P246)</f>
        <v>0</v>
      </c>
      <c r="Q146" s="207"/>
      <c r="R146" s="208">
        <f>SUM(R147:R246)</f>
        <v>1288.5748482899999</v>
      </c>
      <c r="S146" s="207"/>
      <c r="T146" s="209">
        <f>SUM(T147:T246)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80</v>
      </c>
      <c r="AY146" s="210" t="s">
        <v>188</v>
      </c>
      <c r="BK146" s="212">
        <f>SUM(BK147:BK246)</f>
        <v>0</v>
      </c>
    </row>
    <row r="147" s="2" customFormat="1" ht="24.15" customHeight="1">
      <c r="A147" s="40"/>
      <c r="B147" s="41"/>
      <c r="C147" s="215" t="s">
        <v>263</v>
      </c>
      <c r="D147" s="215" t="s">
        <v>190</v>
      </c>
      <c r="E147" s="216" t="s">
        <v>499</v>
      </c>
      <c r="F147" s="217" t="s">
        <v>500</v>
      </c>
      <c r="G147" s="218" t="s">
        <v>501</v>
      </c>
      <c r="H147" s="219">
        <v>204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0.00012</v>
      </c>
      <c r="R147" s="224">
        <f>Q147*H147</f>
        <v>0.024480000000000002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502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503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3" customFormat="1">
      <c r="A149" s="13"/>
      <c r="B149" s="233"/>
      <c r="C149" s="234"/>
      <c r="D149" s="235" t="s">
        <v>198</v>
      </c>
      <c r="E149" s="236" t="s">
        <v>19</v>
      </c>
      <c r="F149" s="237" t="s">
        <v>469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198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188</v>
      </c>
    </row>
    <row r="150" s="13" customFormat="1">
      <c r="A150" s="13"/>
      <c r="B150" s="233"/>
      <c r="C150" s="234"/>
      <c r="D150" s="235" t="s">
        <v>198</v>
      </c>
      <c r="E150" s="236" t="s">
        <v>19</v>
      </c>
      <c r="F150" s="237" t="s">
        <v>504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198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505</v>
      </c>
      <c r="G151" s="245"/>
      <c r="H151" s="248">
        <v>204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5" customFormat="1">
      <c r="A152" s="15"/>
      <c r="B152" s="255"/>
      <c r="C152" s="256"/>
      <c r="D152" s="235" t="s">
        <v>198</v>
      </c>
      <c r="E152" s="257" t="s">
        <v>19</v>
      </c>
      <c r="F152" s="258" t="s">
        <v>229</v>
      </c>
      <c r="G152" s="256"/>
      <c r="H152" s="259">
        <v>204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198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188</v>
      </c>
    </row>
    <row r="153" s="2" customFormat="1" ht="24.15" customHeight="1">
      <c r="A153" s="40"/>
      <c r="B153" s="41"/>
      <c r="C153" s="215" t="s">
        <v>268</v>
      </c>
      <c r="D153" s="215" t="s">
        <v>190</v>
      </c>
      <c r="E153" s="216" t="s">
        <v>506</v>
      </c>
      <c r="F153" s="217" t="s">
        <v>507</v>
      </c>
      <c r="G153" s="218" t="s">
        <v>501</v>
      </c>
      <c r="H153" s="219">
        <v>216</v>
      </c>
      <c r="I153" s="220"/>
      <c r="J153" s="221">
        <f>ROUND(I153*H153,2)</f>
        <v>0</v>
      </c>
      <c r="K153" s="217" t="s">
        <v>194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0.00016000000000000001</v>
      </c>
      <c r="R153" s="224">
        <f>Q153*H153</f>
        <v>0.03456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82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508</v>
      </c>
    </row>
    <row r="154" s="2" customFormat="1">
      <c r="A154" s="40"/>
      <c r="B154" s="41"/>
      <c r="C154" s="42"/>
      <c r="D154" s="228" t="s">
        <v>196</v>
      </c>
      <c r="E154" s="42"/>
      <c r="F154" s="229" t="s">
        <v>509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196</v>
      </c>
      <c r="AU154" s="19" t="s">
        <v>82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469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3" customFormat="1">
      <c r="A156" s="13"/>
      <c r="B156" s="233"/>
      <c r="C156" s="234"/>
      <c r="D156" s="235" t="s">
        <v>198</v>
      </c>
      <c r="E156" s="236" t="s">
        <v>19</v>
      </c>
      <c r="F156" s="237" t="s">
        <v>510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198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511</v>
      </c>
      <c r="G157" s="245"/>
      <c r="H157" s="248">
        <v>216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5" customFormat="1">
      <c r="A158" s="15"/>
      <c r="B158" s="255"/>
      <c r="C158" s="256"/>
      <c r="D158" s="235" t="s">
        <v>198</v>
      </c>
      <c r="E158" s="257" t="s">
        <v>19</v>
      </c>
      <c r="F158" s="258" t="s">
        <v>229</v>
      </c>
      <c r="G158" s="256"/>
      <c r="H158" s="259">
        <v>216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198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188</v>
      </c>
    </row>
    <row r="159" s="2" customFormat="1" ht="24.15" customHeight="1">
      <c r="A159" s="40"/>
      <c r="B159" s="41"/>
      <c r="C159" s="215" t="s">
        <v>239</v>
      </c>
      <c r="D159" s="215" t="s">
        <v>190</v>
      </c>
      <c r="E159" s="216" t="s">
        <v>512</v>
      </c>
      <c r="F159" s="217" t="s">
        <v>513</v>
      </c>
      <c r="G159" s="218" t="s">
        <v>501</v>
      </c>
      <c r="H159" s="219">
        <v>88</v>
      </c>
      <c r="I159" s="220"/>
      <c r="J159" s="221">
        <f>ROUND(I159*H159,2)</f>
        <v>0</v>
      </c>
      <c r="K159" s="217" t="s">
        <v>194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0.00023000000000000001</v>
      </c>
      <c r="R159" s="224">
        <f>Q159*H159</f>
        <v>0.020240000000000001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82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514</v>
      </c>
    </row>
    <row r="160" s="2" customFormat="1">
      <c r="A160" s="40"/>
      <c r="B160" s="41"/>
      <c r="C160" s="42"/>
      <c r="D160" s="228" t="s">
        <v>196</v>
      </c>
      <c r="E160" s="42"/>
      <c r="F160" s="229" t="s">
        <v>515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196</v>
      </c>
      <c r="AU160" s="19" t="s">
        <v>82</v>
      </c>
    </row>
    <row r="161" s="13" customFormat="1">
      <c r="A161" s="13"/>
      <c r="B161" s="233"/>
      <c r="C161" s="234"/>
      <c r="D161" s="235" t="s">
        <v>198</v>
      </c>
      <c r="E161" s="236" t="s">
        <v>19</v>
      </c>
      <c r="F161" s="237" t="s">
        <v>469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198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188</v>
      </c>
    </row>
    <row r="162" s="13" customFormat="1">
      <c r="A162" s="13"/>
      <c r="B162" s="233"/>
      <c r="C162" s="234"/>
      <c r="D162" s="235" t="s">
        <v>198</v>
      </c>
      <c r="E162" s="236" t="s">
        <v>19</v>
      </c>
      <c r="F162" s="237" t="s">
        <v>516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198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517</v>
      </c>
      <c r="G163" s="245"/>
      <c r="H163" s="248">
        <v>88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5" customFormat="1">
      <c r="A164" s="15"/>
      <c r="B164" s="255"/>
      <c r="C164" s="256"/>
      <c r="D164" s="235" t="s">
        <v>198</v>
      </c>
      <c r="E164" s="257" t="s">
        <v>19</v>
      </c>
      <c r="F164" s="258" t="s">
        <v>229</v>
      </c>
      <c r="G164" s="256"/>
      <c r="H164" s="259">
        <v>88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198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188</v>
      </c>
    </row>
    <row r="165" s="2" customFormat="1" ht="24.15" customHeight="1">
      <c r="A165" s="40"/>
      <c r="B165" s="41"/>
      <c r="C165" s="215" t="s">
        <v>286</v>
      </c>
      <c r="D165" s="215" t="s">
        <v>190</v>
      </c>
      <c r="E165" s="216" t="s">
        <v>518</v>
      </c>
      <c r="F165" s="217" t="s">
        <v>519</v>
      </c>
      <c r="G165" s="218" t="s">
        <v>501</v>
      </c>
      <c r="H165" s="219">
        <v>204</v>
      </c>
      <c r="I165" s="220"/>
      <c r="J165" s="221">
        <f>ROUND(I165*H165,2)</f>
        <v>0</v>
      </c>
      <c r="K165" s="217" t="s">
        <v>194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82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520</v>
      </c>
    </row>
    <row r="166" s="2" customFormat="1">
      <c r="A166" s="40"/>
      <c r="B166" s="41"/>
      <c r="C166" s="42"/>
      <c r="D166" s="228" t="s">
        <v>196</v>
      </c>
      <c r="E166" s="42"/>
      <c r="F166" s="229" t="s">
        <v>521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196</v>
      </c>
      <c r="AU166" s="19" t="s">
        <v>82</v>
      </c>
    </row>
    <row r="167" s="13" customFormat="1">
      <c r="A167" s="13"/>
      <c r="B167" s="233"/>
      <c r="C167" s="234"/>
      <c r="D167" s="235" t="s">
        <v>198</v>
      </c>
      <c r="E167" s="236" t="s">
        <v>19</v>
      </c>
      <c r="F167" s="237" t="s">
        <v>469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198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504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505</v>
      </c>
      <c r="G169" s="245"/>
      <c r="H169" s="248">
        <v>204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5" customFormat="1">
      <c r="A170" s="15"/>
      <c r="B170" s="255"/>
      <c r="C170" s="256"/>
      <c r="D170" s="235" t="s">
        <v>198</v>
      </c>
      <c r="E170" s="257" t="s">
        <v>19</v>
      </c>
      <c r="F170" s="258" t="s">
        <v>229</v>
      </c>
      <c r="G170" s="256"/>
      <c r="H170" s="259">
        <v>204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198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188</v>
      </c>
    </row>
    <row r="171" s="2" customFormat="1" ht="16.5" customHeight="1">
      <c r="A171" s="40"/>
      <c r="B171" s="41"/>
      <c r="C171" s="272" t="s">
        <v>296</v>
      </c>
      <c r="D171" s="272" t="s">
        <v>522</v>
      </c>
      <c r="E171" s="273" t="s">
        <v>523</v>
      </c>
      <c r="F171" s="274" t="s">
        <v>524</v>
      </c>
      <c r="G171" s="275" t="s">
        <v>193</v>
      </c>
      <c r="H171" s="276">
        <v>59.698</v>
      </c>
      <c r="I171" s="277"/>
      <c r="J171" s="278">
        <f>ROUND(I171*H171,2)</f>
        <v>0</v>
      </c>
      <c r="K171" s="274" t="s">
        <v>194</v>
      </c>
      <c r="L171" s="279"/>
      <c r="M171" s="280" t="s">
        <v>19</v>
      </c>
      <c r="N171" s="281" t="s">
        <v>44</v>
      </c>
      <c r="O171" s="86"/>
      <c r="P171" s="224">
        <f>O171*H171</f>
        <v>0</v>
      </c>
      <c r="Q171" s="224">
        <v>2.4289999999999998</v>
      </c>
      <c r="R171" s="224">
        <f>Q171*H171</f>
        <v>145.00644199999999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268</v>
      </c>
      <c r="AT171" s="226" t="s">
        <v>522</v>
      </c>
      <c r="AU171" s="226" t="s">
        <v>82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525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469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3" customFormat="1">
      <c r="A173" s="13"/>
      <c r="B173" s="233"/>
      <c r="C173" s="234"/>
      <c r="D173" s="235" t="s">
        <v>198</v>
      </c>
      <c r="E173" s="236" t="s">
        <v>19</v>
      </c>
      <c r="F173" s="237" t="s">
        <v>504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198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526</v>
      </c>
      <c r="G174" s="245"/>
      <c r="H174" s="248">
        <v>59.698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5" customFormat="1">
      <c r="A175" s="15"/>
      <c r="B175" s="255"/>
      <c r="C175" s="256"/>
      <c r="D175" s="235" t="s">
        <v>198</v>
      </c>
      <c r="E175" s="257" t="s">
        <v>19</v>
      </c>
      <c r="F175" s="258" t="s">
        <v>229</v>
      </c>
      <c r="G175" s="256"/>
      <c r="H175" s="259">
        <v>59.698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198</v>
      </c>
      <c r="AU175" s="265" t="s">
        <v>82</v>
      </c>
      <c r="AV175" s="15" t="s">
        <v>135</v>
      </c>
      <c r="AW175" s="15" t="s">
        <v>35</v>
      </c>
      <c r="AX175" s="15" t="s">
        <v>80</v>
      </c>
      <c r="AY175" s="265" t="s">
        <v>188</v>
      </c>
    </row>
    <row r="176" s="2" customFormat="1" ht="24.15" customHeight="1">
      <c r="A176" s="40"/>
      <c r="B176" s="41"/>
      <c r="C176" s="215" t="s">
        <v>305</v>
      </c>
      <c r="D176" s="215" t="s">
        <v>190</v>
      </c>
      <c r="E176" s="216" t="s">
        <v>527</v>
      </c>
      <c r="F176" s="217" t="s">
        <v>528</v>
      </c>
      <c r="G176" s="218" t="s">
        <v>501</v>
      </c>
      <c r="H176" s="219">
        <v>216</v>
      </c>
      <c r="I176" s="220"/>
      <c r="J176" s="221">
        <f>ROUND(I176*H176,2)</f>
        <v>0</v>
      </c>
      <c r="K176" s="217" t="s">
        <v>194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82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529</v>
      </c>
    </row>
    <row r="177" s="2" customFormat="1">
      <c r="A177" s="40"/>
      <c r="B177" s="41"/>
      <c r="C177" s="42"/>
      <c r="D177" s="228" t="s">
        <v>196</v>
      </c>
      <c r="E177" s="42"/>
      <c r="F177" s="229" t="s">
        <v>530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196</v>
      </c>
      <c r="AU177" s="19" t="s">
        <v>82</v>
      </c>
    </row>
    <row r="178" s="13" customFormat="1">
      <c r="A178" s="13"/>
      <c r="B178" s="233"/>
      <c r="C178" s="234"/>
      <c r="D178" s="235" t="s">
        <v>198</v>
      </c>
      <c r="E178" s="236" t="s">
        <v>19</v>
      </c>
      <c r="F178" s="237" t="s">
        <v>469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198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510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511</v>
      </c>
      <c r="G180" s="245"/>
      <c r="H180" s="248">
        <v>216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5" customFormat="1">
      <c r="A181" s="15"/>
      <c r="B181" s="255"/>
      <c r="C181" s="256"/>
      <c r="D181" s="235" t="s">
        <v>198</v>
      </c>
      <c r="E181" s="257" t="s">
        <v>19</v>
      </c>
      <c r="F181" s="258" t="s">
        <v>229</v>
      </c>
      <c r="G181" s="256"/>
      <c r="H181" s="259">
        <v>216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198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188</v>
      </c>
    </row>
    <row r="182" s="2" customFormat="1" ht="16.5" customHeight="1">
      <c r="A182" s="40"/>
      <c r="B182" s="41"/>
      <c r="C182" s="272" t="s">
        <v>312</v>
      </c>
      <c r="D182" s="272" t="s">
        <v>522</v>
      </c>
      <c r="E182" s="273" t="s">
        <v>531</v>
      </c>
      <c r="F182" s="274" t="s">
        <v>524</v>
      </c>
      <c r="G182" s="275" t="s">
        <v>193</v>
      </c>
      <c r="H182" s="276">
        <v>142.22300000000001</v>
      </c>
      <c r="I182" s="277"/>
      <c r="J182" s="278">
        <f>ROUND(I182*H182,2)</f>
        <v>0</v>
      </c>
      <c r="K182" s="274" t="s">
        <v>194</v>
      </c>
      <c r="L182" s="279"/>
      <c r="M182" s="280" t="s">
        <v>19</v>
      </c>
      <c r="N182" s="281" t="s">
        <v>44</v>
      </c>
      <c r="O182" s="86"/>
      <c r="P182" s="224">
        <f>O182*H182</f>
        <v>0</v>
      </c>
      <c r="Q182" s="224">
        <v>2.4289999999999998</v>
      </c>
      <c r="R182" s="224">
        <f>Q182*H182</f>
        <v>345.45966700000002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268</v>
      </c>
      <c r="AT182" s="226" t="s">
        <v>522</v>
      </c>
      <c r="AU182" s="226" t="s">
        <v>82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532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469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510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533</v>
      </c>
      <c r="G185" s="245"/>
      <c r="H185" s="248">
        <v>142.22300000000001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5" customFormat="1">
      <c r="A186" s="15"/>
      <c r="B186" s="255"/>
      <c r="C186" s="256"/>
      <c r="D186" s="235" t="s">
        <v>198</v>
      </c>
      <c r="E186" s="257" t="s">
        <v>19</v>
      </c>
      <c r="F186" s="258" t="s">
        <v>229</v>
      </c>
      <c r="G186" s="256"/>
      <c r="H186" s="259">
        <v>142.22300000000001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198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188</v>
      </c>
    </row>
    <row r="187" s="2" customFormat="1" ht="24.15" customHeight="1">
      <c r="A187" s="40"/>
      <c r="B187" s="41"/>
      <c r="C187" s="215" t="s">
        <v>321</v>
      </c>
      <c r="D187" s="215" t="s">
        <v>190</v>
      </c>
      <c r="E187" s="216" t="s">
        <v>534</v>
      </c>
      <c r="F187" s="217" t="s">
        <v>535</v>
      </c>
      <c r="G187" s="218" t="s">
        <v>501</v>
      </c>
      <c r="H187" s="219">
        <v>88</v>
      </c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536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537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3" customFormat="1">
      <c r="A189" s="13"/>
      <c r="B189" s="233"/>
      <c r="C189" s="234"/>
      <c r="D189" s="235" t="s">
        <v>198</v>
      </c>
      <c r="E189" s="236" t="s">
        <v>19</v>
      </c>
      <c r="F189" s="237" t="s">
        <v>469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198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188</v>
      </c>
    </row>
    <row r="190" s="13" customFormat="1">
      <c r="A190" s="13"/>
      <c r="B190" s="233"/>
      <c r="C190" s="234"/>
      <c r="D190" s="235" t="s">
        <v>198</v>
      </c>
      <c r="E190" s="236" t="s">
        <v>19</v>
      </c>
      <c r="F190" s="237" t="s">
        <v>516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198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517</v>
      </c>
      <c r="G191" s="245"/>
      <c r="H191" s="248">
        <v>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5" customFormat="1">
      <c r="A192" s="15"/>
      <c r="B192" s="255"/>
      <c r="C192" s="256"/>
      <c r="D192" s="235" t="s">
        <v>198</v>
      </c>
      <c r="E192" s="257" t="s">
        <v>19</v>
      </c>
      <c r="F192" s="258" t="s">
        <v>229</v>
      </c>
      <c r="G192" s="256"/>
      <c r="H192" s="259">
        <v>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198</v>
      </c>
      <c r="AU192" s="265" t="s">
        <v>82</v>
      </c>
      <c r="AV192" s="15" t="s">
        <v>135</v>
      </c>
      <c r="AW192" s="15" t="s">
        <v>35</v>
      </c>
      <c r="AX192" s="15" t="s">
        <v>80</v>
      </c>
      <c r="AY192" s="265" t="s">
        <v>188</v>
      </c>
    </row>
    <row r="193" s="2" customFormat="1" ht="16.5" customHeight="1">
      <c r="A193" s="40"/>
      <c r="B193" s="41"/>
      <c r="C193" s="272" t="s">
        <v>8</v>
      </c>
      <c r="D193" s="272" t="s">
        <v>522</v>
      </c>
      <c r="E193" s="273" t="s">
        <v>538</v>
      </c>
      <c r="F193" s="274" t="s">
        <v>524</v>
      </c>
      <c r="G193" s="275" t="s">
        <v>193</v>
      </c>
      <c r="H193" s="276">
        <v>103.009</v>
      </c>
      <c r="I193" s="277"/>
      <c r="J193" s="278">
        <f>ROUND(I193*H193,2)</f>
        <v>0</v>
      </c>
      <c r="K193" s="274" t="s">
        <v>194</v>
      </c>
      <c r="L193" s="279"/>
      <c r="M193" s="280" t="s">
        <v>19</v>
      </c>
      <c r="N193" s="281" t="s">
        <v>44</v>
      </c>
      <c r="O193" s="86"/>
      <c r="P193" s="224">
        <f>O193*H193</f>
        <v>0</v>
      </c>
      <c r="Q193" s="224">
        <v>2.4289999999999998</v>
      </c>
      <c r="R193" s="224">
        <f>Q193*H193</f>
        <v>250.20886099999999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268</v>
      </c>
      <c r="AT193" s="226" t="s">
        <v>522</v>
      </c>
      <c r="AU193" s="226" t="s">
        <v>82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539</v>
      </c>
    </row>
    <row r="194" s="13" customFormat="1">
      <c r="A194" s="13"/>
      <c r="B194" s="233"/>
      <c r="C194" s="234"/>
      <c r="D194" s="235" t="s">
        <v>198</v>
      </c>
      <c r="E194" s="236" t="s">
        <v>19</v>
      </c>
      <c r="F194" s="237" t="s">
        <v>469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198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188</v>
      </c>
    </row>
    <row r="195" s="13" customFormat="1">
      <c r="A195" s="13"/>
      <c r="B195" s="233"/>
      <c r="C195" s="234"/>
      <c r="D195" s="235" t="s">
        <v>198</v>
      </c>
      <c r="E195" s="236" t="s">
        <v>19</v>
      </c>
      <c r="F195" s="237" t="s">
        <v>516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198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540</v>
      </c>
      <c r="G196" s="245"/>
      <c r="H196" s="248">
        <v>103.009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5" customFormat="1">
      <c r="A197" s="15"/>
      <c r="B197" s="255"/>
      <c r="C197" s="256"/>
      <c r="D197" s="235" t="s">
        <v>198</v>
      </c>
      <c r="E197" s="257" t="s">
        <v>19</v>
      </c>
      <c r="F197" s="258" t="s">
        <v>229</v>
      </c>
      <c r="G197" s="256"/>
      <c r="H197" s="259">
        <v>103.009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198</v>
      </c>
      <c r="AU197" s="265" t="s">
        <v>82</v>
      </c>
      <c r="AV197" s="15" t="s">
        <v>135</v>
      </c>
      <c r="AW197" s="15" t="s">
        <v>35</v>
      </c>
      <c r="AX197" s="15" t="s">
        <v>80</v>
      </c>
      <c r="AY197" s="265" t="s">
        <v>188</v>
      </c>
    </row>
    <row r="198" s="2" customFormat="1" ht="16.5" customHeight="1">
      <c r="A198" s="40"/>
      <c r="B198" s="41"/>
      <c r="C198" s="215" t="s">
        <v>342</v>
      </c>
      <c r="D198" s="215" t="s">
        <v>190</v>
      </c>
      <c r="E198" s="216" t="s">
        <v>541</v>
      </c>
      <c r="F198" s="217" t="s">
        <v>542</v>
      </c>
      <c r="G198" s="218" t="s">
        <v>345</v>
      </c>
      <c r="H198" s="219">
        <v>24.393999999999998</v>
      </c>
      <c r="I198" s="220"/>
      <c r="J198" s="221">
        <f>ROUND(I198*H198,2)</f>
        <v>0</v>
      </c>
      <c r="K198" s="217" t="s">
        <v>194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1.11381</v>
      </c>
      <c r="R198" s="224">
        <f>Q198*H198</f>
        <v>27.170281139999997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82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543</v>
      </c>
    </row>
    <row r="199" s="2" customFormat="1">
      <c r="A199" s="40"/>
      <c r="B199" s="41"/>
      <c r="C199" s="42"/>
      <c r="D199" s="228" t="s">
        <v>196</v>
      </c>
      <c r="E199" s="42"/>
      <c r="F199" s="229" t="s">
        <v>544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196</v>
      </c>
      <c r="AU199" s="19" t="s">
        <v>82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545</v>
      </c>
      <c r="G200" s="245"/>
      <c r="H200" s="248">
        <v>24.393999999999998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5" customFormat="1">
      <c r="A201" s="15"/>
      <c r="B201" s="255"/>
      <c r="C201" s="256"/>
      <c r="D201" s="235" t="s">
        <v>198</v>
      </c>
      <c r="E201" s="257" t="s">
        <v>19</v>
      </c>
      <c r="F201" s="258" t="s">
        <v>229</v>
      </c>
      <c r="G201" s="256"/>
      <c r="H201" s="259">
        <v>24.393999999999998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198</v>
      </c>
      <c r="AU201" s="265" t="s">
        <v>82</v>
      </c>
      <c r="AV201" s="15" t="s">
        <v>135</v>
      </c>
      <c r="AW201" s="15" t="s">
        <v>35</v>
      </c>
      <c r="AX201" s="15" t="s">
        <v>80</v>
      </c>
      <c r="AY201" s="265" t="s">
        <v>188</v>
      </c>
    </row>
    <row r="202" s="2" customFormat="1" ht="16.5" customHeight="1">
      <c r="A202" s="40"/>
      <c r="B202" s="41"/>
      <c r="C202" s="215" t="s">
        <v>348</v>
      </c>
      <c r="D202" s="215" t="s">
        <v>190</v>
      </c>
      <c r="E202" s="216" t="s">
        <v>546</v>
      </c>
      <c r="F202" s="217" t="s">
        <v>547</v>
      </c>
      <c r="G202" s="218" t="s">
        <v>193</v>
      </c>
      <c r="H202" s="219">
        <v>43.591999999999999</v>
      </c>
      <c r="I202" s="220"/>
      <c r="J202" s="221">
        <f>ROUND(I202*H202,2)</f>
        <v>0</v>
      </c>
      <c r="K202" s="217" t="s">
        <v>415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2.45329</v>
      </c>
      <c r="R202" s="224">
        <f>Q202*H202</f>
        <v>106.94381768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82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548</v>
      </c>
    </row>
    <row r="203" s="13" customFormat="1">
      <c r="A203" s="13"/>
      <c r="B203" s="233"/>
      <c r="C203" s="234"/>
      <c r="D203" s="235" t="s">
        <v>198</v>
      </c>
      <c r="E203" s="236" t="s">
        <v>19</v>
      </c>
      <c r="F203" s="237" t="s">
        <v>549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198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188</v>
      </c>
    </row>
    <row r="204" s="13" customFormat="1">
      <c r="A204" s="13"/>
      <c r="B204" s="233"/>
      <c r="C204" s="234"/>
      <c r="D204" s="235" t="s">
        <v>198</v>
      </c>
      <c r="E204" s="236" t="s">
        <v>19</v>
      </c>
      <c r="F204" s="237" t="s">
        <v>470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198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550</v>
      </c>
      <c r="G205" s="245"/>
      <c r="H205" s="248">
        <v>0.84599999999999997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551</v>
      </c>
      <c r="G206" s="245"/>
      <c r="H206" s="248">
        <v>-0.057000000000000002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552</v>
      </c>
      <c r="G207" s="245"/>
      <c r="H207" s="248">
        <v>-0.064000000000000001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553</v>
      </c>
      <c r="G208" s="245"/>
      <c r="H208" s="248">
        <v>-0.113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3" customFormat="1">
      <c r="A209" s="13"/>
      <c r="B209" s="233"/>
      <c r="C209" s="234"/>
      <c r="D209" s="235" t="s">
        <v>198</v>
      </c>
      <c r="E209" s="236" t="s">
        <v>19</v>
      </c>
      <c r="F209" s="237" t="s">
        <v>554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198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555</v>
      </c>
      <c r="G210" s="245"/>
      <c r="H210" s="248">
        <v>45.287999999999997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556</v>
      </c>
      <c r="G211" s="245"/>
      <c r="H211" s="248">
        <v>-0.42399999999999999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557</v>
      </c>
      <c r="G212" s="245"/>
      <c r="H212" s="248">
        <v>-0.69899999999999995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558</v>
      </c>
      <c r="G213" s="245"/>
      <c r="H213" s="248">
        <v>-0.33900000000000002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559</v>
      </c>
      <c r="G214" s="245"/>
      <c r="H214" s="248">
        <v>-0.84599999999999997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5" customFormat="1">
      <c r="A215" s="15"/>
      <c r="B215" s="255"/>
      <c r="C215" s="256"/>
      <c r="D215" s="235" t="s">
        <v>198</v>
      </c>
      <c r="E215" s="257" t="s">
        <v>19</v>
      </c>
      <c r="F215" s="258" t="s">
        <v>229</v>
      </c>
      <c r="G215" s="256"/>
      <c r="H215" s="259">
        <v>43.592000000000006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198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188</v>
      </c>
    </row>
    <row r="216" s="2" customFormat="1" ht="21.75" customHeight="1">
      <c r="A216" s="40"/>
      <c r="B216" s="41"/>
      <c r="C216" s="215" t="s">
        <v>355</v>
      </c>
      <c r="D216" s="215" t="s">
        <v>190</v>
      </c>
      <c r="E216" s="216" t="s">
        <v>560</v>
      </c>
      <c r="F216" s="217" t="s">
        <v>561</v>
      </c>
      <c r="G216" s="218" t="s">
        <v>193</v>
      </c>
      <c r="H216" s="219">
        <v>159.61099999999999</v>
      </c>
      <c r="I216" s="220"/>
      <c r="J216" s="221">
        <f>ROUND(I216*H216,2)</f>
        <v>0</v>
      </c>
      <c r="K216" s="217" t="s">
        <v>194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2.45329</v>
      </c>
      <c r="R216" s="224">
        <f>Q216*H216</f>
        <v>391.57207018999998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82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562</v>
      </c>
    </row>
    <row r="217" s="2" customFormat="1">
      <c r="A217" s="40"/>
      <c r="B217" s="41"/>
      <c r="C217" s="42"/>
      <c r="D217" s="228" t="s">
        <v>196</v>
      </c>
      <c r="E217" s="42"/>
      <c r="F217" s="229" t="s">
        <v>563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196</v>
      </c>
      <c r="AU217" s="19" t="s">
        <v>82</v>
      </c>
    </row>
    <row r="218" s="13" customFormat="1">
      <c r="A218" s="13"/>
      <c r="B218" s="233"/>
      <c r="C218" s="234"/>
      <c r="D218" s="235" t="s">
        <v>198</v>
      </c>
      <c r="E218" s="236" t="s">
        <v>19</v>
      </c>
      <c r="F218" s="237" t="s">
        <v>549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198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188</v>
      </c>
    </row>
    <row r="219" s="13" customFormat="1">
      <c r="A219" s="13"/>
      <c r="B219" s="233"/>
      <c r="C219" s="234"/>
      <c r="D219" s="235" t="s">
        <v>198</v>
      </c>
      <c r="E219" s="236" t="s">
        <v>19</v>
      </c>
      <c r="F219" s="237" t="s">
        <v>470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198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564</v>
      </c>
      <c r="G220" s="245"/>
      <c r="H220" s="248">
        <v>2.9620000000000002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3" customFormat="1">
      <c r="A221" s="13"/>
      <c r="B221" s="233"/>
      <c r="C221" s="234"/>
      <c r="D221" s="235" t="s">
        <v>198</v>
      </c>
      <c r="E221" s="236" t="s">
        <v>19</v>
      </c>
      <c r="F221" s="237" t="s">
        <v>554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198</v>
      </c>
      <c r="AU221" s="243" t="s">
        <v>82</v>
      </c>
      <c r="AV221" s="13" t="s">
        <v>80</v>
      </c>
      <c r="AW221" s="13" t="s">
        <v>35</v>
      </c>
      <c r="AX221" s="13" t="s">
        <v>73</v>
      </c>
      <c r="AY221" s="243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565</v>
      </c>
      <c r="G222" s="245"/>
      <c r="H222" s="248">
        <v>158.50800000000001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566</v>
      </c>
      <c r="G223" s="245"/>
      <c r="H223" s="248">
        <v>-1.859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5" customFormat="1">
      <c r="A224" s="15"/>
      <c r="B224" s="255"/>
      <c r="C224" s="256"/>
      <c r="D224" s="235" t="s">
        <v>198</v>
      </c>
      <c r="E224" s="257" t="s">
        <v>19</v>
      </c>
      <c r="F224" s="258" t="s">
        <v>229</v>
      </c>
      <c r="G224" s="256"/>
      <c r="H224" s="259">
        <v>159.61099999999999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198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188</v>
      </c>
    </row>
    <row r="225" s="2" customFormat="1" ht="16.5" customHeight="1">
      <c r="A225" s="40"/>
      <c r="B225" s="41"/>
      <c r="C225" s="215" t="s">
        <v>361</v>
      </c>
      <c r="D225" s="215" t="s">
        <v>190</v>
      </c>
      <c r="E225" s="216" t="s">
        <v>567</v>
      </c>
      <c r="F225" s="217" t="s">
        <v>568</v>
      </c>
      <c r="G225" s="218" t="s">
        <v>243</v>
      </c>
      <c r="H225" s="219">
        <v>51.670000000000002</v>
      </c>
      <c r="I225" s="220"/>
      <c r="J225" s="221">
        <f>ROUND(I225*H225,2)</f>
        <v>0</v>
      </c>
      <c r="K225" s="217" t="s">
        <v>194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0.00247</v>
      </c>
      <c r="R225" s="224">
        <f>Q225*H225</f>
        <v>0.12762490000000001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82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569</v>
      </c>
    </row>
    <row r="226" s="2" customFormat="1">
      <c r="A226" s="40"/>
      <c r="B226" s="41"/>
      <c r="C226" s="42"/>
      <c r="D226" s="228" t="s">
        <v>196</v>
      </c>
      <c r="E226" s="42"/>
      <c r="F226" s="229" t="s">
        <v>570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196</v>
      </c>
      <c r="AU226" s="19" t="s">
        <v>82</v>
      </c>
    </row>
    <row r="227" s="13" customFormat="1">
      <c r="A227" s="13"/>
      <c r="B227" s="233"/>
      <c r="C227" s="234"/>
      <c r="D227" s="235" t="s">
        <v>198</v>
      </c>
      <c r="E227" s="236" t="s">
        <v>19</v>
      </c>
      <c r="F227" s="237" t="s">
        <v>469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198</v>
      </c>
      <c r="AU227" s="243" t="s">
        <v>82</v>
      </c>
      <c r="AV227" s="13" t="s">
        <v>80</v>
      </c>
      <c r="AW227" s="13" t="s">
        <v>35</v>
      </c>
      <c r="AX227" s="13" t="s">
        <v>73</v>
      </c>
      <c r="AY227" s="243" t="s">
        <v>188</v>
      </c>
    </row>
    <row r="228" s="13" customFormat="1">
      <c r="A228" s="13"/>
      <c r="B228" s="233"/>
      <c r="C228" s="234"/>
      <c r="D228" s="235" t="s">
        <v>198</v>
      </c>
      <c r="E228" s="236" t="s">
        <v>19</v>
      </c>
      <c r="F228" s="237" t="s">
        <v>571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198</v>
      </c>
      <c r="AU228" s="243" t="s">
        <v>82</v>
      </c>
      <c r="AV228" s="13" t="s">
        <v>80</v>
      </c>
      <c r="AW228" s="13" t="s">
        <v>35</v>
      </c>
      <c r="AX228" s="13" t="s">
        <v>73</v>
      </c>
      <c r="AY228" s="243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572</v>
      </c>
      <c r="G229" s="245"/>
      <c r="H229" s="248">
        <v>5.2699999999999996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554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573</v>
      </c>
      <c r="G231" s="245"/>
      <c r="H231" s="248">
        <v>42.210000000000001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574</v>
      </c>
      <c r="G232" s="245"/>
      <c r="H232" s="248">
        <v>4.1900000000000004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5" customFormat="1">
      <c r="A233" s="15"/>
      <c r="B233" s="255"/>
      <c r="C233" s="256"/>
      <c r="D233" s="235" t="s">
        <v>198</v>
      </c>
      <c r="E233" s="257" t="s">
        <v>19</v>
      </c>
      <c r="F233" s="258" t="s">
        <v>229</v>
      </c>
      <c r="G233" s="256"/>
      <c r="H233" s="259">
        <v>51.670000000000002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198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188</v>
      </c>
    </row>
    <row r="234" s="2" customFormat="1" ht="16.5" customHeight="1">
      <c r="A234" s="40"/>
      <c r="B234" s="41"/>
      <c r="C234" s="215" t="s">
        <v>375</v>
      </c>
      <c r="D234" s="215" t="s">
        <v>190</v>
      </c>
      <c r="E234" s="216" t="s">
        <v>575</v>
      </c>
      <c r="F234" s="217" t="s">
        <v>576</v>
      </c>
      <c r="G234" s="218" t="s">
        <v>243</v>
      </c>
      <c r="H234" s="219">
        <v>51.670000000000002</v>
      </c>
      <c r="I234" s="220"/>
      <c r="J234" s="221">
        <f>ROUND(I234*H234,2)</f>
        <v>0</v>
      </c>
      <c r="K234" s="217" t="s">
        <v>194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82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577</v>
      </c>
    </row>
    <row r="235" s="2" customFormat="1">
      <c r="A235" s="40"/>
      <c r="B235" s="41"/>
      <c r="C235" s="42"/>
      <c r="D235" s="228" t="s">
        <v>196</v>
      </c>
      <c r="E235" s="42"/>
      <c r="F235" s="229" t="s">
        <v>578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196</v>
      </c>
      <c r="AU235" s="19" t="s">
        <v>82</v>
      </c>
    </row>
    <row r="236" s="13" customFormat="1">
      <c r="A236" s="13"/>
      <c r="B236" s="233"/>
      <c r="C236" s="234"/>
      <c r="D236" s="235" t="s">
        <v>198</v>
      </c>
      <c r="E236" s="236" t="s">
        <v>19</v>
      </c>
      <c r="F236" s="237" t="s">
        <v>579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198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188</v>
      </c>
    </row>
    <row r="237" s="13" customFormat="1">
      <c r="A237" s="13"/>
      <c r="B237" s="233"/>
      <c r="C237" s="234"/>
      <c r="D237" s="235" t="s">
        <v>198</v>
      </c>
      <c r="E237" s="236" t="s">
        <v>19</v>
      </c>
      <c r="F237" s="237" t="s">
        <v>580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198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572</v>
      </c>
      <c r="G238" s="245"/>
      <c r="H238" s="248">
        <v>5.2699999999999996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3" customFormat="1">
      <c r="A239" s="13"/>
      <c r="B239" s="233"/>
      <c r="C239" s="234"/>
      <c r="D239" s="235" t="s">
        <v>198</v>
      </c>
      <c r="E239" s="236" t="s">
        <v>19</v>
      </c>
      <c r="F239" s="237" t="s">
        <v>554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198</v>
      </c>
      <c r="AU239" s="243" t="s">
        <v>82</v>
      </c>
      <c r="AV239" s="13" t="s">
        <v>80</v>
      </c>
      <c r="AW239" s="13" t="s">
        <v>35</v>
      </c>
      <c r="AX239" s="13" t="s">
        <v>73</v>
      </c>
      <c r="AY239" s="243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573</v>
      </c>
      <c r="G240" s="245"/>
      <c r="H240" s="248">
        <v>42.210000000000001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574</v>
      </c>
      <c r="G241" s="245"/>
      <c r="H241" s="248">
        <v>4.1900000000000004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5" customFormat="1">
      <c r="A242" s="15"/>
      <c r="B242" s="255"/>
      <c r="C242" s="256"/>
      <c r="D242" s="235" t="s">
        <v>198</v>
      </c>
      <c r="E242" s="257" t="s">
        <v>19</v>
      </c>
      <c r="F242" s="258" t="s">
        <v>229</v>
      </c>
      <c r="G242" s="256"/>
      <c r="H242" s="259">
        <v>51.670000000000002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198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188</v>
      </c>
    </row>
    <row r="243" s="2" customFormat="1" ht="16.5" customHeight="1">
      <c r="A243" s="40"/>
      <c r="B243" s="41"/>
      <c r="C243" s="215" t="s">
        <v>7</v>
      </c>
      <c r="D243" s="215" t="s">
        <v>190</v>
      </c>
      <c r="E243" s="216" t="s">
        <v>581</v>
      </c>
      <c r="F243" s="217" t="s">
        <v>582</v>
      </c>
      <c r="G243" s="218" t="s">
        <v>345</v>
      </c>
      <c r="H243" s="219">
        <v>20.748999999999999</v>
      </c>
      <c r="I243" s="220"/>
      <c r="J243" s="221">
        <f>ROUND(I243*H243,2)</f>
        <v>0</v>
      </c>
      <c r="K243" s="217" t="s">
        <v>194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1.0606199999999999</v>
      </c>
      <c r="R243" s="224">
        <f>Q243*H243</f>
        <v>22.006804379999995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82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583</v>
      </c>
    </row>
    <row r="244" s="2" customFormat="1">
      <c r="A244" s="40"/>
      <c r="B244" s="41"/>
      <c r="C244" s="42"/>
      <c r="D244" s="228" t="s">
        <v>196</v>
      </c>
      <c r="E244" s="42"/>
      <c r="F244" s="229" t="s">
        <v>584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196</v>
      </c>
      <c r="AU244" s="19" t="s">
        <v>82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585</v>
      </c>
      <c r="G245" s="245"/>
      <c r="H245" s="248">
        <v>20.748999999999999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5" customFormat="1">
      <c r="A246" s="15"/>
      <c r="B246" s="255"/>
      <c r="C246" s="256"/>
      <c r="D246" s="235" t="s">
        <v>198</v>
      </c>
      <c r="E246" s="257" t="s">
        <v>19</v>
      </c>
      <c r="F246" s="258" t="s">
        <v>229</v>
      </c>
      <c r="G246" s="256"/>
      <c r="H246" s="259">
        <v>20.748999999999999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198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188</v>
      </c>
    </row>
    <row r="247" s="12" customFormat="1" ht="22.8" customHeight="1">
      <c r="A247" s="12"/>
      <c r="B247" s="199"/>
      <c r="C247" s="200"/>
      <c r="D247" s="201" t="s">
        <v>72</v>
      </c>
      <c r="E247" s="213" t="s">
        <v>129</v>
      </c>
      <c r="F247" s="213" t="s">
        <v>230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SUM(P248:P274)</f>
        <v>0</v>
      </c>
      <c r="Q247" s="207"/>
      <c r="R247" s="208">
        <f>SUM(R248:R274)</f>
        <v>9.0447934400000012</v>
      </c>
      <c r="S247" s="207"/>
      <c r="T247" s="209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72</v>
      </c>
      <c r="AU247" s="211" t="s">
        <v>80</v>
      </c>
      <c r="AY247" s="210" t="s">
        <v>188</v>
      </c>
      <c r="BK247" s="212">
        <f>SUM(BK248:BK274)</f>
        <v>0</v>
      </c>
    </row>
    <row r="248" s="2" customFormat="1" ht="21.75" customHeight="1">
      <c r="A248" s="40"/>
      <c r="B248" s="41"/>
      <c r="C248" s="215" t="s">
        <v>389</v>
      </c>
      <c r="D248" s="215" t="s">
        <v>190</v>
      </c>
      <c r="E248" s="216" t="s">
        <v>586</v>
      </c>
      <c r="F248" s="217" t="s">
        <v>587</v>
      </c>
      <c r="G248" s="218" t="s">
        <v>193</v>
      </c>
      <c r="H248" s="219">
        <v>3.468</v>
      </c>
      <c r="I248" s="220"/>
      <c r="J248" s="221">
        <f>ROUND(I248*H248,2)</f>
        <v>0</v>
      </c>
      <c r="K248" s="217" t="s">
        <v>194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2.45329</v>
      </c>
      <c r="R248" s="224">
        <f>Q248*H248</f>
        <v>8.5080097200000004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82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588</v>
      </c>
    </row>
    <row r="249" s="2" customFormat="1">
      <c r="A249" s="40"/>
      <c r="B249" s="41"/>
      <c r="C249" s="42"/>
      <c r="D249" s="228" t="s">
        <v>196</v>
      </c>
      <c r="E249" s="42"/>
      <c r="F249" s="229" t="s">
        <v>589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196</v>
      </c>
      <c r="AU249" s="19" t="s">
        <v>82</v>
      </c>
    </row>
    <row r="250" s="13" customFormat="1">
      <c r="A250" s="13"/>
      <c r="B250" s="233"/>
      <c r="C250" s="234"/>
      <c r="D250" s="235" t="s">
        <v>198</v>
      </c>
      <c r="E250" s="236" t="s">
        <v>19</v>
      </c>
      <c r="F250" s="237" t="s">
        <v>469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198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188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470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590</v>
      </c>
      <c r="G252" s="245"/>
      <c r="H252" s="248">
        <v>2.1480000000000001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591</v>
      </c>
      <c r="G253" s="245"/>
      <c r="H253" s="248">
        <v>1.3200000000000001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5" customFormat="1">
      <c r="A254" s="15"/>
      <c r="B254" s="255"/>
      <c r="C254" s="256"/>
      <c r="D254" s="235" t="s">
        <v>198</v>
      </c>
      <c r="E254" s="257" t="s">
        <v>19</v>
      </c>
      <c r="F254" s="258" t="s">
        <v>229</v>
      </c>
      <c r="G254" s="256"/>
      <c r="H254" s="259">
        <v>3.468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198</v>
      </c>
      <c r="AU254" s="265" t="s">
        <v>82</v>
      </c>
      <c r="AV254" s="15" t="s">
        <v>135</v>
      </c>
      <c r="AW254" s="15" t="s">
        <v>35</v>
      </c>
      <c r="AX254" s="15" t="s">
        <v>80</v>
      </c>
      <c r="AY254" s="265" t="s">
        <v>188</v>
      </c>
    </row>
    <row r="255" s="2" customFormat="1" ht="16.5" customHeight="1">
      <c r="A255" s="40"/>
      <c r="B255" s="41"/>
      <c r="C255" s="215" t="s">
        <v>396</v>
      </c>
      <c r="D255" s="215" t="s">
        <v>190</v>
      </c>
      <c r="E255" s="216" t="s">
        <v>592</v>
      </c>
      <c r="F255" s="217" t="s">
        <v>593</v>
      </c>
      <c r="G255" s="218" t="s">
        <v>243</v>
      </c>
      <c r="H255" s="219">
        <v>23.122</v>
      </c>
      <c r="I255" s="220"/>
      <c r="J255" s="221">
        <f>ROUND(I255*H255,2)</f>
        <v>0</v>
      </c>
      <c r="K255" s="217" t="s">
        <v>194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0.0027499999999999998</v>
      </c>
      <c r="R255" s="224">
        <f>Q255*H255</f>
        <v>0.063585499999999989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82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594</v>
      </c>
    </row>
    <row r="256" s="2" customFormat="1">
      <c r="A256" s="40"/>
      <c r="B256" s="41"/>
      <c r="C256" s="42"/>
      <c r="D256" s="228" t="s">
        <v>196</v>
      </c>
      <c r="E256" s="42"/>
      <c r="F256" s="229" t="s">
        <v>595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196</v>
      </c>
      <c r="AU256" s="19" t="s">
        <v>82</v>
      </c>
    </row>
    <row r="257" s="13" customFormat="1">
      <c r="A257" s="13"/>
      <c r="B257" s="233"/>
      <c r="C257" s="234"/>
      <c r="D257" s="235" t="s">
        <v>198</v>
      </c>
      <c r="E257" s="236" t="s">
        <v>19</v>
      </c>
      <c r="F257" s="237" t="s">
        <v>469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198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188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470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596</v>
      </c>
      <c r="G259" s="245"/>
      <c r="H259" s="248">
        <v>12.881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597</v>
      </c>
      <c r="G260" s="245"/>
      <c r="H260" s="248">
        <v>10.241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5" customFormat="1">
      <c r="A261" s="15"/>
      <c r="B261" s="255"/>
      <c r="C261" s="256"/>
      <c r="D261" s="235" t="s">
        <v>198</v>
      </c>
      <c r="E261" s="257" t="s">
        <v>19</v>
      </c>
      <c r="F261" s="258" t="s">
        <v>229</v>
      </c>
      <c r="G261" s="256"/>
      <c r="H261" s="259">
        <v>23.122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198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188</v>
      </c>
    </row>
    <row r="262" s="2" customFormat="1" ht="16.5" customHeight="1">
      <c r="A262" s="40"/>
      <c r="B262" s="41"/>
      <c r="C262" s="215" t="s">
        <v>403</v>
      </c>
      <c r="D262" s="215" t="s">
        <v>190</v>
      </c>
      <c r="E262" s="216" t="s">
        <v>598</v>
      </c>
      <c r="F262" s="217" t="s">
        <v>599</v>
      </c>
      <c r="G262" s="218" t="s">
        <v>243</v>
      </c>
      <c r="H262" s="219">
        <v>23.122</v>
      </c>
      <c r="I262" s="220"/>
      <c r="J262" s="221">
        <f>ROUND(I262*H262,2)</f>
        <v>0</v>
      </c>
      <c r="K262" s="217" t="s">
        <v>194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82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600</v>
      </c>
    </row>
    <row r="263" s="2" customFormat="1">
      <c r="A263" s="40"/>
      <c r="B263" s="41"/>
      <c r="C263" s="42"/>
      <c r="D263" s="228" t="s">
        <v>196</v>
      </c>
      <c r="E263" s="42"/>
      <c r="F263" s="229" t="s">
        <v>601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196</v>
      </c>
      <c r="AU263" s="19" t="s">
        <v>82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469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3" customFormat="1">
      <c r="A265" s="13"/>
      <c r="B265" s="233"/>
      <c r="C265" s="234"/>
      <c r="D265" s="235" t="s">
        <v>198</v>
      </c>
      <c r="E265" s="236" t="s">
        <v>19</v>
      </c>
      <c r="F265" s="237" t="s">
        <v>470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198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596</v>
      </c>
      <c r="G266" s="245"/>
      <c r="H266" s="248">
        <v>12.881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597</v>
      </c>
      <c r="G267" s="245"/>
      <c r="H267" s="248">
        <v>10.241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23.122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4.15" customHeight="1">
      <c r="A269" s="40"/>
      <c r="B269" s="41"/>
      <c r="C269" s="215" t="s">
        <v>412</v>
      </c>
      <c r="D269" s="215" t="s">
        <v>190</v>
      </c>
      <c r="E269" s="216" t="s">
        <v>602</v>
      </c>
      <c r="F269" s="217" t="s">
        <v>603</v>
      </c>
      <c r="G269" s="218" t="s">
        <v>345</v>
      </c>
      <c r="H269" s="219">
        <v>0.45100000000000001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1.04922</v>
      </c>
      <c r="R269" s="224">
        <f>Q269*H269</f>
        <v>0.47319822000000006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604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605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3" customFormat="1">
      <c r="A271" s="13"/>
      <c r="B271" s="233"/>
      <c r="C271" s="234"/>
      <c r="D271" s="235" t="s">
        <v>198</v>
      </c>
      <c r="E271" s="236" t="s">
        <v>19</v>
      </c>
      <c r="F271" s="237" t="s">
        <v>469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198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188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470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606</v>
      </c>
      <c r="G273" s="245"/>
      <c r="H273" s="248">
        <v>0.45100000000000001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5" customFormat="1">
      <c r="A274" s="15"/>
      <c r="B274" s="255"/>
      <c r="C274" s="256"/>
      <c r="D274" s="235" t="s">
        <v>198</v>
      </c>
      <c r="E274" s="257" t="s">
        <v>19</v>
      </c>
      <c r="F274" s="258" t="s">
        <v>229</v>
      </c>
      <c r="G274" s="256"/>
      <c r="H274" s="259">
        <v>0.45100000000000001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198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188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401</v>
      </c>
      <c r="F275" s="213" t="s">
        <v>402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SUM(P276:P284)</f>
        <v>0</v>
      </c>
      <c r="Q275" s="207"/>
      <c r="R275" s="208">
        <f>SUM(R276:R284)</f>
        <v>0</v>
      </c>
      <c r="S275" s="207"/>
      <c r="T275" s="20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72</v>
      </c>
      <c r="AU275" s="211" t="s">
        <v>80</v>
      </c>
      <c r="AY275" s="210" t="s">
        <v>188</v>
      </c>
      <c r="BK275" s="212">
        <f>SUM(BK276:BK284)</f>
        <v>0</v>
      </c>
    </row>
    <row r="276" s="2" customFormat="1" ht="16.5" customHeight="1">
      <c r="A276" s="40"/>
      <c r="B276" s="41"/>
      <c r="C276" s="215" t="s">
        <v>420</v>
      </c>
      <c r="D276" s="215" t="s">
        <v>190</v>
      </c>
      <c r="E276" s="216" t="s">
        <v>607</v>
      </c>
      <c r="F276" s="217" t="s">
        <v>608</v>
      </c>
      <c r="G276" s="218" t="s">
        <v>345</v>
      </c>
      <c r="H276" s="219">
        <v>740.75400000000002</v>
      </c>
      <c r="I276" s="220"/>
      <c r="J276" s="221">
        <f>ROUND(I276*H276,2)</f>
        <v>0</v>
      </c>
      <c r="K276" s="217" t="s">
        <v>194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82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609</v>
      </c>
    </row>
    <row r="277" s="2" customFormat="1">
      <c r="A277" s="40"/>
      <c r="B277" s="41"/>
      <c r="C277" s="42"/>
      <c r="D277" s="228" t="s">
        <v>196</v>
      </c>
      <c r="E277" s="42"/>
      <c r="F277" s="229" t="s">
        <v>610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196</v>
      </c>
      <c r="AU277" s="19" t="s">
        <v>82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611</v>
      </c>
      <c r="G278" s="245"/>
      <c r="H278" s="248">
        <v>0.079000000000000001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612</v>
      </c>
      <c r="G279" s="245"/>
      <c r="H279" s="248">
        <v>145.006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613</v>
      </c>
      <c r="G280" s="245"/>
      <c r="H280" s="248">
        <v>345.45999999999998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614</v>
      </c>
      <c r="G281" s="245"/>
      <c r="H281" s="248">
        <v>250.209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5" customFormat="1">
      <c r="A282" s="15"/>
      <c r="B282" s="255"/>
      <c r="C282" s="256"/>
      <c r="D282" s="235" t="s">
        <v>198</v>
      </c>
      <c r="E282" s="257" t="s">
        <v>19</v>
      </c>
      <c r="F282" s="258" t="s">
        <v>229</v>
      </c>
      <c r="G282" s="256"/>
      <c r="H282" s="259">
        <v>740.75399999999991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198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188</v>
      </c>
    </row>
    <row r="283" s="2" customFormat="1" ht="37.8" customHeight="1">
      <c r="A283" s="40"/>
      <c r="B283" s="41"/>
      <c r="C283" s="215" t="s">
        <v>439</v>
      </c>
      <c r="D283" s="215" t="s">
        <v>190</v>
      </c>
      <c r="E283" s="216" t="s">
        <v>615</v>
      </c>
      <c r="F283" s="217" t="s">
        <v>616</v>
      </c>
      <c r="G283" s="218" t="s">
        <v>345</v>
      </c>
      <c r="H283" s="219">
        <v>1297.6199999999999</v>
      </c>
      <c r="I283" s="220"/>
      <c r="J283" s="221">
        <f>ROUND(I283*H283,2)</f>
        <v>0</v>
      </c>
      <c r="K283" s="217" t="s">
        <v>194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82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617</v>
      </c>
    </row>
    <row r="284" s="2" customFormat="1">
      <c r="A284" s="40"/>
      <c r="B284" s="41"/>
      <c r="C284" s="42"/>
      <c r="D284" s="228" t="s">
        <v>196</v>
      </c>
      <c r="E284" s="42"/>
      <c r="F284" s="229" t="s">
        <v>618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196</v>
      </c>
      <c r="AU284" s="19" t="s">
        <v>82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408</v>
      </c>
      <c r="F285" s="202" t="s">
        <v>409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</f>
        <v>0</v>
      </c>
      <c r="Q285" s="207"/>
      <c r="R285" s="208">
        <f>R286</f>
        <v>3.1295368000000003</v>
      </c>
      <c r="S285" s="207"/>
      <c r="T285" s="20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82</v>
      </c>
      <c r="AT285" s="211" t="s">
        <v>72</v>
      </c>
      <c r="AU285" s="211" t="s">
        <v>73</v>
      </c>
      <c r="AY285" s="210" t="s">
        <v>188</v>
      </c>
      <c r="BK285" s="212">
        <f>BK286</f>
        <v>0</v>
      </c>
    </row>
    <row r="286" s="12" customFormat="1" ht="22.8" customHeight="1">
      <c r="A286" s="12"/>
      <c r="B286" s="199"/>
      <c r="C286" s="200"/>
      <c r="D286" s="201" t="s">
        <v>72</v>
      </c>
      <c r="E286" s="213" t="s">
        <v>619</v>
      </c>
      <c r="F286" s="213" t="s">
        <v>620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SUM(P287:P324)</f>
        <v>0</v>
      </c>
      <c r="Q286" s="207"/>
      <c r="R286" s="208">
        <f>SUM(R287:R324)</f>
        <v>3.1295368000000003</v>
      </c>
      <c r="S286" s="207"/>
      <c r="T286" s="209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82</v>
      </c>
      <c r="AT286" s="211" t="s">
        <v>72</v>
      </c>
      <c r="AU286" s="211" t="s">
        <v>80</v>
      </c>
      <c r="AY286" s="210" t="s">
        <v>188</v>
      </c>
      <c r="BK286" s="212">
        <f>SUM(BK287:BK324)</f>
        <v>0</v>
      </c>
    </row>
    <row r="287" s="2" customFormat="1" ht="21.75" customHeight="1">
      <c r="A287" s="40"/>
      <c r="B287" s="41"/>
      <c r="C287" s="215" t="s">
        <v>448</v>
      </c>
      <c r="D287" s="215" t="s">
        <v>190</v>
      </c>
      <c r="E287" s="216" t="s">
        <v>621</v>
      </c>
      <c r="F287" s="217" t="s">
        <v>622</v>
      </c>
      <c r="G287" s="218" t="s">
        <v>243</v>
      </c>
      <c r="H287" s="219">
        <v>452.88</v>
      </c>
      <c r="I287" s="220"/>
      <c r="J287" s="221">
        <f>ROUND(I287*H287,2)</f>
        <v>0</v>
      </c>
      <c r="K287" s="217" t="s">
        <v>194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342</v>
      </c>
      <c r="AT287" s="226" t="s">
        <v>190</v>
      </c>
      <c r="AU287" s="226" t="s">
        <v>82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342</v>
      </c>
      <c r="BM287" s="226" t="s">
        <v>623</v>
      </c>
    </row>
    <row r="288" s="2" customFormat="1">
      <c r="A288" s="40"/>
      <c r="B288" s="41"/>
      <c r="C288" s="42"/>
      <c r="D288" s="228" t="s">
        <v>196</v>
      </c>
      <c r="E288" s="42"/>
      <c r="F288" s="229" t="s">
        <v>624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196</v>
      </c>
      <c r="AU288" s="19" t="s">
        <v>82</v>
      </c>
    </row>
    <row r="289" s="13" customFormat="1">
      <c r="A289" s="13"/>
      <c r="B289" s="233"/>
      <c r="C289" s="234"/>
      <c r="D289" s="235" t="s">
        <v>198</v>
      </c>
      <c r="E289" s="236" t="s">
        <v>19</v>
      </c>
      <c r="F289" s="237" t="s">
        <v>469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198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188</v>
      </c>
    </row>
    <row r="290" s="13" customFormat="1">
      <c r="A290" s="13"/>
      <c r="B290" s="233"/>
      <c r="C290" s="234"/>
      <c r="D290" s="235" t="s">
        <v>198</v>
      </c>
      <c r="E290" s="236" t="s">
        <v>19</v>
      </c>
      <c r="F290" s="237" t="s">
        <v>470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198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625</v>
      </c>
      <c r="G291" s="245"/>
      <c r="H291" s="248">
        <v>8.4629999999999992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3" customFormat="1">
      <c r="A292" s="13"/>
      <c r="B292" s="233"/>
      <c r="C292" s="234"/>
      <c r="D292" s="235" t="s">
        <v>198</v>
      </c>
      <c r="E292" s="236" t="s">
        <v>19</v>
      </c>
      <c r="F292" s="237" t="s">
        <v>554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198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626</v>
      </c>
      <c r="G293" s="245"/>
      <c r="H293" s="248">
        <v>452.88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627</v>
      </c>
      <c r="G294" s="245"/>
      <c r="H294" s="248">
        <v>-8.4629999999999992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452.88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16.5" customHeight="1">
      <c r="A296" s="40"/>
      <c r="B296" s="41"/>
      <c r="C296" s="272" t="s">
        <v>457</v>
      </c>
      <c r="D296" s="272" t="s">
        <v>522</v>
      </c>
      <c r="E296" s="273" t="s">
        <v>628</v>
      </c>
      <c r="F296" s="274" t="s">
        <v>629</v>
      </c>
      <c r="G296" s="275" t="s">
        <v>345</v>
      </c>
      <c r="H296" s="276">
        <v>0.13600000000000001</v>
      </c>
      <c r="I296" s="277"/>
      <c r="J296" s="278">
        <f>ROUND(I296*H296,2)</f>
        <v>0</v>
      </c>
      <c r="K296" s="274" t="s">
        <v>194</v>
      </c>
      <c r="L296" s="279"/>
      <c r="M296" s="280" t="s">
        <v>19</v>
      </c>
      <c r="N296" s="281" t="s">
        <v>44</v>
      </c>
      <c r="O296" s="86"/>
      <c r="P296" s="224">
        <f>O296*H296</f>
        <v>0</v>
      </c>
      <c r="Q296" s="224">
        <v>1</v>
      </c>
      <c r="R296" s="224">
        <f>Q296*H296</f>
        <v>0.13600000000000001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630</v>
      </c>
      <c r="AT296" s="226" t="s">
        <v>522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342</v>
      </c>
      <c r="BM296" s="226" t="s">
        <v>631</v>
      </c>
    </row>
    <row r="297" s="13" customFormat="1">
      <c r="A297" s="13"/>
      <c r="B297" s="233"/>
      <c r="C297" s="234"/>
      <c r="D297" s="235" t="s">
        <v>198</v>
      </c>
      <c r="E297" s="236" t="s">
        <v>19</v>
      </c>
      <c r="F297" s="237" t="s">
        <v>469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198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188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470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625</v>
      </c>
      <c r="G299" s="245"/>
      <c r="H299" s="248">
        <v>8.4629999999999992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554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626</v>
      </c>
      <c r="G301" s="245"/>
      <c r="H301" s="248">
        <v>452.88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627</v>
      </c>
      <c r="G302" s="245"/>
      <c r="H302" s="248">
        <v>-8.4629999999999992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5" customFormat="1">
      <c r="A303" s="15"/>
      <c r="B303" s="255"/>
      <c r="C303" s="256"/>
      <c r="D303" s="235" t="s">
        <v>198</v>
      </c>
      <c r="E303" s="257" t="s">
        <v>19</v>
      </c>
      <c r="F303" s="258" t="s">
        <v>229</v>
      </c>
      <c r="G303" s="256"/>
      <c r="H303" s="259">
        <v>452.88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198</v>
      </c>
      <c r="AU303" s="265" t="s">
        <v>82</v>
      </c>
      <c r="AV303" s="15" t="s">
        <v>135</v>
      </c>
      <c r="AW303" s="15" t="s">
        <v>35</v>
      </c>
      <c r="AX303" s="15" t="s">
        <v>80</v>
      </c>
      <c r="AY303" s="265" t="s">
        <v>188</v>
      </c>
    </row>
    <row r="304" s="14" customFormat="1">
      <c r="A304" s="14"/>
      <c r="B304" s="244"/>
      <c r="C304" s="245"/>
      <c r="D304" s="235" t="s">
        <v>198</v>
      </c>
      <c r="E304" s="245"/>
      <c r="F304" s="247" t="s">
        <v>632</v>
      </c>
      <c r="G304" s="245"/>
      <c r="H304" s="248">
        <v>0.13600000000000001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4</v>
      </c>
      <c r="AX304" s="14" t="s">
        <v>80</v>
      </c>
      <c r="AY304" s="254" t="s">
        <v>188</v>
      </c>
    </row>
    <row r="305" s="2" customFormat="1" ht="16.5" customHeight="1">
      <c r="A305" s="40"/>
      <c r="B305" s="41"/>
      <c r="C305" s="215" t="s">
        <v>633</v>
      </c>
      <c r="D305" s="215" t="s">
        <v>190</v>
      </c>
      <c r="E305" s="216" t="s">
        <v>634</v>
      </c>
      <c r="F305" s="217" t="s">
        <v>635</v>
      </c>
      <c r="G305" s="218" t="s">
        <v>243</v>
      </c>
      <c r="H305" s="219">
        <v>452.88</v>
      </c>
      <c r="I305" s="220"/>
      <c r="J305" s="221">
        <f>ROUND(I305*H305,2)</f>
        <v>0</v>
      </c>
      <c r="K305" s="217" t="s">
        <v>194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0.00040000000000000002</v>
      </c>
      <c r="R305" s="224">
        <f>Q305*H305</f>
        <v>0.18115200000000001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342</v>
      </c>
      <c r="AT305" s="226" t="s">
        <v>190</v>
      </c>
      <c r="AU305" s="226" t="s">
        <v>82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342</v>
      </c>
      <c r="BM305" s="226" t="s">
        <v>636</v>
      </c>
    </row>
    <row r="306" s="2" customFormat="1">
      <c r="A306" s="40"/>
      <c r="B306" s="41"/>
      <c r="C306" s="42"/>
      <c r="D306" s="228" t="s">
        <v>196</v>
      </c>
      <c r="E306" s="42"/>
      <c r="F306" s="229" t="s">
        <v>637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196</v>
      </c>
      <c r="AU306" s="19" t="s">
        <v>82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469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3" customFormat="1">
      <c r="A308" s="13"/>
      <c r="B308" s="233"/>
      <c r="C308" s="234"/>
      <c r="D308" s="235" t="s">
        <v>198</v>
      </c>
      <c r="E308" s="236" t="s">
        <v>19</v>
      </c>
      <c r="F308" s="237" t="s">
        <v>470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198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625</v>
      </c>
      <c r="G309" s="245"/>
      <c r="H309" s="248">
        <v>8.4629999999999992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3" customFormat="1">
      <c r="A310" s="13"/>
      <c r="B310" s="233"/>
      <c r="C310" s="234"/>
      <c r="D310" s="235" t="s">
        <v>198</v>
      </c>
      <c r="E310" s="236" t="s">
        <v>19</v>
      </c>
      <c r="F310" s="237" t="s">
        <v>554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198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626</v>
      </c>
      <c r="G311" s="245"/>
      <c r="H311" s="248">
        <v>452.88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627</v>
      </c>
      <c r="G312" s="245"/>
      <c r="H312" s="248">
        <v>-8.4629999999999992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452.88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24.15" customHeight="1">
      <c r="A314" s="40"/>
      <c r="B314" s="41"/>
      <c r="C314" s="272" t="s">
        <v>638</v>
      </c>
      <c r="D314" s="272" t="s">
        <v>522</v>
      </c>
      <c r="E314" s="273" t="s">
        <v>639</v>
      </c>
      <c r="F314" s="274" t="s">
        <v>640</v>
      </c>
      <c r="G314" s="275" t="s">
        <v>243</v>
      </c>
      <c r="H314" s="276">
        <v>520.81200000000001</v>
      </c>
      <c r="I314" s="277"/>
      <c r="J314" s="278">
        <f>ROUND(I314*H314,2)</f>
        <v>0</v>
      </c>
      <c r="K314" s="274" t="s">
        <v>194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0.0054000000000000003</v>
      </c>
      <c r="R314" s="224">
        <f>Q314*H314</f>
        <v>2.8123848000000002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630</v>
      </c>
      <c r="AT314" s="226" t="s">
        <v>522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342</v>
      </c>
      <c r="BM314" s="226" t="s">
        <v>641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469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3" customFormat="1">
      <c r="A316" s="13"/>
      <c r="B316" s="233"/>
      <c r="C316" s="234"/>
      <c r="D316" s="235" t="s">
        <v>198</v>
      </c>
      <c r="E316" s="236" t="s">
        <v>19</v>
      </c>
      <c r="F316" s="237" t="s">
        <v>470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198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625</v>
      </c>
      <c r="G317" s="245"/>
      <c r="H317" s="248">
        <v>8.4629999999999992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554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626</v>
      </c>
      <c r="G319" s="245"/>
      <c r="H319" s="248">
        <v>452.88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4" customFormat="1">
      <c r="A320" s="14"/>
      <c r="B320" s="244"/>
      <c r="C320" s="245"/>
      <c r="D320" s="235" t="s">
        <v>198</v>
      </c>
      <c r="E320" s="246" t="s">
        <v>19</v>
      </c>
      <c r="F320" s="247" t="s">
        <v>627</v>
      </c>
      <c r="G320" s="245"/>
      <c r="H320" s="248">
        <v>-8.4629999999999992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198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188</v>
      </c>
    </row>
    <row r="321" s="15" customFormat="1">
      <c r="A321" s="15"/>
      <c r="B321" s="255"/>
      <c r="C321" s="256"/>
      <c r="D321" s="235" t="s">
        <v>198</v>
      </c>
      <c r="E321" s="257" t="s">
        <v>19</v>
      </c>
      <c r="F321" s="258" t="s">
        <v>229</v>
      </c>
      <c r="G321" s="256"/>
      <c r="H321" s="259">
        <v>452.88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198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188</v>
      </c>
    </row>
    <row r="322" s="14" customFormat="1">
      <c r="A322" s="14"/>
      <c r="B322" s="244"/>
      <c r="C322" s="245"/>
      <c r="D322" s="235" t="s">
        <v>198</v>
      </c>
      <c r="E322" s="245"/>
      <c r="F322" s="247" t="s">
        <v>642</v>
      </c>
      <c r="G322" s="245"/>
      <c r="H322" s="248">
        <v>520.81200000000001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4</v>
      </c>
      <c r="AX322" s="14" t="s">
        <v>80</v>
      </c>
      <c r="AY322" s="254" t="s">
        <v>188</v>
      </c>
    </row>
    <row r="323" s="2" customFormat="1" ht="24.15" customHeight="1">
      <c r="A323" s="40"/>
      <c r="B323" s="41"/>
      <c r="C323" s="215" t="s">
        <v>630</v>
      </c>
      <c r="D323" s="215" t="s">
        <v>190</v>
      </c>
      <c r="E323" s="216" t="s">
        <v>643</v>
      </c>
      <c r="F323" s="217" t="s">
        <v>644</v>
      </c>
      <c r="G323" s="218" t="s">
        <v>460</v>
      </c>
      <c r="H323" s="266"/>
      <c r="I323" s="220"/>
      <c r="J323" s="221">
        <f>ROUND(I323*H323,2)</f>
        <v>0</v>
      </c>
      <c r="K323" s="217" t="s">
        <v>194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342</v>
      </c>
      <c r="AT323" s="226" t="s">
        <v>190</v>
      </c>
      <c r="AU323" s="226" t="s">
        <v>82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342</v>
      </c>
      <c r="BM323" s="226" t="s">
        <v>645</v>
      </c>
    </row>
    <row r="324" s="2" customFormat="1">
      <c r="A324" s="40"/>
      <c r="B324" s="41"/>
      <c r="C324" s="42"/>
      <c r="D324" s="228" t="s">
        <v>196</v>
      </c>
      <c r="E324" s="42"/>
      <c r="F324" s="229" t="s">
        <v>646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196</v>
      </c>
      <c r="AU324" s="19" t="s">
        <v>82</v>
      </c>
    </row>
    <row r="325" s="12" customFormat="1" ht="25.92" customHeight="1">
      <c r="A325" s="12"/>
      <c r="B325" s="199"/>
      <c r="C325" s="200"/>
      <c r="D325" s="201" t="s">
        <v>72</v>
      </c>
      <c r="E325" s="202" t="s">
        <v>455</v>
      </c>
      <c r="F325" s="202" t="s">
        <v>456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253</v>
      </c>
      <c r="AT325" s="211" t="s">
        <v>72</v>
      </c>
      <c r="AU325" s="211" t="s">
        <v>73</v>
      </c>
      <c r="AY325" s="210" t="s">
        <v>188</v>
      </c>
      <c r="BK325" s="212">
        <f>BK326</f>
        <v>0</v>
      </c>
    </row>
    <row r="326" s="2" customFormat="1" ht="16.5" customHeight="1">
      <c r="A326" s="40"/>
      <c r="B326" s="41"/>
      <c r="C326" s="215" t="s">
        <v>647</v>
      </c>
      <c r="D326" s="215" t="s">
        <v>190</v>
      </c>
      <c r="E326" s="216" t="s">
        <v>458</v>
      </c>
      <c r="F326" s="217" t="s">
        <v>459</v>
      </c>
      <c r="G326" s="218" t="s">
        <v>460</v>
      </c>
      <c r="H326" s="266"/>
      <c r="I326" s="220"/>
      <c r="J326" s="221">
        <f>ROUND(I326*H326,2)</f>
        <v>0</v>
      </c>
      <c r="K326" s="217" t="s">
        <v>19</v>
      </c>
      <c r="L326" s="46"/>
      <c r="M326" s="267" t="s">
        <v>19</v>
      </c>
      <c r="N326" s="268" t="s">
        <v>44</v>
      </c>
      <c r="O326" s="269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648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5fKTEO62bXJTF0Xd4ZwihXH8icr/OHnpFyVNZaA4omfoygct5Mz22i/4lntGgqztHxsJ5de3jQqCRGlyLbKCyg==" hashValue="Op+mQj8WZhVSBppf236DV3axhskuwomfNtg+MVd6l2ru46xHwgzSJW17HNiekJjpJfSsPn/Y/HFwDXhu9xpQFw==" algorithmName="SHA-512" password="CC35"/>
  <autoFilter ref="C92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133251101"/>
    <hyperlink ref="F103" r:id="rId2" display="https://podminky.urs.cz/item/CS_URS_2021_02/162751117"/>
    <hyperlink ref="F112" r:id="rId3" display="https://podminky.urs.cz/item/CS_URS_2021_02/162751119"/>
    <hyperlink ref="F121" r:id="rId4" display="https://podminky.urs.cz/item/CS_URS_2021_02/171201221"/>
    <hyperlink ref="F131" r:id="rId5" display="https://podminky.urs.cz/item/CS_URS_2021_02/171251201"/>
    <hyperlink ref="F140" r:id="rId6" display="https://podminky.urs.cz/item/CS_URS_2021_02/174151101"/>
    <hyperlink ref="F148" r:id="rId7" display="https://podminky.urs.cz/item/CS_URS_2021_02/226212311"/>
    <hyperlink ref="F154" r:id="rId8" display="https://podminky.urs.cz/item/CS_URS_2021_02/226213311"/>
    <hyperlink ref="F160" r:id="rId9" display="https://podminky.urs.cz/item/CS_URS_2021_02/226213811"/>
    <hyperlink ref="F166" r:id="rId10" display="https://podminky.urs.cz/item/CS_URS_2021_02/231212212"/>
    <hyperlink ref="F177" r:id="rId11" display="https://podminky.urs.cz/item/CS_URS_2021_02/231212213"/>
    <hyperlink ref="F188" r:id="rId12" display="https://podminky.urs.cz/item/CS_URS_2021_02/231212313"/>
    <hyperlink ref="F199" r:id="rId13" display="https://podminky.urs.cz/item/CS_URS_2021_02/231611114"/>
    <hyperlink ref="F217" r:id="rId14" display="https://podminky.urs.cz/item/CS_URS_2021_02/273322511"/>
    <hyperlink ref="F226" r:id="rId15" display="https://podminky.urs.cz/item/CS_URS_2021_02/273351121"/>
    <hyperlink ref="F235" r:id="rId16" display="https://podminky.urs.cz/item/CS_URS_2021_02/273351122"/>
    <hyperlink ref="F244" r:id="rId17" display="https://podminky.urs.cz/item/CS_URS_2021_02/273361821"/>
    <hyperlink ref="F249" r:id="rId18" display="https://podminky.urs.cz/item/CS_URS_2021_02/311321411"/>
    <hyperlink ref="F256" r:id="rId19" display="https://podminky.urs.cz/item/CS_URS_2021_02/311351121"/>
    <hyperlink ref="F263" r:id="rId20" display="https://podminky.urs.cz/item/CS_URS_2021_02/311351122"/>
    <hyperlink ref="F270" r:id="rId21" display="https://podminky.urs.cz/item/CS_URS_2021_02/311361821"/>
    <hyperlink ref="F277" r:id="rId22" display="https://podminky.urs.cz/item/CS_URS_2021_02/998001011"/>
    <hyperlink ref="F284" r:id="rId23" display="https://podminky.urs.cz/item/CS_URS_2021_02/998012103"/>
    <hyperlink ref="F288" r:id="rId24" display="https://podminky.urs.cz/item/CS_URS_2021_02/711111001"/>
    <hyperlink ref="F306" r:id="rId25" display="https://podminky.urs.cz/item/CS_URS_2021_02/711141559"/>
    <hyperlink ref="F324" r:id="rId26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ROUND((SUM(BE91:BE591)),  2)</f>
        <v>0</v>
      </c>
      <c r="G35" s="40"/>
      <c r="H35" s="40"/>
      <c r="I35" s="160">
        <v>0.20999999999999999</v>
      </c>
      <c r="J35" s="159">
        <f>ROUND(((SUM(BE91:BE591))*I35),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ROUND((SUM(BF91:BF591)),  2)</f>
        <v>0</v>
      </c>
      <c r="G36" s="40"/>
      <c r="H36" s="40"/>
      <c r="I36" s="160">
        <v>0.14999999999999999</v>
      </c>
      <c r="J36" s="159">
        <f>ROUND(((SUM(BF91:BF591))*I36),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J527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J587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172</v>
      </c>
      <c r="E69" s="180"/>
      <c r="F69" s="180"/>
      <c r="G69" s="180"/>
      <c r="H69" s="180"/>
      <c r="I69" s="180"/>
      <c r="J69" s="181">
        <f>J590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155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174</v>
      </c>
      <c r="D90" s="191" t="s">
        <v>58</v>
      </c>
      <c r="E90" s="191" t="s">
        <v>54</v>
      </c>
      <c r="F90" s="191" t="s">
        <v>55</v>
      </c>
      <c r="G90" s="191" t="s">
        <v>175</v>
      </c>
      <c r="H90" s="191" t="s">
        <v>176</v>
      </c>
      <c r="I90" s="191" t="s">
        <v>177</v>
      </c>
      <c r="J90" s="191" t="s">
        <v>159</v>
      </c>
      <c r="K90" s="192" t="s">
        <v>178</v>
      </c>
      <c r="L90" s="193"/>
      <c r="M90" s="94" t="s">
        <v>19</v>
      </c>
      <c r="N90" s="95" t="s">
        <v>43</v>
      </c>
      <c r="O90" s="95" t="s">
        <v>179</v>
      </c>
      <c r="P90" s="95" t="s">
        <v>180</v>
      </c>
      <c r="Q90" s="95" t="s">
        <v>181</v>
      </c>
      <c r="R90" s="95" t="s">
        <v>182</v>
      </c>
      <c r="S90" s="95" t="s">
        <v>183</v>
      </c>
      <c r="T90" s="96" t="s">
        <v>184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185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P92+P590</f>
        <v>0</v>
      </c>
      <c r="Q91" s="98"/>
      <c r="R91" s="196">
        <f>R92+R590</f>
        <v>711.53351351000003</v>
      </c>
      <c r="S91" s="98"/>
      <c r="T91" s="197">
        <f>T92+T590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160</v>
      </c>
      <c r="BK91" s="198">
        <f>BK92+BK590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186</v>
      </c>
      <c r="F92" s="202" t="s">
        <v>187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P93+P257+P527+P587</f>
        <v>0</v>
      </c>
      <c r="Q92" s="207"/>
      <c r="R92" s="208">
        <f>R93+R257+R527+R587</f>
        <v>711.53351351000003</v>
      </c>
      <c r="S92" s="207"/>
      <c r="T92" s="209">
        <f>T93+T257+T527+T587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188</v>
      </c>
      <c r="BK92" s="212">
        <f>BK93+BK257+BK527+BK587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230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188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190</v>
      </c>
      <c r="E94" s="216" t="s">
        <v>651</v>
      </c>
      <c r="F94" s="217" t="s">
        <v>652</v>
      </c>
      <c r="G94" s="218" t="s">
        <v>243</v>
      </c>
      <c r="H94" s="219">
        <v>295.33600000000001</v>
      </c>
      <c r="I94" s="220"/>
      <c r="J94" s="221">
        <f>ROUND(I94*H94,2)</f>
        <v>0</v>
      </c>
      <c r="K94" s="217" t="s">
        <v>194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82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653</v>
      </c>
    </row>
    <row r="95" s="2" customFormat="1">
      <c r="A95" s="40"/>
      <c r="B95" s="41"/>
      <c r="C95" s="42"/>
      <c r="D95" s="228" t="s">
        <v>196</v>
      </c>
      <c r="E95" s="42"/>
      <c r="F95" s="229" t="s">
        <v>654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196</v>
      </c>
      <c r="AU95" s="19" t="s">
        <v>82</v>
      </c>
    </row>
    <row r="96" s="13" customFormat="1">
      <c r="A96" s="13"/>
      <c r="B96" s="233"/>
      <c r="C96" s="234"/>
      <c r="D96" s="235" t="s">
        <v>198</v>
      </c>
      <c r="E96" s="236" t="s">
        <v>19</v>
      </c>
      <c r="F96" s="237" t="s">
        <v>655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198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188</v>
      </c>
    </row>
    <row r="97" s="14" customFormat="1">
      <c r="A97" s="14"/>
      <c r="B97" s="244"/>
      <c r="C97" s="245"/>
      <c r="D97" s="235" t="s">
        <v>198</v>
      </c>
      <c r="E97" s="246" t="s">
        <v>19</v>
      </c>
      <c r="F97" s="247" t="s">
        <v>656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198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188</v>
      </c>
    </row>
    <row r="98" s="14" customFormat="1">
      <c r="A98" s="14"/>
      <c r="B98" s="244"/>
      <c r="C98" s="245"/>
      <c r="D98" s="235" t="s">
        <v>198</v>
      </c>
      <c r="E98" s="246" t="s">
        <v>19</v>
      </c>
      <c r="F98" s="247" t="s">
        <v>657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198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188</v>
      </c>
    </row>
    <row r="99" s="14" customFormat="1">
      <c r="A99" s="14"/>
      <c r="B99" s="244"/>
      <c r="C99" s="245"/>
      <c r="D99" s="235" t="s">
        <v>198</v>
      </c>
      <c r="E99" s="246" t="s">
        <v>19</v>
      </c>
      <c r="F99" s="247" t="s">
        <v>658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198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188</v>
      </c>
    </row>
    <row r="100" s="14" customFormat="1">
      <c r="A100" s="14"/>
      <c r="B100" s="244"/>
      <c r="C100" s="245"/>
      <c r="D100" s="235" t="s">
        <v>198</v>
      </c>
      <c r="E100" s="246" t="s">
        <v>19</v>
      </c>
      <c r="F100" s="247" t="s">
        <v>659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198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188</v>
      </c>
    </row>
    <row r="101" s="14" customFormat="1">
      <c r="A101" s="14"/>
      <c r="B101" s="244"/>
      <c r="C101" s="245"/>
      <c r="D101" s="235" t="s">
        <v>198</v>
      </c>
      <c r="E101" s="246" t="s">
        <v>19</v>
      </c>
      <c r="F101" s="247" t="s">
        <v>660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198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188</v>
      </c>
    </row>
    <row r="102" s="14" customFormat="1">
      <c r="A102" s="14"/>
      <c r="B102" s="244"/>
      <c r="C102" s="245"/>
      <c r="D102" s="235" t="s">
        <v>198</v>
      </c>
      <c r="E102" s="246" t="s">
        <v>19</v>
      </c>
      <c r="F102" s="247" t="s">
        <v>661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198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662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663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664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5" customFormat="1">
      <c r="A106" s="15"/>
      <c r="B106" s="255"/>
      <c r="C106" s="256"/>
      <c r="D106" s="235" t="s">
        <v>198</v>
      </c>
      <c r="E106" s="257" t="s">
        <v>19</v>
      </c>
      <c r="F106" s="258" t="s">
        <v>229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198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188</v>
      </c>
    </row>
    <row r="107" s="2" customFormat="1" ht="24.15" customHeight="1">
      <c r="A107" s="40"/>
      <c r="B107" s="41"/>
      <c r="C107" s="215" t="s">
        <v>82</v>
      </c>
      <c r="D107" s="215" t="s">
        <v>190</v>
      </c>
      <c r="E107" s="216" t="s">
        <v>665</v>
      </c>
      <c r="F107" s="217" t="s">
        <v>666</v>
      </c>
      <c r="G107" s="218" t="s">
        <v>442</v>
      </c>
      <c r="H107" s="219">
        <v>5</v>
      </c>
      <c r="I107" s="220"/>
      <c r="J107" s="221">
        <f>ROUND(I107*H107,2)</f>
        <v>0</v>
      </c>
      <c r="K107" s="217" t="s">
        <v>194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82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667</v>
      </c>
    </row>
    <row r="108" s="2" customFormat="1">
      <c r="A108" s="40"/>
      <c r="B108" s="41"/>
      <c r="C108" s="42"/>
      <c r="D108" s="228" t="s">
        <v>196</v>
      </c>
      <c r="E108" s="42"/>
      <c r="F108" s="229" t="s">
        <v>668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196</v>
      </c>
      <c r="AU108" s="19" t="s">
        <v>82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253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24.15" customHeight="1">
      <c r="A111" s="40"/>
      <c r="B111" s="41"/>
      <c r="C111" s="215" t="s">
        <v>129</v>
      </c>
      <c r="D111" s="215" t="s">
        <v>190</v>
      </c>
      <c r="E111" s="216" t="s">
        <v>669</v>
      </c>
      <c r="F111" s="217" t="s">
        <v>670</v>
      </c>
      <c r="G111" s="218" t="s">
        <v>442</v>
      </c>
      <c r="H111" s="219">
        <v>4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671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672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5" customFormat="1">
      <c r="A114" s="15"/>
      <c r="B114" s="255"/>
      <c r="C114" s="256"/>
      <c r="D114" s="235" t="s">
        <v>198</v>
      </c>
      <c r="E114" s="257" t="s">
        <v>19</v>
      </c>
      <c r="F114" s="258" t="s">
        <v>229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198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188</v>
      </c>
    </row>
    <row r="115" s="2" customFormat="1" ht="24.15" customHeight="1">
      <c r="A115" s="40"/>
      <c r="B115" s="41"/>
      <c r="C115" s="215" t="s">
        <v>135</v>
      </c>
      <c r="D115" s="215" t="s">
        <v>190</v>
      </c>
      <c r="E115" s="216" t="s">
        <v>673</v>
      </c>
      <c r="F115" s="217" t="s">
        <v>674</v>
      </c>
      <c r="G115" s="218" t="s">
        <v>442</v>
      </c>
      <c r="H115" s="219">
        <v>1</v>
      </c>
      <c r="I115" s="220"/>
      <c r="J115" s="221">
        <f>ROUND(I115*H115,2)</f>
        <v>0</v>
      </c>
      <c r="K115" s="217" t="s">
        <v>194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82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675</v>
      </c>
    </row>
    <row r="116" s="2" customFormat="1">
      <c r="A116" s="40"/>
      <c r="B116" s="41"/>
      <c r="C116" s="42"/>
      <c r="D116" s="228" t="s">
        <v>196</v>
      </c>
      <c r="E116" s="42"/>
      <c r="F116" s="229" t="s">
        <v>676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196</v>
      </c>
      <c r="AU116" s="19" t="s">
        <v>82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5" customFormat="1">
      <c r="A118" s="15"/>
      <c r="B118" s="255"/>
      <c r="C118" s="256"/>
      <c r="D118" s="235" t="s">
        <v>198</v>
      </c>
      <c r="E118" s="257" t="s">
        <v>19</v>
      </c>
      <c r="F118" s="258" t="s">
        <v>229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198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188</v>
      </c>
    </row>
    <row r="119" s="2" customFormat="1" ht="24.15" customHeight="1">
      <c r="A119" s="40"/>
      <c r="B119" s="41"/>
      <c r="C119" s="215" t="s">
        <v>253</v>
      </c>
      <c r="D119" s="215" t="s">
        <v>190</v>
      </c>
      <c r="E119" s="216" t="s">
        <v>677</v>
      </c>
      <c r="F119" s="217" t="s">
        <v>678</v>
      </c>
      <c r="G119" s="218" t="s">
        <v>442</v>
      </c>
      <c r="H119" s="219">
        <v>2</v>
      </c>
      <c r="I119" s="220"/>
      <c r="J119" s="221">
        <f>ROUND(I119*H119,2)</f>
        <v>0</v>
      </c>
      <c r="K119" s="217" t="s">
        <v>194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82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679</v>
      </c>
    </row>
    <row r="120" s="2" customFormat="1">
      <c r="A120" s="40"/>
      <c r="B120" s="41"/>
      <c r="C120" s="42"/>
      <c r="D120" s="228" t="s">
        <v>196</v>
      </c>
      <c r="E120" s="42"/>
      <c r="F120" s="229" t="s">
        <v>680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196</v>
      </c>
      <c r="AU120" s="19" t="s">
        <v>82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5" customFormat="1">
      <c r="A122" s="15"/>
      <c r="B122" s="255"/>
      <c r="C122" s="256"/>
      <c r="D122" s="235" t="s">
        <v>198</v>
      </c>
      <c r="E122" s="257" t="s">
        <v>19</v>
      </c>
      <c r="F122" s="258" t="s">
        <v>229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198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188</v>
      </c>
    </row>
    <row r="123" s="2" customFormat="1" ht="24.15" customHeight="1">
      <c r="A123" s="40"/>
      <c r="B123" s="41"/>
      <c r="C123" s="215" t="s">
        <v>258</v>
      </c>
      <c r="D123" s="215" t="s">
        <v>190</v>
      </c>
      <c r="E123" s="216" t="s">
        <v>681</v>
      </c>
      <c r="F123" s="217" t="s">
        <v>682</v>
      </c>
      <c r="G123" s="218" t="s">
        <v>193</v>
      </c>
      <c r="H123" s="219">
        <v>17.440000000000001</v>
      </c>
      <c r="I123" s="220"/>
      <c r="J123" s="221">
        <f>ROUND(I123*H123,2)</f>
        <v>0</v>
      </c>
      <c r="K123" s="217" t="s">
        <v>194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82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683</v>
      </c>
    </row>
    <row r="124" s="2" customFormat="1">
      <c r="A124" s="40"/>
      <c r="B124" s="41"/>
      <c r="C124" s="42"/>
      <c r="D124" s="228" t="s">
        <v>196</v>
      </c>
      <c r="E124" s="42"/>
      <c r="F124" s="229" t="s">
        <v>684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196</v>
      </c>
      <c r="AU124" s="19" t="s">
        <v>82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655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685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686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687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5" customFormat="1">
      <c r="A129" s="15"/>
      <c r="B129" s="255"/>
      <c r="C129" s="256"/>
      <c r="D129" s="235" t="s">
        <v>198</v>
      </c>
      <c r="E129" s="257" t="s">
        <v>19</v>
      </c>
      <c r="F129" s="258" t="s">
        <v>229</v>
      </c>
      <c r="G129" s="256"/>
      <c r="H129" s="259">
        <v>17.439999999999998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198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188</v>
      </c>
    </row>
    <row r="130" s="2" customFormat="1" ht="24.15" customHeight="1">
      <c r="A130" s="40"/>
      <c r="B130" s="41"/>
      <c r="C130" s="215" t="s">
        <v>263</v>
      </c>
      <c r="D130" s="215" t="s">
        <v>190</v>
      </c>
      <c r="E130" s="216" t="s">
        <v>688</v>
      </c>
      <c r="F130" s="217" t="s">
        <v>689</v>
      </c>
      <c r="G130" s="218" t="s">
        <v>243</v>
      </c>
      <c r="H130" s="219">
        <v>49.119999999999997</v>
      </c>
      <c r="I130" s="220"/>
      <c r="J130" s="221">
        <f>ROUND(I130*H130,2)</f>
        <v>0</v>
      </c>
      <c r="K130" s="217" t="s">
        <v>194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82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690</v>
      </c>
    </row>
    <row r="131" s="2" customFormat="1">
      <c r="A131" s="40"/>
      <c r="B131" s="41"/>
      <c r="C131" s="42"/>
      <c r="D131" s="228" t="s">
        <v>196</v>
      </c>
      <c r="E131" s="42"/>
      <c r="F131" s="229" t="s">
        <v>691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196</v>
      </c>
      <c r="AU131" s="19" t="s">
        <v>82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655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692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5" customFormat="1">
      <c r="A134" s="15"/>
      <c r="B134" s="255"/>
      <c r="C134" s="256"/>
      <c r="D134" s="235" t="s">
        <v>198</v>
      </c>
      <c r="E134" s="257" t="s">
        <v>19</v>
      </c>
      <c r="F134" s="258" t="s">
        <v>229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198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188</v>
      </c>
    </row>
    <row r="135" s="2" customFormat="1" ht="24.15" customHeight="1">
      <c r="A135" s="40"/>
      <c r="B135" s="41"/>
      <c r="C135" s="215" t="s">
        <v>268</v>
      </c>
      <c r="D135" s="215" t="s">
        <v>190</v>
      </c>
      <c r="E135" s="216" t="s">
        <v>693</v>
      </c>
      <c r="F135" s="217" t="s">
        <v>694</v>
      </c>
      <c r="G135" s="218" t="s">
        <v>243</v>
      </c>
      <c r="H135" s="219">
        <v>49.119999999999997</v>
      </c>
      <c r="I135" s="220"/>
      <c r="J135" s="221">
        <f>ROUND(I135*H135,2)</f>
        <v>0</v>
      </c>
      <c r="K135" s="217" t="s">
        <v>194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82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695</v>
      </c>
    </row>
    <row r="136" s="2" customFormat="1">
      <c r="A136" s="40"/>
      <c r="B136" s="41"/>
      <c r="C136" s="42"/>
      <c r="D136" s="228" t="s">
        <v>196</v>
      </c>
      <c r="E136" s="42"/>
      <c r="F136" s="229" t="s">
        <v>696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196</v>
      </c>
      <c r="AU136" s="19" t="s">
        <v>82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655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692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24.15" customHeight="1">
      <c r="A140" s="40"/>
      <c r="B140" s="41"/>
      <c r="C140" s="215" t="s">
        <v>239</v>
      </c>
      <c r="D140" s="215" t="s">
        <v>190</v>
      </c>
      <c r="E140" s="216" t="s">
        <v>697</v>
      </c>
      <c r="F140" s="217" t="s">
        <v>698</v>
      </c>
      <c r="G140" s="218" t="s">
        <v>243</v>
      </c>
      <c r="H140" s="219">
        <v>9.2799999999999994</v>
      </c>
      <c r="I140" s="220"/>
      <c r="J140" s="221">
        <f>ROUND(I140*H140,2)</f>
        <v>0</v>
      </c>
      <c r="K140" s="217" t="s">
        <v>194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699</v>
      </c>
    </row>
    <row r="141" s="2" customFormat="1">
      <c r="A141" s="40"/>
      <c r="B141" s="41"/>
      <c r="C141" s="42"/>
      <c r="D141" s="228" t="s">
        <v>196</v>
      </c>
      <c r="E141" s="42"/>
      <c r="F141" s="229" t="s">
        <v>700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196</v>
      </c>
      <c r="AU141" s="19" t="s">
        <v>82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655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701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5" customFormat="1">
      <c r="A144" s="15"/>
      <c r="B144" s="255"/>
      <c r="C144" s="256"/>
      <c r="D144" s="235" t="s">
        <v>198</v>
      </c>
      <c r="E144" s="257" t="s">
        <v>19</v>
      </c>
      <c r="F144" s="258" t="s">
        <v>229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198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188</v>
      </c>
    </row>
    <row r="145" s="2" customFormat="1" ht="24.15" customHeight="1">
      <c r="A145" s="40"/>
      <c r="B145" s="41"/>
      <c r="C145" s="215" t="s">
        <v>286</v>
      </c>
      <c r="D145" s="215" t="s">
        <v>190</v>
      </c>
      <c r="E145" s="216" t="s">
        <v>702</v>
      </c>
      <c r="F145" s="217" t="s">
        <v>703</v>
      </c>
      <c r="G145" s="218" t="s">
        <v>243</v>
      </c>
      <c r="H145" s="219">
        <v>9.2799999999999994</v>
      </c>
      <c r="I145" s="220"/>
      <c r="J145" s="221">
        <f>ROUND(I145*H145,2)</f>
        <v>0</v>
      </c>
      <c r="K145" s="217" t="s">
        <v>194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82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704</v>
      </c>
    </row>
    <row r="146" s="2" customFormat="1">
      <c r="A146" s="40"/>
      <c r="B146" s="41"/>
      <c r="C146" s="42"/>
      <c r="D146" s="228" t="s">
        <v>196</v>
      </c>
      <c r="E146" s="42"/>
      <c r="F146" s="229" t="s">
        <v>705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196</v>
      </c>
      <c r="AU146" s="19" t="s">
        <v>82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655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701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5" customFormat="1">
      <c r="A149" s="15"/>
      <c r="B149" s="255"/>
      <c r="C149" s="256"/>
      <c r="D149" s="235" t="s">
        <v>198</v>
      </c>
      <c r="E149" s="257" t="s">
        <v>19</v>
      </c>
      <c r="F149" s="258" t="s">
        <v>229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198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188</v>
      </c>
    </row>
    <row r="150" s="2" customFormat="1" ht="24.15" customHeight="1">
      <c r="A150" s="40"/>
      <c r="B150" s="41"/>
      <c r="C150" s="215" t="s">
        <v>296</v>
      </c>
      <c r="D150" s="215" t="s">
        <v>190</v>
      </c>
      <c r="E150" s="216" t="s">
        <v>706</v>
      </c>
      <c r="F150" s="217" t="s">
        <v>707</v>
      </c>
      <c r="G150" s="218" t="s">
        <v>243</v>
      </c>
      <c r="H150" s="219">
        <v>92.799999999999997</v>
      </c>
      <c r="I150" s="220"/>
      <c r="J150" s="221">
        <f>ROUND(I150*H150,2)</f>
        <v>0</v>
      </c>
      <c r="K150" s="217" t="s">
        <v>194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82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708</v>
      </c>
    </row>
    <row r="151" s="2" customFormat="1">
      <c r="A151" s="40"/>
      <c r="B151" s="41"/>
      <c r="C151" s="42"/>
      <c r="D151" s="228" t="s">
        <v>196</v>
      </c>
      <c r="E151" s="42"/>
      <c r="F151" s="229" t="s">
        <v>709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196</v>
      </c>
      <c r="AU151" s="19" t="s">
        <v>82</v>
      </c>
    </row>
    <row r="152" s="13" customFormat="1">
      <c r="A152" s="13"/>
      <c r="B152" s="233"/>
      <c r="C152" s="234"/>
      <c r="D152" s="235" t="s">
        <v>198</v>
      </c>
      <c r="E152" s="236" t="s">
        <v>19</v>
      </c>
      <c r="F152" s="237" t="s">
        <v>655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198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710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5" customFormat="1">
      <c r="A154" s="15"/>
      <c r="B154" s="255"/>
      <c r="C154" s="256"/>
      <c r="D154" s="235" t="s">
        <v>198</v>
      </c>
      <c r="E154" s="257" t="s">
        <v>19</v>
      </c>
      <c r="F154" s="258" t="s">
        <v>229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198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188</v>
      </c>
    </row>
    <row r="155" s="2" customFormat="1" ht="24.15" customHeight="1">
      <c r="A155" s="40"/>
      <c r="B155" s="41"/>
      <c r="C155" s="215" t="s">
        <v>305</v>
      </c>
      <c r="D155" s="215" t="s">
        <v>190</v>
      </c>
      <c r="E155" s="216" t="s">
        <v>711</v>
      </c>
      <c r="F155" s="217" t="s">
        <v>712</v>
      </c>
      <c r="G155" s="218" t="s">
        <v>243</v>
      </c>
      <c r="H155" s="219">
        <v>92.799999999999997</v>
      </c>
      <c r="I155" s="220"/>
      <c r="J155" s="221">
        <f>ROUND(I155*H155,2)</f>
        <v>0</v>
      </c>
      <c r="K155" s="217" t="s">
        <v>194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82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713</v>
      </c>
    </row>
    <row r="156" s="2" customFormat="1">
      <c r="A156" s="40"/>
      <c r="B156" s="41"/>
      <c r="C156" s="42"/>
      <c r="D156" s="228" t="s">
        <v>196</v>
      </c>
      <c r="E156" s="42"/>
      <c r="F156" s="229" t="s">
        <v>714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196</v>
      </c>
      <c r="AU156" s="19" t="s">
        <v>82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655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710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2" customFormat="1" ht="24.15" customHeight="1">
      <c r="A160" s="40"/>
      <c r="B160" s="41"/>
      <c r="C160" s="215" t="s">
        <v>312</v>
      </c>
      <c r="D160" s="215" t="s">
        <v>190</v>
      </c>
      <c r="E160" s="216" t="s">
        <v>715</v>
      </c>
      <c r="F160" s="217" t="s">
        <v>716</v>
      </c>
      <c r="G160" s="218" t="s">
        <v>345</v>
      </c>
      <c r="H160" s="219">
        <v>5.2320000000000002</v>
      </c>
      <c r="I160" s="220"/>
      <c r="J160" s="221">
        <f>ROUND(I160*H160,2)</f>
        <v>0</v>
      </c>
      <c r="K160" s="217" t="s">
        <v>194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82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717</v>
      </c>
    </row>
    <row r="161" s="2" customFormat="1">
      <c r="A161" s="40"/>
      <c r="B161" s="41"/>
      <c r="C161" s="42"/>
      <c r="D161" s="228" t="s">
        <v>196</v>
      </c>
      <c r="E161" s="42"/>
      <c r="F161" s="229" t="s">
        <v>718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196</v>
      </c>
      <c r="AU161" s="19" t="s">
        <v>82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719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5" customFormat="1">
      <c r="A163" s="15"/>
      <c r="B163" s="255"/>
      <c r="C163" s="256"/>
      <c r="D163" s="235" t="s">
        <v>198</v>
      </c>
      <c r="E163" s="257" t="s">
        <v>19</v>
      </c>
      <c r="F163" s="258" t="s">
        <v>229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198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188</v>
      </c>
    </row>
    <row r="164" s="2" customFormat="1" ht="16.5" customHeight="1">
      <c r="A164" s="40"/>
      <c r="B164" s="41"/>
      <c r="C164" s="215" t="s">
        <v>321</v>
      </c>
      <c r="D164" s="215" t="s">
        <v>190</v>
      </c>
      <c r="E164" s="216" t="s">
        <v>720</v>
      </c>
      <c r="F164" s="217" t="s">
        <v>721</v>
      </c>
      <c r="G164" s="218" t="s">
        <v>193</v>
      </c>
      <c r="H164" s="219">
        <v>38.975999999999999</v>
      </c>
      <c r="I164" s="220"/>
      <c r="J164" s="221">
        <f>ROUND(I164*H164,2)</f>
        <v>0</v>
      </c>
      <c r="K164" s="217" t="s">
        <v>194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82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722</v>
      </c>
    </row>
    <row r="165" s="2" customFormat="1">
      <c r="A165" s="40"/>
      <c r="B165" s="41"/>
      <c r="C165" s="42"/>
      <c r="D165" s="228" t="s">
        <v>196</v>
      </c>
      <c r="E165" s="42"/>
      <c r="F165" s="229" t="s">
        <v>723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196</v>
      </c>
      <c r="AU165" s="19" t="s">
        <v>82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655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724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725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726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727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728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727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729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6" customFormat="1">
      <c r="A174" s="16"/>
      <c r="B174" s="282"/>
      <c r="C174" s="283"/>
      <c r="D174" s="235" t="s">
        <v>198</v>
      </c>
      <c r="E174" s="284" t="s">
        <v>19</v>
      </c>
      <c r="F174" s="285" t="s">
        <v>730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198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188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731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732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733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734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735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736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737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738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739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740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741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5" customFormat="1">
      <c r="A186" s="15"/>
      <c r="B186" s="255"/>
      <c r="C186" s="256"/>
      <c r="D186" s="235" t="s">
        <v>198</v>
      </c>
      <c r="E186" s="257" t="s">
        <v>19</v>
      </c>
      <c r="F186" s="258" t="s">
        <v>229</v>
      </c>
      <c r="G186" s="256"/>
      <c r="H186" s="259">
        <v>38.975999999999992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198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188</v>
      </c>
    </row>
    <row r="187" s="2" customFormat="1" ht="16.5" customHeight="1">
      <c r="A187" s="40"/>
      <c r="B187" s="41"/>
      <c r="C187" s="215" t="s">
        <v>8</v>
      </c>
      <c r="D187" s="215" t="s">
        <v>190</v>
      </c>
      <c r="E187" s="216" t="s">
        <v>742</v>
      </c>
      <c r="F187" s="217" t="s">
        <v>743</v>
      </c>
      <c r="G187" s="218" t="s">
        <v>243</v>
      </c>
      <c r="H187" s="219">
        <v>338.77499999999998</v>
      </c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744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745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3" customFormat="1">
      <c r="A189" s="13"/>
      <c r="B189" s="233"/>
      <c r="C189" s="234"/>
      <c r="D189" s="235" t="s">
        <v>198</v>
      </c>
      <c r="E189" s="236" t="s">
        <v>19</v>
      </c>
      <c r="F189" s="237" t="s">
        <v>655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198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746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747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748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749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748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3" customFormat="1">
      <c r="A195" s="13"/>
      <c r="B195" s="233"/>
      <c r="C195" s="234"/>
      <c r="D195" s="235" t="s">
        <v>198</v>
      </c>
      <c r="E195" s="236" t="s">
        <v>19</v>
      </c>
      <c r="F195" s="237" t="s">
        <v>735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198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750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751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752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752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753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753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754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754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755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755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756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5" customFormat="1">
      <c r="A207" s="15"/>
      <c r="B207" s="255"/>
      <c r="C207" s="256"/>
      <c r="D207" s="235" t="s">
        <v>198</v>
      </c>
      <c r="E207" s="257" t="s">
        <v>19</v>
      </c>
      <c r="F207" s="258" t="s">
        <v>229</v>
      </c>
      <c r="G207" s="256"/>
      <c r="H207" s="259">
        <v>338.77500000000003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198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188</v>
      </c>
    </row>
    <row r="208" s="2" customFormat="1" ht="16.5" customHeight="1">
      <c r="A208" s="40"/>
      <c r="B208" s="41"/>
      <c r="C208" s="215" t="s">
        <v>342</v>
      </c>
      <c r="D208" s="215" t="s">
        <v>190</v>
      </c>
      <c r="E208" s="216" t="s">
        <v>757</v>
      </c>
      <c r="F208" s="217" t="s">
        <v>758</v>
      </c>
      <c r="G208" s="218" t="s">
        <v>243</v>
      </c>
      <c r="H208" s="219">
        <v>338.77499999999998</v>
      </c>
      <c r="I208" s="220"/>
      <c r="J208" s="221">
        <f>ROUND(I208*H208,2)</f>
        <v>0</v>
      </c>
      <c r="K208" s="217" t="s">
        <v>194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82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759</v>
      </c>
    </row>
    <row r="209" s="2" customFormat="1">
      <c r="A209" s="40"/>
      <c r="B209" s="41"/>
      <c r="C209" s="42"/>
      <c r="D209" s="228" t="s">
        <v>196</v>
      </c>
      <c r="E209" s="42"/>
      <c r="F209" s="229" t="s">
        <v>760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196</v>
      </c>
      <c r="AU209" s="19" t="s">
        <v>82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655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746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747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748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749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748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735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750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751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752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752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753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753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754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754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755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755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756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338.77500000000003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2" customFormat="1" ht="24.15" customHeight="1">
      <c r="A229" s="40"/>
      <c r="B229" s="41"/>
      <c r="C229" s="215" t="s">
        <v>348</v>
      </c>
      <c r="D229" s="215" t="s">
        <v>190</v>
      </c>
      <c r="E229" s="216" t="s">
        <v>761</v>
      </c>
      <c r="F229" s="217" t="s">
        <v>762</v>
      </c>
      <c r="G229" s="218" t="s">
        <v>345</v>
      </c>
      <c r="H229" s="219">
        <v>5.8460000000000001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763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764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765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5" customFormat="1">
      <c r="A232" s="15"/>
      <c r="B232" s="255"/>
      <c r="C232" s="256"/>
      <c r="D232" s="235" t="s">
        <v>198</v>
      </c>
      <c r="E232" s="257" t="s">
        <v>19</v>
      </c>
      <c r="F232" s="258" t="s">
        <v>229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198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188</v>
      </c>
    </row>
    <row r="233" s="2" customFormat="1" ht="24.15" customHeight="1">
      <c r="A233" s="40"/>
      <c r="B233" s="41"/>
      <c r="C233" s="215" t="s">
        <v>355</v>
      </c>
      <c r="D233" s="215" t="s">
        <v>190</v>
      </c>
      <c r="E233" s="216" t="s">
        <v>766</v>
      </c>
      <c r="F233" s="217" t="s">
        <v>767</v>
      </c>
      <c r="G233" s="218" t="s">
        <v>243</v>
      </c>
      <c r="H233" s="219">
        <v>3.8799999999999999</v>
      </c>
      <c r="I233" s="220"/>
      <c r="J233" s="221">
        <f>ROUND(I233*H233,2)</f>
        <v>0</v>
      </c>
      <c r="K233" s="217" t="s">
        <v>194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82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768</v>
      </c>
    </row>
    <row r="234" s="2" customFormat="1">
      <c r="A234" s="40"/>
      <c r="B234" s="41"/>
      <c r="C234" s="42"/>
      <c r="D234" s="228" t="s">
        <v>196</v>
      </c>
      <c r="E234" s="42"/>
      <c r="F234" s="229" t="s">
        <v>769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196</v>
      </c>
      <c r="AU234" s="19" t="s">
        <v>82</v>
      </c>
    </row>
    <row r="235" s="13" customFormat="1">
      <c r="A235" s="13"/>
      <c r="B235" s="233"/>
      <c r="C235" s="234"/>
      <c r="D235" s="235" t="s">
        <v>198</v>
      </c>
      <c r="E235" s="236" t="s">
        <v>19</v>
      </c>
      <c r="F235" s="237" t="s">
        <v>655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198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188</v>
      </c>
    </row>
    <row r="236" s="13" customFormat="1">
      <c r="A236" s="13"/>
      <c r="B236" s="233"/>
      <c r="C236" s="234"/>
      <c r="D236" s="235" t="s">
        <v>198</v>
      </c>
      <c r="E236" s="236" t="s">
        <v>19</v>
      </c>
      <c r="F236" s="237" t="s">
        <v>770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198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771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772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773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774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775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5" customFormat="1">
      <c r="A242" s="15"/>
      <c r="B242" s="255"/>
      <c r="C242" s="256"/>
      <c r="D242" s="235" t="s">
        <v>198</v>
      </c>
      <c r="E242" s="257" t="s">
        <v>19</v>
      </c>
      <c r="F242" s="258" t="s">
        <v>229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198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188</v>
      </c>
    </row>
    <row r="243" s="2" customFormat="1" ht="21.75" customHeight="1">
      <c r="A243" s="40"/>
      <c r="B243" s="41"/>
      <c r="C243" s="215" t="s">
        <v>361</v>
      </c>
      <c r="D243" s="215" t="s">
        <v>190</v>
      </c>
      <c r="E243" s="216" t="s">
        <v>776</v>
      </c>
      <c r="F243" s="217" t="s">
        <v>777</v>
      </c>
      <c r="G243" s="218" t="s">
        <v>243</v>
      </c>
      <c r="H243" s="219">
        <v>8.4969999999999999</v>
      </c>
      <c r="I243" s="220"/>
      <c r="J243" s="221">
        <f>ROUND(I243*H243,2)</f>
        <v>0</v>
      </c>
      <c r="K243" s="217" t="s">
        <v>194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82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778</v>
      </c>
    </row>
    <row r="244" s="2" customFormat="1">
      <c r="A244" s="40"/>
      <c r="B244" s="41"/>
      <c r="C244" s="42"/>
      <c r="D244" s="228" t="s">
        <v>196</v>
      </c>
      <c r="E244" s="42"/>
      <c r="F244" s="229" t="s">
        <v>779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196</v>
      </c>
      <c r="AU244" s="19" t="s">
        <v>82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780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781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782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783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5" customFormat="1">
      <c r="A249" s="15"/>
      <c r="B249" s="255"/>
      <c r="C249" s="256"/>
      <c r="D249" s="235" t="s">
        <v>198</v>
      </c>
      <c r="E249" s="257" t="s">
        <v>19</v>
      </c>
      <c r="F249" s="258" t="s">
        <v>229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198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188</v>
      </c>
    </row>
    <row r="250" s="2" customFormat="1" ht="21.75" customHeight="1">
      <c r="A250" s="40"/>
      <c r="B250" s="41"/>
      <c r="C250" s="215" t="s">
        <v>375</v>
      </c>
      <c r="D250" s="215" t="s">
        <v>190</v>
      </c>
      <c r="E250" s="216" t="s">
        <v>784</v>
      </c>
      <c r="F250" s="217" t="s">
        <v>785</v>
      </c>
      <c r="G250" s="218" t="s">
        <v>243</v>
      </c>
      <c r="H250" s="219">
        <v>8.4969999999999999</v>
      </c>
      <c r="I250" s="220"/>
      <c r="J250" s="221">
        <f>ROUND(I250*H250,2)</f>
        <v>0</v>
      </c>
      <c r="K250" s="217" t="s">
        <v>194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82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786</v>
      </c>
    </row>
    <row r="251" s="2" customFormat="1">
      <c r="A251" s="40"/>
      <c r="B251" s="41"/>
      <c r="C251" s="42"/>
      <c r="D251" s="228" t="s">
        <v>196</v>
      </c>
      <c r="E251" s="42"/>
      <c r="F251" s="229" t="s">
        <v>787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196</v>
      </c>
      <c r="AU251" s="19" t="s">
        <v>82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780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781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782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783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5" customFormat="1">
      <c r="A256" s="15"/>
      <c r="B256" s="255"/>
      <c r="C256" s="256"/>
      <c r="D256" s="235" t="s">
        <v>198</v>
      </c>
      <c r="E256" s="257" t="s">
        <v>19</v>
      </c>
      <c r="F256" s="258" t="s">
        <v>229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198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188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788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SUM(P258:P526)</f>
        <v>0</v>
      </c>
      <c r="Q257" s="207"/>
      <c r="R257" s="208">
        <f>SUM(R258:R526)</f>
        <v>497.35825373</v>
      </c>
      <c r="S257" s="207"/>
      <c r="T257" s="209">
        <f>SUM(T258:T526)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188</v>
      </c>
      <c r="BK257" s="212">
        <f>SUM(BK258:BK526)</f>
        <v>0</v>
      </c>
    </row>
    <row r="258" s="2" customFormat="1" ht="24.15" customHeight="1">
      <c r="A258" s="40"/>
      <c r="B258" s="41"/>
      <c r="C258" s="215" t="s">
        <v>7</v>
      </c>
      <c r="D258" s="215" t="s">
        <v>190</v>
      </c>
      <c r="E258" s="216" t="s">
        <v>789</v>
      </c>
      <c r="F258" s="217" t="s">
        <v>790</v>
      </c>
      <c r="G258" s="218" t="s">
        <v>193</v>
      </c>
      <c r="H258" s="219">
        <v>103.94199999999999</v>
      </c>
      <c r="I258" s="220"/>
      <c r="J258" s="221">
        <f>ROUND(I258*H258,2)</f>
        <v>0</v>
      </c>
      <c r="K258" s="217" t="s">
        <v>194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82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791</v>
      </c>
    </row>
    <row r="259" s="2" customFormat="1">
      <c r="A259" s="40"/>
      <c r="B259" s="41"/>
      <c r="C259" s="42"/>
      <c r="D259" s="228" t="s">
        <v>196</v>
      </c>
      <c r="E259" s="42"/>
      <c r="F259" s="229" t="s">
        <v>792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196</v>
      </c>
      <c r="AU259" s="19" t="s">
        <v>82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655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793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794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795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796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797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798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799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800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801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5" customFormat="1">
      <c r="A270" s="15"/>
      <c r="B270" s="255"/>
      <c r="C270" s="256"/>
      <c r="D270" s="235" t="s">
        <v>198</v>
      </c>
      <c r="E270" s="257" t="s">
        <v>19</v>
      </c>
      <c r="F270" s="258" t="s">
        <v>229</v>
      </c>
      <c r="G270" s="256"/>
      <c r="H270" s="259">
        <v>103.94199999999998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198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188</v>
      </c>
    </row>
    <row r="271" s="2" customFormat="1" ht="21.75" customHeight="1">
      <c r="A271" s="40"/>
      <c r="B271" s="41"/>
      <c r="C271" s="215" t="s">
        <v>389</v>
      </c>
      <c r="D271" s="215" t="s">
        <v>190</v>
      </c>
      <c r="E271" s="216" t="s">
        <v>802</v>
      </c>
      <c r="F271" s="217" t="s">
        <v>803</v>
      </c>
      <c r="G271" s="218" t="s">
        <v>243</v>
      </c>
      <c r="H271" s="219">
        <v>557.16499999999996</v>
      </c>
      <c r="I271" s="220"/>
      <c r="J271" s="221">
        <f>ROUND(I271*H271,2)</f>
        <v>0</v>
      </c>
      <c r="K271" s="217" t="s">
        <v>194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82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804</v>
      </c>
    </row>
    <row r="272" s="2" customFormat="1">
      <c r="A272" s="40"/>
      <c r="B272" s="41"/>
      <c r="C272" s="42"/>
      <c r="D272" s="228" t="s">
        <v>196</v>
      </c>
      <c r="E272" s="42"/>
      <c r="F272" s="229" t="s">
        <v>805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196</v>
      </c>
      <c r="AU272" s="19" t="s">
        <v>82</v>
      </c>
    </row>
    <row r="273" s="13" customFormat="1">
      <c r="A273" s="13"/>
      <c r="B273" s="233"/>
      <c r="C273" s="234"/>
      <c r="D273" s="235" t="s">
        <v>198</v>
      </c>
      <c r="E273" s="236" t="s">
        <v>19</v>
      </c>
      <c r="F273" s="237" t="s">
        <v>655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198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806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807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808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809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810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811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812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813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814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6" customFormat="1">
      <c r="A283" s="16"/>
      <c r="B283" s="282"/>
      <c r="C283" s="283"/>
      <c r="D283" s="235" t="s">
        <v>198</v>
      </c>
      <c r="E283" s="284" t="s">
        <v>19</v>
      </c>
      <c r="F283" s="285" t="s">
        <v>730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198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815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816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817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6" customFormat="1">
      <c r="A287" s="16"/>
      <c r="B287" s="282"/>
      <c r="C287" s="283"/>
      <c r="D287" s="235" t="s">
        <v>198</v>
      </c>
      <c r="E287" s="284" t="s">
        <v>19</v>
      </c>
      <c r="F287" s="285" t="s">
        <v>730</v>
      </c>
      <c r="G287" s="283"/>
      <c r="H287" s="286">
        <v>53.269999999999996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198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188</v>
      </c>
    </row>
    <row r="288" s="13" customFormat="1">
      <c r="A288" s="13"/>
      <c r="B288" s="233"/>
      <c r="C288" s="234"/>
      <c r="D288" s="235" t="s">
        <v>198</v>
      </c>
      <c r="E288" s="236" t="s">
        <v>19</v>
      </c>
      <c r="F288" s="237" t="s">
        <v>735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198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818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5" customFormat="1">
      <c r="A290" s="15"/>
      <c r="B290" s="255"/>
      <c r="C290" s="256"/>
      <c r="D290" s="235" t="s">
        <v>198</v>
      </c>
      <c r="E290" s="257" t="s">
        <v>19</v>
      </c>
      <c r="F290" s="258" t="s">
        <v>229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198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188</v>
      </c>
    </row>
    <row r="291" s="2" customFormat="1" ht="24.15" customHeight="1">
      <c r="A291" s="40"/>
      <c r="B291" s="41"/>
      <c r="C291" s="215" t="s">
        <v>396</v>
      </c>
      <c r="D291" s="215" t="s">
        <v>190</v>
      </c>
      <c r="E291" s="216" t="s">
        <v>819</v>
      </c>
      <c r="F291" s="217" t="s">
        <v>820</v>
      </c>
      <c r="G291" s="218" t="s">
        <v>243</v>
      </c>
      <c r="H291" s="219">
        <v>557.16499999999996</v>
      </c>
      <c r="I291" s="220"/>
      <c r="J291" s="221">
        <f>ROUND(I291*H291,2)</f>
        <v>0</v>
      </c>
      <c r="K291" s="217" t="s">
        <v>194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82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821</v>
      </c>
    </row>
    <row r="292" s="2" customFormat="1">
      <c r="A292" s="40"/>
      <c r="B292" s="41"/>
      <c r="C292" s="42"/>
      <c r="D292" s="228" t="s">
        <v>196</v>
      </c>
      <c r="E292" s="42"/>
      <c r="F292" s="229" t="s">
        <v>822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196</v>
      </c>
      <c r="AU292" s="19" t="s">
        <v>82</v>
      </c>
    </row>
    <row r="293" s="13" customFormat="1">
      <c r="A293" s="13"/>
      <c r="B293" s="233"/>
      <c r="C293" s="234"/>
      <c r="D293" s="235" t="s">
        <v>198</v>
      </c>
      <c r="E293" s="236" t="s">
        <v>19</v>
      </c>
      <c r="F293" s="237" t="s">
        <v>655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198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806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807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808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809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810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811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812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813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814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6" customFormat="1">
      <c r="A303" s="16"/>
      <c r="B303" s="282"/>
      <c r="C303" s="283"/>
      <c r="D303" s="235" t="s">
        <v>198</v>
      </c>
      <c r="E303" s="284" t="s">
        <v>19</v>
      </c>
      <c r="F303" s="285" t="s">
        <v>730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198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815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816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817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6" customFormat="1">
      <c r="A307" s="16"/>
      <c r="B307" s="282"/>
      <c r="C307" s="283"/>
      <c r="D307" s="235" t="s">
        <v>198</v>
      </c>
      <c r="E307" s="284" t="s">
        <v>19</v>
      </c>
      <c r="F307" s="285" t="s">
        <v>730</v>
      </c>
      <c r="G307" s="283"/>
      <c r="H307" s="286">
        <v>53.269999999999996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198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188</v>
      </c>
    </row>
    <row r="308" s="13" customFormat="1">
      <c r="A308" s="13"/>
      <c r="B308" s="233"/>
      <c r="C308" s="234"/>
      <c r="D308" s="235" t="s">
        <v>198</v>
      </c>
      <c r="E308" s="236" t="s">
        <v>19</v>
      </c>
      <c r="F308" s="237" t="s">
        <v>735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198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818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4.15" customHeight="1">
      <c r="A311" s="40"/>
      <c r="B311" s="41"/>
      <c r="C311" s="215" t="s">
        <v>403</v>
      </c>
      <c r="D311" s="215" t="s">
        <v>190</v>
      </c>
      <c r="E311" s="216" t="s">
        <v>823</v>
      </c>
      <c r="F311" s="217" t="s">
        <v>824</v>
      </c>
      <c r="G311" s="218" t="s">
        <v>243</v>
      </c>
      <c r="H311" s="219">
        <v>247.74199999999999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825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826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655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806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827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828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829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735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818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5" customFormat="1">
      <c r="A320" s="15"/>
      <c r="B320" s="255"/>
      <c r="C320" s="256"/>
      <c r="D320" s="235" t="s">
        <v>198</v>
      </c>
      <c r="E320" s="257" t="s">
        <v>19</v>
      </c>
      <c r="F320" s="258" t="s">
        <v>229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198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188</v>
      </c>
    </row>
    <row r="321" s="2" customFormat="1" ht="24.15" customHeight="1">
      <c r="A321" s="40"/>
      <c r="B321" s="41"/>
      <c r="C321" s="215" t="s">
        <v>412</v>
      </c>
      <c r="D321" s="215" t="s">
        <v>190</v>
      </c>
      <c r="E321" s="216" t="s">
        <v>830</v>
      </c>
      <c r="F321" s="217" t="s">
        <v>831</v>
      </c>
      <c r="G321" s="218" t="s">
        <v>243</v>
      </c>
      <c r="H321" s="219">
        <v>247.74199999999999</v>
      </c>
      <c r="I321" s="220"/>
      <c r="J321" s="221">
        <f>ROUND(I321*H321,2)</f>
        <v>0</v>
      </c>
      <c r="K321" s="217" t="s">
        <v>194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82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832</v>
      </c>
    </row>
    <row r="322" s="2" customFormat="1">
      <c r="A322" s="40"/>
      <c r="B322" s="41"/>
      <c r="C322" s="42"/>
      <c r="D322" s="228" t="s">
        <v>196</v>
      </c>
      <c r="E322" s="42"/>
      <c r="F322" s="229" t="s">
        <v>833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196</v>
      </c>
      <c r="AU322" s="19" t="s">
        <v>82</v>
      </c>
    </row>
    <row r="323" s="13" customFormat="1">
      <c r="A323" s="13"/>
      <c r="B323" s="233"/>
      <c r="C323" s="234"/>
      <c r="D323" s="235" t="s">
        <v>198</v>
      </c>
      <c r="E323" s="236" t="s">
        <v>19</v>
      </c>
      <c r="F323" s="237" t="s">
        <v>655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198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806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827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828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829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3" customFormat="1">
      <c r="A328" s="13"/>
      <c r="B328" s="233"/>
      <c r="C328" s="234"/>
      <c r="D328" s="235" t="s">
        <v>198</v>
      </c>
      <c r="E328" s="236" t="s">
        <v>19</v>
      </c>
      <c r="F328" s="237" t="s">
        <v>735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198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818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5" customFormat="1">
      <c r="A330" s="15"/>
      <c r="B330" s="255"/>
      <c r="C330" s="256"/>
      <c r="D330" s="235" t="s">
        <v>198</v>
      </c>
      <c r="E330" s="257" t="s">
        <v>19</v>
      </c>
      <c r="F330" s="258" t="s">
        <v>229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198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188</v>
      </c>
    </row>
    <row r="331" s="2" customFormat="1" ht="24.15" customHeight="1">
      <c r="A331" s="40"/>
      <c r="B331" s="41"/>
      <c r="C331" s="215" t="s">
        <v>420</v>
      </c>
      <c r="D331" s="215" t="s">
        <v>190</v>
      </c>
      <c r="E331" s="216" t="s">
        <v>834</v>
      </c>
      <c r="F331" s="217" t="s">
        <v>835</v>
      </c>
      <c r="G331" s="218" t="s">
        <v>243</v>
      </c>
      <c r="H331" s="219">
        <v>276.45400000000001</v>
      </c>
      <c r="I331" s="220"/>
      <c r="J331" s="221">
        <f>ROUND(I331*H331,2)</f>
        <v>0</v>
      </c>
      <c r="K331" s="217" t="s">
        <v>194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82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836</v>
      </c>
    </row>
    <row r="332" s="2" customFormat="1">
      <c r="A332" s="40"/>
      <c r="B332" s="41"/>
      <c r="C332" s="42"/>
      <c r="D332" s="228" t="s">
        <v>196</v>
      </c>
      <c r="E332" s="42"/>
      <c r="F332" s="229" t="s">
        <v>837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196</v>
      </c>
      <c r="AU332" s="19" t="s">
        <v>82</v>
      </c>
    </row>
    <row r="333" s="13" customFormat="1">
      <c r="A333" s="13"/>
      <c r="B333" s="233"/>
      <c r="C333" s="234"/>
      <c r="D333" s="235" t="s">
        <v>198</v>
      </c>
      <c r="E333" s="236" t="s">
        <v>19</v>
      </c>
      <c r="F333" s="237" t="s">
        <v>655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198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813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814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838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5" customFormat="1">
      <c r="A337" s="15"/>
      <c r="B337" s="255"/>
      <c r="C337" s="256"/>
      <c r="D337" s="235" t="s">
        <v>198</v>
      </c>
      <c r="E337" s="257" t="s">
        <v>19</v>
      </c>
      <c r="F337" s="258" t="s">
        <v>229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198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188</v>
      </c>
    </row>
    <row r="338" s="2" customFormat="1" ht="24.15" customHeight="1">
      <c r="A338" s="40"/>
      <c r="B338" s="41"/>
      <c r="C338" s="215" t="s">
        <v>439</v>
      </c>
      <c r="D338" s="215" t="s">
        <v>190</v>
      </c>
      <c r="E338" s="216" t="s">
        <v>839</v>
      </c>
      <c r="F338" s="217" t="s">
        <v>840</v>
      </c>
      <c r="G338" s="218" t="s">
        <v>243</v>
      </c>
      <c r="H338" s="219">
        <v>276.45400000000001</v>
      </c>
      <c r="I338" s="220"/>
      <c r="J338" s="221">
        <f>ROUND(I338*H338,2)</f>
        <v>0</v>
      </c>
      <c r="K338" s="217" t="s">
        <v>194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82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841</v>
      </c>
    </row>
    <row r="339" s="2" customFormat="1">
      <c r="A339" s="40"/>
      <c r="B339" s="41"/>
      <c r="C339" s="42"/>
      <c r="D339" s="228" t="s">
        <v>196</v>
      </c>
      <c r="E339" s="42"/>
      <c r="F339" s="229" t="s">
        <v>842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196</v>
      </c>
      <c r="AU339" s="19" t="s">
        <v>82</v>
      </c>
    </row>
    <row r="340" s="13" customFormat="1">
      <c r="A340" s="13"/>
      <c r="B340" s="233"/>
      <c r="C340" s="234"/>
      <c r="D340" s="235" t="s">
        <v>198</v>
      </c>
      <c r="E340" s="236" t="s">
        <v>19</v>
      </c>
      <c r="F340" s="237" t="s">
        <v>655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198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813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814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838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5" customFormat="1">
      <c r="A344" s="15"/>
      <c r="B344" s="255"/>
      <c r="C344" s="256"/>
      <c r="D344" s="235" t="s">
        <v>198</v>
      </c>
      <c r="E344" s="257" t="s">
        <v>19</v>
      </c>
      <c r="F344" s="258" t="s">
        <v>229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198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188</v>
      </c>
    </row>
    <row r="345" s="2" customFormat="1" ht="44.25" customHeight="1">
      <c r="A345" s="40"/>
      <c r="B345" s="41"/>
      <c r="C345" s="215" t="s">
        <v>448</v>
      </c>
      <c r="D345" s="215" t="s">
        <v>190</v>
      </c>
      <c r="E345" s="216" t="s">
        <v>843</v>
      </c>
      <c r="F345" s="217" t="s">
        <v>844</v>
      </c>
      <c r="G345" s="218" t="s">
        <v>345</v>
      </c>
      <c r="H345" s="219">
        <v>12.473000000000001</v>
      </c>
      <c r="I345" s="220"/>
      <c r="J345" s="221">
        <f>ROUND(I345*H345,2)</f>
        <v>0</v>
      </c>
      <c r="K345" s="217" t="s">
        <v>194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82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845</v>
      </c>
    </row>
    <row r="346" s="2" customFormat="1">
      <c r="A346" s="40"/>
      <c r="B346" s="41"/>
      <c r="C346" s="42"/>
      <c r="D346" s="228" t="s">
        <v>196</v>
      </c>
      <c r="E346" s="42"/>
      <c r="F346" s="229" t="s">
        <v>846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196</v>
      </c>
      <c r="AU346" s="19" t="s">
        <v>82</v>
      </c>
    </row>
    <row r="347" s="14" customFormat="1">
      <c r="A347" s="14"/>
      <c r="B347" s="244"/>
      <c r="C347" s="245"/>
      <c r="D347" s="235" t="s">
        <v>198</v>
      </c>
      <c r="E347" s="246" t="s">
        <v>19</v>
      </c>
      <c r="F347" s="247" t="s">
        <v>847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198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188</v>
      </c>
    </row>
    <row r="348" s="15" customFormat="1">
      <c r="A348" s="15"/>
      <c r="B348" s="255"/>
      <c r="C348" s="256"/>
      <c r="D348" s="235" t="s">
        <v>198</v>
      </c>
      <c r="E348" s="257" t="s">
        <v>19</v>
      </c>
      <c r="F348" s="258" t="s">
        <v>229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198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188</v>
      </c>
    </row>
    <row r="349" s="2" customFormat="1" ht="24.15" customHeight="1">
      <c r="A349" s="40"/>
      <c r="B349" s="41"/>
      <c r="C349" s="215" t="s">
        <v>457</v>
      </c>
      <c r="D349" s="215" t="s">
        <v>190</v>
      </c>
      <c r="E349" s="216" t="s">
        <v>848</v>
      </c>
      <c r="F349" s="217" t="s">
        <v>849</v>
      </c>
      <c r="G349" s="218" t="s">
        <v>193</v>
      </c>
      <c r="H349" s="219">
        <v>34.921999999999997</v>
      </c>
      <c r="I349" s="220"/>
      <c r="J349" s="221">
        <f>ROUND(I349*H349,2)</f>
        <v>0</v>
      </c>
      <c r="K349" s="217" t="s">
        <v>194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82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850</v>
      </c>
    </row>
    <row r="350" s="2" customFormat="1">
      <c r="A350" s="40"/>
      <c r="B350" s="41"/>
      <c r="C350" s="42"/>
      <c r="D350" s="228" t="s">
        <v>196</v>
      </c>
      <c r="E350" s="42"/>
      <c r="F350" s="229" t="s">
        <v>851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196</v>
      </c>
      <c r="AU350" s="19" t="s">
        <v>82</v>
      </c>
    </row>
    <row r="351" s="13" customFormat="1">
      <c r="A351" s="13"/>
      <c r="B351" s="233"/>
      <c r="C351" s="234"/>
      <c r="D351" s="235" t="s">
        <v>198</v>
      </c>
      <c r="E351" s="236" t="s">
        <v>19</v>
      </c>
      <c r="F351" s="237" t="s">
        <v>655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198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852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852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853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854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855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856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856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857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857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858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858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859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859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860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860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5" customFormat="1">
      <c r="A367" s="15"/>
      <c r="B367" s="255"/>
      <c r="C367" s="256"/>
      <c r="D367" s="235" t="s">
        <v>198</v>
      </c>
      <c r="E367" s="257" t="s">
        <v>19</v>
      </c>
      <c r="F367" s="258" t="s">
        <v>229</v>
      </c>
      <c r="G367" s="256"/>
      <c r="H367" s="259">
        <v>34.922000000000004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198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188</v>
      </c>
    </row>
    <row r="368" s="2" customFormat="1" ht="24.15" customHeight="1">
      <c r="A368" s="40"/>
      <c r="B368" s="41"/>
      <c r="C368" s="215" t="s">
        <v>633</v>
      </c>
      <c r="D368" s="215" t="s">
        <v>190</v>
      </c>
      <c r="E368" s="216" t="s">
        <v>861</v>
      </c>
      <c r="F368" s="217" t="s">
        <v>862</v>
      </c>
      <c r="G368" s="218" t="s">
        <v>243</v>
      </c>
      <c r="H368" s="219">
        <v>216.334</v>
      </c>
      <c r="I368" s="220"/>
      <c r="J368" s="221">
        <f>ROUND(I368*H368,2)</f>
        <v>0</v>
      </c>
      <c r="K368" s="217" t="s">
        <v>194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82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863</v>
      </c>
    </row>
    <row r="369" s="2" customFormat="1">
      <c r="A369" s="40"/>
      <c r="B369" s="41"/>
      <c r="C369" s="42"/>
      <c r="D369" s="228" t="s">
        <v>196</v>
      </c>
      <c r="E369" s="42"/>
      <c r="F369" s="229" t="s">
        <v>864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196</v>
      </c>
      <c r="AU369" s="19" t="s">
        <v>82</v>
      </c>
    </row>
    <row r="370" s="13" customFormat="1">
      <c r="A370" s="13"/>
      <c r="B370" s="233"/>
      <c r="C370" s="234"/>
      <c r="D370" s="235" t="s">
        <v>198</v>
      </c>
      <c r="E370" s="236" t="s">
        <v>19</v>
      </c>
      <c r="F370" s="237" t="s">
        <v>655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198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188</v>
      </c>
    </row>
    <row r="371" s="14" customFormat="1">
      <c r="A371" s="14"/>
      <c r="B371" s="244"/>
      <c r="C371" s="245"/>
      <c r="D371" s="235" t="s">
        <v>198</v>
      </c>
      <c r="E371" s="246" t="s">
        <v>19</v>
      </c>
      <c r="F371" s="247" t="s">
        <v>865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198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866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867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868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869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870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871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871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872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873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874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875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876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876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877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878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5" customFormat="1">
      <c r="A387" s="15"/>
      <c r="B387" s="255"/>
      <c r="C387" s="256"/>
      <c r="D387" s="235" t="s">
        <v>198</v>
      </c>
      <c r="E387" s="257" t="s">
        <v>19</v>
      </c>
      <c r="F387" s="258" t="s">
        <v>229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198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188</v>
      </c>
    </row>
    <row r="388" s="2" customFormat="1" ht="24.15" customHeight="1">
      <c r="A388" s="40"/>
      <c r="B388" s="41"/>
      <c r="C388" s="215" t="s">
        <v>638</v>
      </c>
      <c r="D388" s="215" t="s">
        <v>190</v>
      </c>
      <c r="E388" s="216" t="s">
        <v>879</v>
      </c>
      <c r="F388" s="217" t="s">
        <v>880</v>
      </c>
      <c r="G388" s="218" t="s">
        <v>243</v>
      </c>
      <c r="H388" s="219">
        <v>216.334</v>
      </c>
      <c r="I388" s="220"/>
      <c r="J388" s="221">
        <f>ROUND(I388*H388,2)</f>
        <v>0</v>
      </c>
      <c r="K388" s="217" t="s">
        <v>194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82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881</v>
      </c>
    </row>
    <row r="389" s="2" customFormat="1">
      <c r="A389" s="40"/>
      <c r="B389" s="41"/>
      <c r="C389" s="42"/>
      <c r="D389" s="228" t="s">
        <v>196</v>
      </c>
      <c r="E389" s="42"/>
      <c r="F389" s="229" t="s">
        <v>882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196</v>
      </c>
      <c r="AU389" s="19" t="s">
        <v>82</v>
      </c>
    </row>
    <row r="390" s="13" customFormat="1">
      <c r="A390" s="13"/>
      <c r="B390" s="233"/>
      <c r="C390" s="234"/>
      <c r="D390" s="235" t="s">
        <v>198</v>
      </c>
      <c r="E390" s="236" t="s">
        <v>19</v>
      </c>
      <c r="F390" s="237" t="s">
        <v>655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198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865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866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867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868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869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870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871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871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872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873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874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875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876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4" customFormat="1">
      <c r="A404" s="14"/>
      <c r="B404" s="244"/>
      <c r="C404" s="245"/>
      <c r="D404" s="235" t="s">
        <v>198</v>
      </c>
      <c r="E404" s="246" t="s">
        <v>19</v>
      </c>
      <c r="F404" s="247" t="s">
        <v>876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198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877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878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5" customFormat="1">
      <c r="A407" s="15"/>
      <c r="B407" s="255"/>
      <c r="C407" s="256"/>
      <c r="D407" s="235" t="s">
        <v>198</v>
      </c>
      <c r="E407" s="257" t="s">
        <v>19</v>
      </c>
      <c r="F407" s="258" t="s">
        <v>229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198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188</v>
      </c>
    </row>
    <row r="408" s="2" customFormat="1" ht="24.15" customHeight="1">
      <c r="A408" s="40"/>
      <c r="B408" s="41"/>
      <c r="C408" s="215" t="s">
        <v>630</v>
      </c>
      <c r="D408" s="215" t="s">
        <v>190</v>
      </c>
      <c r="E408" s="216" t="s">
        <v>883</v>
      </c>
      <c r="F408" s="217" t="s">
        <v>884</v>
      </c>
      <c r="G408" s="218" t="s">
        <v>243</v>
      </c>
      <c r="H408" s="219">
        <v>19.282</v>
      </c>
      <c r="I408" s="220"/>
      <c r="J408" s="221">
        <f>ROUND(I408*H408,2)</f>
        <v>0</v>
      </c>
      <c r="K408" s="217" t="s">
        <v>194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82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885</v>
      </c>
    </row>
    <row r="409" s="2" customFormat="1">
      <c r="A409" s="40"/>
      <c r="B409" s="41"/>
      <c r="C409" s="42"/>
      <c r="D409" s="228" t="s">
        <v>196</v>
      </c>
      <c r="E409" s="42"/>
      <c r="F409" s="229" t="s">
        <v>886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196</v>
      </c>
      <c r="AU409" s="19" t="s">
        <v>82</v>
      </c>
    </row>
    <row r="410" s="13" customFormat="1">
      <c r="A410" s="13"/>
      <c r="B410" s="233"/>
      <c r="C410" s="234"/>
      <c r="D410" s="235" t="s">
        <v>198</v>
      </c>
      <c r="E410" s="236" t="s">
        <v>19</v>
      </c>
      <c r="F410" s="237" t="s">
        <v>655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198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867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870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5" customFormat="1">
      <c r="A413" s="15"/>
      <c r="B413" s="255"/>
      <c r="C413" s="256"/>
      <c r="D413" s="235" t="s">
        <v>198</v>
      </c>
      <c r="E413" s="257" t="s">
        <v>19</v>
      </c>
      <c r="F413" s="258" t="s">
        <v>229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198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188</v>
      </c>
    </row>
    <row r="414" s="2" customFormat="1" ht="24.15" customHeight="1">
      <c r="A414" s="40"/>
      <c r="B414" s="41"/>
      <c r="C414" s="215" t="s">
        <v>647</v>
      </c>
      <c r="D414" s="215" t="s">
        <v>190</v>
      </c>
      <c r="E414" s="216" t="s">
        <v>887</v>
      </c>
      <c r="F414" s="217" t="s">
        <v>888</v>
      </c>
      <c r="G414" s="218" t="s">
        <v>243</v>
      </c>
      <c r="H414" s="219">
        <v>19.282</v>
      </c>
      <c r="I414" s="220"/>
      <c r="J414" s="221">
        <f>ROUND(I414*H414,2)</f>
        <v>0</v>
      </c>
      <c r="K414" s="217" t="s">
        <v>194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82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889</v>
      </c>
    </row>
    <row r="415" s="2" customFormat="1">
      <c r="A415" s="40"/>
      <c r="B415" s="41"/>
      <c r="C415" s="42"/>
      <c r="D415" s="228" t="s">
        <v>196</v>
      </c>
      <c r="E415" s="42"/>
      <c r="F415" s="229" t="s">
        <v>890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196</v>
      </c>
      <c r="AU415" s="19" t="s">
        <v>82</v>
      </c>
    </row>
    <row r="416" s="13" customFormat="1">
      <c r="A416" s="13"/>
      <c r="B416" s="233"/>
      <c r="C416" s="234"/>
      <c r="D416" s="235" t="s">
        <v>198</v>
      </c>
      <c r="E416" s="236" t="s">
        <v>19</v>
      </c>
      <c r="F416" s="237" t="s">
        <v>655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198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867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870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5" customFormat="1">
      <c r="A419" s="15"/>
      <c r="B419" s="255"/>
      <c r="C419" s="256"/>
      <c r="D419" s="235" t="s">
        <v>198</v>
      </c>
      <c r="E419" s="257" t="s">
        <v>19</v>
      </c>
      <c r="F419" s="258" t="s">
        <v>229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198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188</v>
      </c>
    </row>
    <row r="420" s="2" customFormat="1" ht="24.15" customHeight="1">
      <c r="A420" s="40"/>
      <c r="B420" s="41"/>
      <c r="C420" s="215" t="s">
        <v>891</v>
      </c>
      <c r="D420" s="215" t="s">
        <v>190</v>
      </c>
      <c r="E420" s="216" t="s">
        <v>892</v>
      </c>
      <c r="F420" s="217" t="s">
        <v>893</v>
      </c>
      <c r="G420" s="218" t="s">
        <v>243</v>
      </c>
      <c r="H420" s="219">
        <v>44.700000000000003</v>
      </c>
      <c r="I420" s="220"/>
      <c r="J420" s="221">
        <f>ROUND(I420*H420,2)</f>
        <v>0</v>
      </c>
      <c r="K420" s="217" t="s">
        <v>194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82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894</v>
      </c>
    </row>
    <row r="421" s="2" customFormat="1">
      <c r="A421" s="40"/>
      <c r="B421" s="41"/>
      <c r="C421" s="42"/>
      <c r="D421" s="228" t="s">
        <v>196</v>
      </c>
      <c r="E421" s="42"/>
      <c r="F421" s="229" t="s">
        <v>895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196</v>
      </c>
      <c r="AU421" s="19" t="s">
        <v>82</v>
      </c>
    </row>
    <row r="422" s="13" customFormat="1">
      <c r="A422" s="13"/>
      <c r="B422" s="233"/>
      <c r="C422" s="234"/>
      <c r="D422" s="235" t="s">
        <v>198</v>
      </c>
      <c r="E422" s="236" t="s">
        <v>19</v>
      </c>
      <c r="F422" s="237" t="s">
        <v>655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198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874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874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878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5" customFormat="1">
      <c r="A426" s="15"/>
      <c r="B426" s="255"/>
      <c r="C426" s="256"/>
      <c r="D426" s="235" t="s">
        <v>198</v>
      </c>
      <c r="E426" s="257" t="s">
        <v>19</v>
      </c>
      <c r="F426" s="258" t="s">
        <v>229</v>
      </c>
      <c r="G426" s="256"/>
      <c r="H426" s="259">
        <v>44.699999999999996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198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188</v>
      </c>
    </row>
    <row r="427" s="2" customFormat="1" ht="24.15" customHeight="1">
      <c r="A427" s="40"/>
      <c r="B427" s="41"/>
      <c r="C427" s="215" t="s">
        <v>896</v>
      </c>
      <c r="D427" s="215" t="s">
        <v>190</v>
      </c>
      <c r="E427" s="216" t="s">
        <v>897</v>
      </c>
      <c r="F427" s="217" t="s">
        <v>898</v>
      </c>
      <c r="G427" s="218" t="s">
        <v>243</v>
      </c>
      <c r="H427" s="219">
        <v>44.700000000000003</v>
      </c>
      <c r="I427" s="220"/>
      <c r="J427" s="221">
        <f>ROUND(I427*H427,2)</f>
        <v>0</v>
      </c>
      <c r="K427" s="217" t="s">
        <v>194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82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899</v>
      </c>
    </row>
    <row r="428" s="2" customFormat="1">
      <c r="A428" s="40"/>
      <c r="B428" s="41"/>
      <c r="C428" s="42"/>
      <c r="D428" s="228" t="s">
        <v>196</v>
      </c>
      <c r="E428" s="42"/>
      <c r="F428" s="229" t="s">
        <v>900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196</v>
      </c>
      <c r="AU428" s="19" t="s">
        <v>82</v>
      </c>
    </row>
    <row r="429" s="13" customFormat="1">
      <c r="A429" s="13"/>
      <c r="B429" s="233"/>
      <c r="C429" s="234"/>
      <c r="D429" s="235" t="s">
        <v>198</v>
      </c>
      <c r="E429" s="236" t="s">
        <v>19</v>
      </c>
      <c r="F429" s="237" t="s">
        <v>655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198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874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874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878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5" customFormat="1">
      <c r="A433" s="15"/>
      <c r="B433" s="255"/>
      <c r="C433" s="256"/>
      <c r="D433" s="235" t="s">
        <v>198</v>
      </c>
      <c r="E433" s="257" t="s">
        <v>19</v>
      </c>
      <c r="F433" s="258" t="s">
        <v>229</v>
      </c>
      <c r="G433" s="256"/>
      <c r="H433" s="259">
        <v>44.699999999999996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198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188</v>
      </c>
    </row>
    <row r="434" s="2" customFormat="1" ht="37.8" customHeight="1">
      <c r="A434" s="40"/>
      <c r="B434" s="41"/>
      <c r="C434" s="215" t="s">
        <v>901</v>
      </c>
      <c r="D434" s="215" t="s">
        <v>190</v>
      </c>
      <c r="E434" s="216" t="s">
        <v>902</v>
      </c>
      <c r="F434" s="217" t="s">
        <v>903</v>
      </c>
      <c r="G434" s="218" t="s">
        <v>345</v>
      </c>
      <c r="H434" s="219">
        <v>4.1909999999999998</v>
      </c>
      <c r="I434" s="220"/>
      <c r="J434" s="221">
        <f>ROUND(I434*H434,2)</f>
        <v>0</v>
      </c>
      <c r="K434" s="217" t="s">
        <v>194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82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904</v>
      </c>
    </row>
    <row r="435" s="2" customFormat="1">
      <c r="A435" s="40"/>
      <c r="B435" s="41"/>
      <c r="C435" s="42"/>
      <c r="D435" s="228" t="s">
        <v>196</v>
      </c>
      <c r="E435" s="42"/>
      <c r="F435" s="229" t="s">
        <v>905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196</v>
      </c>
      <c r="AU435" s="19" t="s">
        <v>82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906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5" customFormat="1">
      <c r="A437" s="15"/>
      <c r="B437" s="255"/>
      <c r="C437" s="256"/>
      <c r="D437" s="235" t="s">
        <v>198</v>
      </c>
      <c r="E437" s="257" t="s">
        <v>19</v>
      </c>
      <c r="F437" s="258" t="s">
        <v>229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198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188</v>
      </c>
    </row>
    <row r="438" s="2" customFormat="1" ht="24.15" customHeight="1">
      <c r="A438" s="40"/>
      <c r="B438" s="41"/>
      <c r="C438" s="215" t="s">
        <v>907</v>
      </c>
      <c r="D438" s="215" t="s">
        <v>190</v>
      </c>
      <c r="E438" s="216" t="s">
        <v>908</v>
      </c>
      <c r="F438" s="217" t="s">
        <v>909</v>
      </c>
      <c r="G438" s="218" t="s">
        <v>193</v>
      </c>
      <c r="H438" s="219">
        <v>3.1469999999999998</v>
      </c>
      <c r="I438" s="220"/>
      <c r="J438" s="221">
        <f>ROUND(I438*H438,2)</f>
        <v>0</v>
      </c>
      <c r="K438" s="217" t="s">
        <v>194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7.7207553899999999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82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910</v>
      </c>
    </row>
    <row r="439" s="2" customFormat="1">
      <c r="A439" s="40"/>
      <c r="B439" s="41"/>
      <c r="C439" s="42"/>
      <c r="D439" s="228" t="s">
        <v>196</v>
      </c>
      <c r="E439" s="42"/>
      <c r="F439" s="229" t="s">
        <v>911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196</v>
      </c>
      <c r="AU439" s="19" t="s">
        <v>82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912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913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914</v>
      </c>
      <c r="G442" s="245"/>
      <c r="H442" s="248">
        <v>2.113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915</v>
      </c>
      <c r="G443" s="245"/>
      <c r="H443" s="248">
        <v>0.79800000000000004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5" customFormat="1">
      <c r="A444" s="15"/>
      <c r="B444" s="255"/>
      <c r="C444" s="256"/>
      <c r="D444" s="235" t="s">
        <v>198</v>
      </c>
      <c r="E444" s="257" t="s">
        <v>19</v>
      </c>
      <c r="F444" s="258" t="s">
        <v>229</v>
      </c>
      <c r="G444" s="256"/>
      <c r="H444" s="259">
        <v>3.1470000000000002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198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188</v>
      </c>
    </row>
    <row r="445" s="2" customFormat="1" ht="24.15" customHeight="1">
      <c r="A445" s="40"/>
      <c r="B445" s="41"/>
      <c r="C445" s="215" t="s">
        <v>916</v>
      </c>
      <c r="D445" s="215" t="s">
        <v>190</v>
      </c>
      <c r="E445" s="216" t="s">
        <v>917</v>
      </c>
      <c r="F445" s="217" t="s">
        <v>918</v>
      </c>
      <c r="G445" s="218" t="s">
        <v>193</v>
      </c>
      <c r="H445" s="219">
        <v>48.326000000000001</v>
      </c>
      <c r="I445" s="220"/>
      <c r="J445" s="221">
        <f>ROUND(I445*H445,2)</f>
        <v>0</v>
      </c>
      <c r="K445" s="217" t="s">
        <v>194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82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919</v>
      </c>
    </row>
    <row r="446" s="2" customFormat="1">
      <c r="A446" s="40"/>
      <c r="B446" s="41"/>
      <c r="C446" s="42"/>
      <c r="D446" s="228" t="s">
        <v>196</v>
      </c>
      <c r="E446" s="42"/>
      <c r="F446" s="229" t="s">
        <v>920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196</v>
      </c>
      <c r="AU446" s="19" t="s">
        <v>82</v>
      </c>
    </row>
    <row r="447" s="13" customFormat="1">
      <c r="A447" s="13"/>
      <c r="B447" s="233"/>
      <c r="C447" s="234"/>
      <c r="D447" s="235" t="s">
        <v>198</v>
      </c>
      <c r="E447" s="236" t="s">
        <v>19</v>
      </c>
      <c r="F447" s="237" t="s">
        <v>735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198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921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922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923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924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925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926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927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928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929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930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931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5" customFormat="1">
      <c r="A459" s="15"/>
      <c r="B459" s="255"/>
      <c r="C459" s="256"/>
      <c r="D459" s="235" t="s">
        <v>198</v>
      </c>
      <c r="E459" s="257" t="s">
        <v>19</v>
      </c>
      <c r="F459" s="258" t="s">
        <v>229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198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188</v>
      </c>
    </row>
    <row r="460" s="2" customFormat="1" ht="24.15" customHeight="1">
      <c r="A460" s="40"/>
      <c r="B460" s="41"/>
      <c r="C460" s="215" t="s">
        <v>932</v>
      </c>
      <c r="D460" s="215" t="s">
        <v>190</v>
      </c>
      <c r="E460" s="216" t="s">
        <v>933</v>
      </c>
      <c r="F460" s="217" t="s">
        <v>934</v>
      </c>
      <c r="G460" s="218" t="s">
        <v>345</v>
      </c>
      <c r="H460" s="219">
        <v>6.4340000000000002</v>
      </c>
      <c r="I460" s="220"/>
      <c r="J460" s="221">
        <f>ROUND(I460*H460,2)</f>
        <v>0</v>
      </c>
      <c r="K460" s="217" t="s">
        <v>194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6.7510031799999997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82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935</v>
      </c>
    </row>
    <row r="461" s="2" customFormat="1">
      <c r="A461" s="40"/>
      <c r="B461" s="41"/>
      <c r="C461" s="42"/>
      <c r="D461" s="228" t="s">
        <v>196</v>
      </c>
      <c r="E461" s="42"/>
      <c r="F461" s="229" t="s">
        <v>936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196</v>
      </c>
      <c r="AU461" s="19" t="s">
        <v>82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937</v>
      </c>
      <c r="G462" s="245"/>
      <c r="H462" s="248">
        <v>0.39300000000000002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938</v>
      </c>
      <c r="G463" s="245"/>
      <c r="H463" s="248">
        <v>6.0410000000000004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5" customFormat="1">
      <c r="A464" s="15"/>
      <c r="B464" s="255"/>
      <c r="C464" s="256"/>
      <c r="D464" s="235" t="s">
        <v>198</v>
      </c>
      <c r="E464" s="257" t="s">
        <v>19</v>
      </c>
      <c r="F464" s="258" t="s">
        <v>229</v>
      </c>
      <c r="G464" s="256"/>
      <c r="H464" s="259">
        <v>6.4340000000000002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198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188</v>
      </c>
    </row>
    <row r="465" s="2" customFormat="1" ht="24.15" customHeight="1">
      <c r="A465" s="40"/>
      <c r="B465" s="41"/>
      <c r="C465" s="215" t="s">
        <v>939</v>
      </c>
      <c r="D465" s="215" t="s">
        <v>190</v>
      </c>
      <c r="E465" s="216" t="s">
        <v>940</v>
      </c>
      <c r="F465" s="217" t="s">
        <v>941</v>
      </c>
      <c r="G465" s="218" t="s">
        <v>243</v>
      </c>
      <c r="H465" s="219">
        <v>77.384</v>
      </c>
      <c r="I465" s="220"/>
      <c r="J465" s="221">
        <f>ROUND(I465*H465,2)</f>
        <v>0</v>
      </c>
      <c r="K465" s="217" t="s">
        <v>194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0.01282</v>
      </c>
      <c r="R465" s="224">
        <f>Q465*H465</f>
        <v>0.99206287999999998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82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942</v>
      </c>
    </row>
    <row r="466" s="2" customFormat="1">
      <c r="A466" s="40"/>
      <c r="B466" s="41"/>
      <c r="C466" s="42"/>
      <c r="D466" s="228" t="s">
        <v>196</v>
      </c>
      <c r="E466" s="42"/>
      <c r="F466" s="229" t="s">
        <v>943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196</v>
      </c>
      <c r="AU466" s="19" t="s">
        <v>82</v>
      </c>
    </row>
    <row r="467" s="13" customFormat="1">
      <c r="A467" s="13"/>
      <c r="B467" s="233"/>
      <c r="C467" s="234"/>
      <c r="D467" s="235" t="s">
        <v>198</v>
      </c>
      <c r="E467" s="236" t="s">
        <v>19</v>
      </c>
      <c r="F467" s="237" t="s">
        <v>735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198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188</v>
      </c>
    </row>
    <row r="468" s="14" customFormat="1">
      <c r="A468" s="14"/>
      <c r="B468" s="244"/>
      <c r="C468" s="245"/>
      <c r="D468" s="235" t="s">
        <v>198</v>
      </c>
      <c r="E468" s="246" t="s">
        <v>19</v>
      </c>
      <c r="F468" s="247" t="s">
        <v>944</v>
      </c>
      <c r="G468" s="245"/>
      <c r="H468" s="248">
        <v>66.640000000000001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198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188</v>
      </c>
    </row>
    <row r="469" s="13" customFormat="1">
      <c r="A469" s="13"/>
      <c r="B469" s="233"/>
      <c r="C469" s="234"/>
      <c r="D469" s="235" t="s">
        <v>198</v>
      </c>
      <c r="E469" s="236" t="s">
        <v>19</v>
      </c>
      <c r="F469" s="237" t="s">
        <v>912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198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945</v>
      </c>
      <c r="G470" s="245"/>
      <c r="H470" s="248">
        <v>3.6579999999999999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946</v>
      </c>
      <c r="G471" s="245"/>
      <c r="H471" s="248">
        <v>3.1920000000000002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4" customFormat="1">
      <c r="A472" s="14"/>
      <c r="B472" s="244"/>
      <c r="C472" s="245"/>
      <c r="D472" s="235" t="s">
        <v>198</v>
      </c>
      <c r="E472" s="246" t="s">
        <v>19</v>
      </c>
      <c r="F472" s="247" t="s">
        <v>947</v>
      </c>
      <c r="G472" s="245"/>
      <c r="H472" s="248">
        <v>3.8940000000000001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198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188</v>
      </c>
    </row>
    <row r="473" s="15" customFormat="1">
      <c r="A473" s="15"/>
      <c r="B473" s="255"/>
      <c r="C473" s="256"/>
      <c r="D473" s="235" t="s">
        <v>198</v>
      </c>
      <c r="E473" s="257" t="s">
        <v>19</v>
      </c>
      <c r="F473" s="258" t="s">
        <v>229</v>
      </c>
      <c r="G473" s="256"/>
      <c r="H473" s="259">
        <v>77.384000000000015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198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188</v>
      </c>
    </row>
    <row r="474" s="2" customFormat="1" ht="24.15" customHeight="1">
      <c r="A474" s="40"/>
      <c r="B474" s="41"/>
      <c r="C474" s="215" t="s">
        <v>948</v>
      </c>
      <c r="D474" s="215" t="s">
        <v>190</v>
      </c>
      <c r="E474" s="216" t="s">
        <v>949</v>
      </c>
      <c r="F474" s="217" t="s">
        <v>950</v>
      </c>
      <c r="G474" s="218" t="s">
        <v>243</v>
      </c>
      <c r="H474" s="219">
        <v>77.384</v>
      </c>
      <c r="I474" s="220"/>
      <c r="J474" s="221">
        <f>ROUND(I474*H474,2)</f>
        <v>0</v>
      </c>
      <c r="K474" s="217" t="s">
        <v>194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82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951</v>
      </c>
    </row>
    <row r="475" s="2" customFormat="1">
      <c r="A475" s="40"/>
      <c r="B475" s="41"/>
      <c r="C475" s="42"/>
      <c r="D475" s="228" t="s">
        <v>196</v>
      </c>
      <c r="E475" s="42"/>
      <c r="F475" s="229" t="s">
        <v>952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196</v>
      </c>
      <c r="AU475" s="19" t="s">
        <v>82</v>
      </c>
    </row>
    <row r="476" s="13" customFormat="1">
      <c r="A476" s="13"/>
      <c r="B476" s="233"/>
      <c r="C476" s="234"/>
      <c r="D476" s="235" t="s">
        <v>198</v>
      </c>
      <c r="E476" s="236" t="s">
        <v>19</v>
      </c>
      <c r="F476" s="237" t="s">
        <v>735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198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944</v>
      </c>
      <c r="G477" s="245"/>
      <c r="H477" s="248">
        <v>66.640000000000001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3" customFormat="1">
      <c r="A478" s="13"/>
      <c r="B478" s="233"/>
      <c r="C478" s="234"/>
      <c r="D478" s="235" t="s">
        <v>198</v>
      </c>
      <c r="E478" s="236" t="s">
        <v>19</v>
      </c>
      <c r="F478" s="237" t="s">
        <v>912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198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945</v>
      </c>
      <c r="G479" s="245"/>
      <c r="H479" s="248">
        <v>3.6579999999999999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946</v>
      </c>
      <c r="G480" s="245"/>
      <c r="H480" s="248">
        <v>3.1920000000000002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947</v>
      </c>
      <c r="G481" s="245"/>
      <c r="H481" s="248">
        <v>3.8940000000000001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5" customFormat="1">
      <c r="A482" s="15"/>
      <c r="B482" s="255"/>
      <c r="C482" s="256"/>
      <c r="D482" s="235" t="s">
        <v>198</v>
      </c>
      <c r="E482" s="257" t="s">
        <v>19</v>
      </c>
      <c r="F482" s="258" t="s">
        <v>229</v>
      </c>
      <c r="G482" s="256"/>
      <c r="H482" s="259">
        <v>77.384000000000015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198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188</v>
      </c>
    </row>
    <row r="483" s="2" customFormat="1" ht="16.5" customHeight="1">
      <c r="A483" s="40"/>
      <c r="B483" s="41"/>
      <c r="C483" s="215" t="s">
        <v>953</v>
      </c>
      <c r="D483" s="215" t="s">
        <v>190</v>
      </c>
      <c r="E483" s="216" t="s">
        <v>954</v>
      </c>
      <c r="F483" s="217" t="s">
        <v>955</v>
      </c>
      <c r="G483" s="218" t="s">
        <v>243</v>
      </c>
      <c r="H483" s="219">
        <v>5.8170000000000002</v>
      </c>
      <c r="I483" s="220"/>
      <c r="J483" s="221">
        <f>ROUND(I483*H483,2)</f>
        <v>0</v>
      </c>
      <c r="K483" s="217" t="s">
        <v>194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0.0087399999999999995</v>
      </c>
      <c r="R483" s="224">
        <f>Q483*H483</f>
        <v>0.050840579999999996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82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956</v>
      </c>
    </row>
    <row r="484" s="2" customFormat="1">
      <c r="A484" s="40"/>
      <c r="B484" s="41"/>
      <c r="C484" s="42"/>
      <c r="D484" s="228" t="s">
        <v>196</v>
      </c>
      <c r="E484" s="42"/>
      <c r="F484" s="229" t="s">
        <v>957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196</v>
      </c>
      <c r="AU484" s="19" t="s">
        <v>82</v>
      </c>
    </row>
    <row r="485" s="13" customFormat="1">
      <c r="A485" s="13"/>
      <c r="B485" s="233"/>
      <c r="C485" s="234"/>
      <c r="D485" s="235" t="s">
        <v>198</v>
      </c>
      <c r="E485" s="236" t="s">
        <v>19</v>
      </c>
      <c r="F485" s="237" t="s">
        <v>912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198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188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958</v>
      </c>
      <c r="G486" s="245"/>
      <c r="H486" s="248">
        <v>1.24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959</v>
      </c>
      <c r="G487" s="245"/>
      <c r="H487" s="248">
        <v>1.3200000000000001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3" customFormat="1">
      <c r="A488" s="13"/>
      <c r="B488" s="233"/>
      <c r="C488" s="234"/>
      <c r="D488" s="235" t="s">
        <v>198</v>
      </c>
      <c r="E488" s="236" t="s">
        <v>19</v>
      </c>
      <c r="F488" s="237" t="s">
        <v>780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198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960</v>
      </c>
      <c r="G489" s="245"/>
      <c r="H489" s="248">
        <v>0.050000000000000003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4" customFormat="1">
      <c r="A490" s="14"/>
      <c r="B490" s="244"/>
      <c r="C490" s="245"/>
      <c r="D490" s="235" t="s">
        <v>198</v>
      </c>
      <c r="E490" s="246" t="s">
        <v>19</v>
      </c>
      <c r="F490" s="247" t="s">
        <v>961</v>
      </c>
      <c r="G490" s="245"/>
      <c r="H490" s="248">
        <v>0.10000000000000001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198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962</v>
      </c>
      <c r="G491" s="245"/>
      <c r="H491" s="248">
        <v>0.14999999999999999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4" customFormat="1">
      <c r="A492" s="14"/>
      <c r="B492" s="244"/>
      <c r="C492" s="245"/>
      <c r="D492" s="235" t="s">
        <v>198</v>
      </c>
      <c r="E492" s="246" t="s">
        <v>19</v>
      </c>
      <c r="F492" s="247" t="s">
        <v>963</v>
      </c>
      <c r="G492" s="245"/>
      <c r="H492" s="248">
        <v>0.20000000000000001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198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964</v>
      </c>
      <c r="G493" s="245"/>
      <c r="H493" s="248">
        <v>0.25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965</v>
      </c>
      <c r="G494" s="245"/>
      <c r="H494" s="248">
        <v>1.2869999999999999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966</v>
      </c>
      <c r="G495" s="245"/>
      <c r="H495" s="248">
        <v>1.22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5" customFormat="1">
      <c r="A496" s="15"/>
      <c r="B496" s="255"/>
      <c r="C496" s="256"/>
      <c r="D496" s="235" t="s">
        <v>198</v>
      </c>
      <c r="E496" s="257" t="s">
        <v>19</v>
      </c>
      <c r="F496" s="258" t="s">
        <v>229</v>
      </c>
      <c r="G496" s="256"/>
      <c r="H496" s="259">
        <v>5.8169999999999993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198</v>
      </c>
      <c r="AU496" s="265" t="s">
        <v>82</v>
      </c>
      <c r="AV496" s="15" t="s">
        <v>135</v>
      </c>
      <c r="AW496" s="15" t="s">
        <v>35</v>
      </c>
      <c r="AX496" s="15" t="s">
        <v>80</v>
      </c>
      <c r="AY496" s="265" t="s">
        <v>188</v>
      </c>
    </row>
    <row r="497" s="2" customFormat="1" ht="16.5" customHeight="1">
      <c r="A497" s="40"/>
      <c r="B497" s="41"/>
      <c r="C497" s="215" t="s">
        <v>967</v>
      </c>
      <c r="D497" s="215" t="s">
        <v>190</v>
      </c>
      <c r="E497" s="216" t="s">
        <v>968</v>
      </c>
      <c r="F497" s="217" t="s">
        <v>969</v>
      </c>
      <c r="G497" s="218" t="s">
        <v>243</v>
      </c>
      <c r="H497" s="219">
        <v>5.8170000000000002</v>
      </c>
      <c r="I497" s="220"/>
      <c r="J497" s="221">
        <f>ROUND(I497*H497,2)</f>
        <v>0</v>
      </c>
      <c r="K497" s="217" t="s">
        <v>194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190</v>
      </c>
      <c r="AU497" s="226" t="s">
        <v>82</v>
      </c>
      <c r="AY497" s="19" t="s">
        <v>188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970</v>
      </c>
    </row>
    <row r="498" s="2" customFormat="1">
      <c r="A498" s="40"/>
      <c r="B498" s="41"/>
      <c r="C498" s="42"/>
      <c r="D498" s="228" t="s">
        <v>196</v>
      </c>
      <c r="E498" s="42"/>
      <c r="F498" s="229" t="s">
        <v>971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196</v>
      </c>
      <c r="AU498" s="19" t="s">
        <v>82</v>
      </c>
    </row>
    <row r="499" s="13" customFormat="1">
      <c r="A499" s="13"/>
      <c r="B499" s="233"/>
      <c r="C499" s="234"/>
      <c r="D499" s="235" t="s">
        <v>198</v>
      </c>
      <c r="E499" s="236" t="s">
        <v>19</v>
      </c>
      <c r="F499" s="237" t="s">
        <v>912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198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958</v>
      </c>
      <c r="G500" s="245"/>
      <c r="H500" s="248">
        <v>1.24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959</v>
      </c>
      <c r="G501" s="245"/>
      <c r="H501" s="248">
        <v>1.3200000000000001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3" customFormat="1">
      <c r="A502" s="13"/>
      <c r="B502" s="233"/>
      <c r="C502" s="234"/>
      <c r="D502" s="235" t="s">
        <v>198</v>
      </c>
      <c r="E502" s="236" t="s">
        <v>19</v>
      </c>
      <c r="F502" s="237" t="s">
        <v>780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198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960</v>
      </c>
      <c r="G503" s="245"/>
      <c r="H503" s="248">
        <v>0.050000000000000003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961</v>
      </c>
      <c r="G504" s="245"/>
      <c r="H504" s="248">
        <v>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962</v>
      </c>
      <c r="G505" s="245"/>
      <c r="H505" s="248">
        <v>0.14999999999999999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963</v>
      </c>
      <c r="G506" s="245"/>
      <c r="H506" s="248">
        <v>0.20000000000000001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964</v>
      </c>
      <c r="G507" s="245"/>
      <c r="H507" s="248">
        <v>0.25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965</v>
      </c>
      <c r="G508" s="245"/>
      <c r="H508" s="248">
        <v>1.2869999999999999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966</v>
      </c>
      <c r="G509" s="245"/>
      <c r="H509" s="248">
        <v>1.22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5" customFormat="1">
      <c r="A510" s="15"/>
      <c r="B510" s="255"/>
      <c r="C510" s="256"/>
      <c r="D510" s="235" t="s">
        <v>198</v>
      </c>
      <c r="E510" s="257" t="s">
        <v>19</v>
      </c>
      <c r="F510" s="258" t="s">
        <v>229</v>
      </c>
      <c r="G510" s="256"/>
      <c r="H510" s="259">
        <v>5.8170000000000002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198</v>
      </c>
      <c r="AU510" s="265" t="s">
        <v>82</v>
      </c>
      <c r="AV510" s="15" t="s">
        <v>135</v>
      </c>
      <c r="AW510" s="15" t="s">
        <v>35</v>
      </c>
      <c r="AX510" s="15" t="s">
        <v>80</v>
      </c>
      <c r="AY510" s="265" t="s">
        <v>188</v>
      </c>
    </row>
    <row r="511" s="2" customFormat="1" ht="21.75" customHeight="1">
      <c r="A511" s="40"/>
      <c r="B511" s="41"/>
      <c r="C511" s="215" t="s">
        <v>972</v>
      </c>
      <c r="D511" s="215" t="s">
        <v>190</v>
      </c>
      <c r="E511" s="216" t="s">
        <v>973</v>
      </c>
      <c r="F511" s="217" t="s">
        <v>974</v>
      </c>
      <c r="G511" s="218" t="s">
        <v>243</v>
      </c>
      <c r="H511" s="219">
        <v>5.2080000000000002</v>
      </c>
      <c r="I511" s="220"/>
      <c r="J511" s="221">
        <f>ROUND(I511*H511,2)</f>
        <v>0</v>
      </c>
      <c r="K511" s="217" t="s">
        <v>194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0.0065799999999999999</v>
      </c>
      <c r="R511" s="224">
        <f>Q511*H511</f>
        <v>0.034268640000000003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190</v>
      </c>
      <c r="AU511" s="226" t="s">
        <v>82</v>
      </c>
      <c r="AY511" s="19" t="s">
        <v>188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975</v>
      </c>
    </row>
    <row r="512" s="2" customFormat="1">
      <c r="A512" s="40"/>
      <c r="B512" s="41"/>
      <c r="C512" s="42"/>
      <c r="D512" s="228" t="s">
        <v>196</v>
      </c>
      <c r="E512" s="42"/>
      <c r="F512" s="229" t="s">
        <v>976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196</v>
      </c>
      <c r="AU512" s="19" t="s">
        <v>82</v>
      </c>
    </row>
    <row r="513" s="13" customFormat="1">
      <c r="A513" s="13"/>
      <c r="B513" s="233"/>
      <c r="C513" s="234"/>
      <c r="D513" s="235" t="s">
        <v>198</v>
      </c>
      <c r="E513" s="236" t="s">
        <v>19</v>
      </c>
      <c r="F513" s="237" t="s">
        <v>912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198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977</v>
      </c>
      <c r="G514" s="245"/>
      <c r="H514" s="248">
        <v>1.994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977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780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978</v>
      </c>
      <c r="G517" s="245"/>
      <c r="H517" s="248">
        <v>1.22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5" customFormat="1">
      <c r="A518" s="15"/>
      <c r="B518" s="255"/>
      <c r="C518" s="256"/>
      <c r="D518" s="235" t="s">
        <v>198</v>
      </c>
      <c r="E518" s="257" t="s">
        <v>19</v>
      </c>
      <c r="F518" s="258" t="s">
        <v>229</v>
      </c>
      <c r="G518" s="256"/>
      <c r="H518" s="259">
        <v>5.2080000000000002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198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188</v>
      </c>
    </row>
    <row r="519" s="2" customFormat="1" ht="21.75" customHeight="1">
      <c r="A519" s="40"/>
      <c r="B519" s="41"/>
      <c r="C519" s="215" t="s">
        <v>979</v>
      </c>
      <c r="D519" s="215" t="s">
        <v>190</v>
      </c>
      <c r="E519" s="216" t="s">
        <v>980</v>
      </c>
      <c r="F519" s="217" t="s">
        <v>981</v>
      </c>
      <c r="G519" s="218" t="s">
        <v>243</v>
      </c>
      <c r="H519" s="219">
        <v>5.2080000000000002</v>
      </c>
      <c r="I519" s="220"/>
      <c r="J519" s="221">
        <f>ROUND(I519*H519,2)</f>
        <v>0</v>
      </c>
      <c r="K519" s="217" t="s">
        <v>194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82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982</v>
      </c>
    </row>
    <row r="520" s="2" customFormat="1">
      <c r="A520" s="40"/>
      <c r="B520" s="41"/>
      <c r="C520" s="42"/>
      <c r="D520" s="228" t="s">
        <v>196</v>
      </c>
      <c r="E520" s="42"/>
      <c r="F520" s="229" t="s">
        <v>983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196</v>
      </c>
      <c r="AU520" s="19" t="s">
        <v>82</v>
      </c>
    </row>
    <row r="521" s="13" customFormat="1">
      <c r="A521" s="13"/>
      <c r="B521" s="233"/>
      <c r="C521" s="234"/>
      <c r="D521" s="235" t="s">
        <v>198</v>
      </c>
      <c r="E521" s="236" t="s">
        <v>19</v>
      </c>
      <c r="F521" s="237" t="s">
        <v>912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198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977</v>
      </c>
      <c r="G522" s="245"/>
      <c r="H522" s="248">
        <v>1.994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977</v>
      </c>
      <c r="G523" s="245"/>
      <c r="H523" s="248">
        <v>1.994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3" customFormat="1">
      <c r="A524" s="13"/>
      <c r="B524" s="233"/>
      <c r="C524" s="234"/>
      <c r="D524" s="235" t="s">
        <v>198</v>
      </c>
      <c r="E524" s="236" t="s">
        <v>19</v>
      </c>
      <c r="F524" s="237" t="s">
        <v>780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198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978</v>
      </c>
      <c r="G525" s="245"/>
      <c r="H525" s="248">
        <v>1.22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5.2080000000000002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239</v>
      </c>
      <c r="F527" s="213" t="s">
        <v>240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SUM(P528:P586)</f>
        <v>0</v>
      </c>
      <c r="Q527" s="207"/>
      <c r="R527" s="208">
        <f>SUM(R528:R586)</f>
        <v>0.10715490000000001</v>
      </c>
      <c r="S527" s="207"/>
      <c r="T527" s="209">
        <f>SUM(T528:T586)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80</v>
      </c>
      <c r="AT527" s="211" t="s">
        <v>72</v>
      </c>
      <c r="AU527" s="211" t="s">
        <v>80</v>
      </c>
      <c r="AY527" s="210" t="s">
        <v>188</v>
      </c>
      <c r="BK527" s="212">
        <f>SUM(BK528:BK586)</f>
        <v>0</v>
      </c>
    </row>
    <row r="528" s="2" customFormat="1" ht="24.15" customHeight="1">
      <c r="A528" s="40"/>
      <c r="B528" s="41"/>
      <c r="C528" s="215" t="s">
        <v>984</v>
      </c>
      <c r="D528" s="215" t="s">
        <v>190</v>
      </c>
      <c r="E528" s="216" t="s">
        <v>241</v>
      </c>
      <c r="F528" s="217" t="s">
        <v>242</v>
      </c>
      <c r="G528" s="218" t="s">
        <v>243</v>
      </c>
      <c r="H528" s="219">
        <v>869.39999999999998</v>
      </c>
      <c r="I528" s="220"/>
      <c r="J528" s="221">
        <f>ROUND(I528*H528,2)</f>
        <v>0</v>
      </c>
      <c r="K528" s="217" t="s">
        <v>194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190</v>
      </c>
      <c r="AU528" s="226" t="s">
        <v>82</v>
      </c>
      <c r="AY528" s="19" t="s">
        <v>188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985</v>
      </c>
    </row>
    <row r="529" s="2" customFormat="1">
      <c r="A529" s="40"/>
      <c r="B529" s="41"/>
      <c r="C529" s="42"/>
      <c r="D529" s="228" t="s">
        <v>196</v>
      </c>
      <c r="E529" s="42"/>
      <c r="F529" s="229" t="s">
        <v>245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196</v>
      </c>
      <c r="AU529" s="19" t="s">
        <v>82</v>
      </c>
    </row>
    <row r="530" s="13" customFormat="1">
      <c r="A530" s="13"/>
      <c r="B530" s="233"/>
      <c r="C530" s="234"/>
      <c r="D530" s="235" t="s">
        <v>198</v>
      </c>
      <c r="E530" s="236" t="s">
        <v>19</v>
      </c>
      <c r="F530" s="237" t="s">
        <v>986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198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987</v>
      </c>
      <c r="G531" s="245"/>
      <c r="H531" s="248">
        <v>869.39999999999998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5" customFormat="1">
      <c r="A532" s="15"/>
      <c r="B532" s="255"/>
      <c r="C532" s="256"/>
      <c r="D532" s="235" t="s">
        <v>198</v>
      </c>
      <c r="E532" s="257" t="s">
        <v>19</v>
      </c>
      <c r="F532" s="258" t="s">
        <v>229</v>
      </c>
      <c r="G532" s="256"/>
      <c r="H532" s="259">
        <v>869.39999999999998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198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188</v>
      </c>
    </row>
    <row r="533" s="2" customFormat="1" ht="24.15" customHeight="1">
      <c r="A533" s="40"/>
      <c r="B533" s="41"/>
      <c r="C533" s="215" t="s">
        <v>988</v>
      </c>
      <c r="D533" s="215" t="s">
        <v>190</v>
      </c>
      <c r="E533" s="216" t="s">
        <v>248</v>
      </c>
      <c r="F533" s="217" t="s">
        <v>249</v>
      </c>
      <c r="G533" s="218" t="s">
        <v>243</v>
      </c>
      <c r="H533" s="219">
        <v>104328</v>
      </c>
      <c r="I533" s="220"/>
      <c r="J533" s="221">
        <f>ROUND(I533*H533,2)</f>
        <v>0</v>
      </c>
      <c r="K533" s="217" t="s">
        <v>194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190</v>
      </c>
      <c r="AU533" s="226" t="s">
        <v>82</v>
      </c>
      <c r="AY533" s="19" t="s">
        <v>188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989</v>
      </c>
    </row>
    <row r="534" s="2" customFormat="1">
      <c r="A534" s="40"/>
      <c r="B534" s="41"/>
      <c r="C534" s="42"/>
      <c r="D534" s="228" t="s">
        <v>196</v>
      </c>
      <c r="E534" s="42"/>
      <c r="F534" s="229" t="s">
        <v>251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196</v>
      </c>
      <c r="AU534" s="19" t="s">
        <v>82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990</v>
      </c>
      <c r="G535" s="245"/>
      <c r="H535" s="248">
        <v>104328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5" customFormat="1">
      <c r="A536" s="15"/>
      <c r="B536" s="255"/>
      <c r="C536" s="256"/>
      <c r="D536" s="235" t="s">
        <v>198</v>
      </c>
      <c r="E536" s="257" t="s">
        <v>19</v>
      </c>
      <c r="F536" s="258" t="s">
        <v>229</v>
      </c>
      <c r="G536" s="256"/>
      <c r="H536" s="259">
        <v>104328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198</v>
      </c>
      <c r="AU536" s="265" t="s">
        <v>82</v>
      </c>
      <c r="AV536" s="15" t="s">
        <v>135</v>
      </c>
      <c r="AW536" s="15" t="s">
        <v>35</v>
      </c>
      <c r="AX536" s="15" t="s">
        <v>80</v>
      </c>
      <c r="AY536" s="265" t="s">
        <v>188</v>
      </c>
    </row>
    <row r="537" s="2" customFormat="1" ht="24.15" customHeight="1">
      <c r="A537" s="40"/>
      <c r="B537" s="41"/>
      <c r="C537" s="215" t="s">
        <v>991</v>
      </c>
      <c r="D537" s="215" t="s">
        <v>190</v>
      </c>
      <c r="E537" s="216" t="s">
        <v>254</v>
      </c>
      <c r="F537" s="217" t="s">
        <v>255</v>
      </c>
      <c r="G537" s="218" t="s">
        <v>243</v>
      </c>
      <c r="H537" s="219">
        <v>869.39999999999998</v>
      </c>
      <c r="I537" s="220"/>
      <c r="J537" s="221">
        <f>ROUND(I537*H537,2)</f>
        <v>0</v>
      </c>
      <c r="K537" s="217" t="s">
        <v>194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190</v>
      </c>
      <c r="AU537" s="226" t="s">
        <v>82</v>
      </c>
      <c r="AY537" s="19" t="s">
        <v>188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992</v>
      </c>
    </row>
    <row r="538" s="2" customFormat="1">
      <c r="A538" s="40"/>
      <c r="B538" s="41"/>
      <c r="C538" s="42"/>
      <c r="D538" s="228" t="s">
        <v>196</v>
      </c>
      <c r="E538" s="42"/>
      <c r="F538" s="229" t="s">
        <v>257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196</v>
      </c>
      <c r="AU538" s="19" t="s">
        <v>82</v>
      </c>
    </row>
    <row r="539" s="13" customFormat="1">
      <c r="A539" s="13"/>
      <c r="B539" s="233"/>
      <c r="C539" s="234"/>
      <c r="D539" s="235" t="s">
        <v>198</v>
      </c>
      <c r="E539" s="236" t="s">
        <v>19</v>
      </c>
      <c r="F539" s="237" t="s">
        <v>986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198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987</v>
      </c>
      <c r="G540" s="245"/>
      <c r="H540" s="248">
        <v>869.39999999999998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5" customFormat="1">
      <c r="A541" s="15"/>
      <c r="B541" s="255"/>
      <c r="C541" s="256"/>
      <c r="D541" s="235" t="s">
        <v>198</v>
      </c>
      <c r="E541" s="257" t="s">
        <v>19</v>
      </c>
      <c r="F541" s="258" t="s">
        <v>229</v>
      </c>
      <c r="G541" s="256"/>
      <c r="H541" s="259">
        <v>869.39999999999998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198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188</v>
      </c>
    </row>
    <row r="542" s="2" customFormat="1" ht="24.15" customHeight="1">
      <c r="A542" s="40"/>
      <c r="B542" s="41"/>
      <c r="C542" s="215" t="s">
        <v>993</v>
      </c>
      <c r="D542" s="215" t="s">
        <v>190</v>
      </c>
      <c r="E542" s="216" t="s">
        <v>994</v>
      </c>
      <c r="F542" s="217" t="s">
        <v>995</v>
      </c>
      <c r="G542" s="218" t="s">
        <v>193</v>
      </c>
      <c r="H542" s="219">
        <v>18.285</v>
      </c>
      <c r="I542" s="220"/>
      <c r="J542" s="221">
        <f>ROUND(I542*H542,2)</f>
        <v>0</v>
      </c>
      <c r="K542" s="217" t="s">
        <v>194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190</v>
      </c>
      <c r="AU542" s="226" t="s">
        <v>82</v>
      </c>
      <c r="AY542" s="19" t="s">
        <v>188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996</v>
      </c>
    </row>
    <row r="543" s="2" customFormat="1">
      <c r="A543" s="40"/>
      <c r="B543" s="41"/>
      <c r="C543" s="42"/>
      <c r="D543" s="228" t="s">
        <v>196</v>
      </c>
      <c r="E543" s="42"/>
      <c r="F543" s="229" t="s">
        <v>997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196</v>
      </c>
      <c r="AU543" s="19" t="s">
        <v>82</v>
      </c>
    </row>
    <row r="544" s="13" customFormat="1">
      <c r="A544" s="13"/>
      <c r="B544" s="233"/>
      <c r="C544" s="234"/>
      <c r="D544" s="235" t="s">
        <v>198</v>
      </c>
      <c r="E544" s="236" t="s">
        <v>19</v>
      </c>
      <c r="F544" s="237" t="s">
        <v>655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198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188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998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999</v>
      </c>
      <c r="G546" s="245"/>
      <c r="H546" s="248">
        <v>18.285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5" customFormat="1">
      <c r="A547" s="15"/>
      <c r="B547" s="255"/>
      <c r="C547" s="256"/>
      <c r="D547" s="235" t="s">
        <v>198</v>
      </c>
      <c r="E547" s="257" t="s">
        <v>19</v>
      </c>
      <c r="F547" s="258" t="s">
        <v>229</v>
      </c>
      <c r="G547" s="256"/>
      <c r="H547" s="259">
        <v>18.285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198</v>
      </c>
      <c r="AU547" s="265" t="s">
        <v>82</v>
      </c>
      <c r="AV547" s="15" t="s">
        <v>135</v>
      </c>
      <c r="AW547" s="15" t="s">
        <v>35</v>
      </c>
      <c r="AX547" s="15" t="s">
        <v>80</v>
      </c>
      <c r="AY547" s="265" t="s">
        <v>188</v>
      </c>
    </row>
    <row r="548" s="2" customFormat="1" ht="24.15" customHeight="1">
      <c r="A548" s="40"/>
      <c r="B548" s="41"/>
      <c r="C548" s="215" t="s">
        <v>1000</v>
      </c>
      <c r="D548" s="215" t="s">
        <v>190</v>
      </c>
      <c r="E548" s="216" t="s">
        <v>1001</v>
      </c>
      <c r="F548" s="217" t="s">
        <v>1002</v>
      </c>
      <c r="G548" s="218" t="s">
        <v>193</v>
      </c>
      <c r="H548" s="219">
        <v>822.82500000000005</v>
      </c>
      <c r="I548" s="220"/>
      <c r="J548" s="221">
        <f>ROUND(I548*H548,2)</f>
        <v>0</v>
      </c>
      <c r="K548" s="217" t="s">
        <v>194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190</v>
      </c>
      <c r="AU548" s="226" t="s">
        <v>82</v>
      </c>
      <c r="AY548" s="19" t="s">
        <v>188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1003</v>
      </c>
    </row>
    <row r="549" s="2" customFormat="1">
      <c r="A549" s="40"/>
      <c r="B549" s="41"/>
      <c r="C549" s="42"/>
      <c r="D549" s="228" t="s">
        <v>196</v>
      </c>
      <c r="E549" s="42"/>
      <c r="F549" s="229" t="s">
        <v>1004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196</v>
      </c>
      <c r="AU549" s="19" t="s">
        <v>82</v>
      </c>
    </row>
    <row r="550" s="13" customFormat="1">
      <c r="A550" s="13"/>
      <c r="B550" s="233"/>
      <c r="C550" s="234"/>
      <c r="D550" s="235" t="s">
        <v>198</v>
      </c>
      <c r="E550" s="236" t="s">
        <v>19</v>
      </c>
      <c r="F550" s="237" t="s">
        <v>655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198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998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1005</v>
      </c>
      <c r="G552" s="245"/>
      <c r="H552" s="248">
        <v>822.82500000000005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5" customFormat="1">
      <c r="A553" s="15"/>
      <c r="B553" s="255"/>
      <c r="C553" s="256"/>
      <c r="D553" s="235" t="s">
        <v>198</v>
      </c>
      <c r="E553" s="257" t="s">
        <v>19</v>
      </c>
      <c r="F553" s="258" t="s">
        <v>229</v>
      </c>
      <c r="G553" s="256"/>
      <c r="H553" s="259">
        <v>822.82500000000005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198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188</v>
      </c>
    </row>
    <row r="554" s="2" customFormat="1" ht="24.15" customHeight="1">
      <c r="A554" s="40"/>
      <c r="B554" s="41"/>
      <c r="C554" s="215" t="s">
        <v>1006</v>
      </c>
      <c r="D554" s="215" t="s">
        <v>190</v>
      </c>
      <c r="E554" s="216" t="s">
        <v>1007</v>
      </c>
      <c r="F554" s="217" t="s">
        <v>1008</v>
      </c>
      <c r="G554" s="218" t="s">
        <v>193</v>
      </c>
      <c r="H554" s="219">
        <v>18.285</v>
      </c>
      <c r="I554" s="220"/>
      <c r="J554" s="221">
        <f>ROUND(I554*H554,2)</f>
        <v>0</v>
      </c>
      <c r="K554" s="217" t="s">
        <v>194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190</v>
      </c>
      <c r="AU554" s="226" t="s">
        <v>82</v>
      </c>
      <c r="AY554" s="19" t="s">
        <v>188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1009</v>
      </c>
    </row>
    <row r="555" s="2" customFormat="1">
      <c r="A555" s="40"/>
      <c r="B555" s="41"/>
      <c r="C555" s="42"/>
      <c r="D555" s="228" t="s">
        <v>196</v>
      </c>
      <c r="E555" s="42"/>
      <c r="F555" s="229" t="s">
        <v>1010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196</v>
      </c>
      <c r="AU555" s="19" t="s">
        <v>82</v>
      </c>
    </row>
    <row r="556" s="13" customFormat="1">
      <c r="A556" s="13"/>
      <c r="B556" s="233"/>
      <c r="C556" s="234"/>
      <c r="D556" s="235" t="s">
        <v>198</v>
      </c>
      <c r="E556" s="236" t="s">
        <v>19</v>
      </c>
      <c r="F556" s="237" t="s">
        <v>655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198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998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999</v>
      </c>
      <c r="G558" s="245"/>
      <c r="H558" s="248">
        <v>18.285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5" customFormat="1">
      <c r="A559" s="15"/>
      <c r="B559" s="255"/>
      <c r="C559" s="256"/>
      <c r="D559" s="235" t="s">
        <v>198</v>
      </c>
      <c r="E559" s="257" t="s">
        <v>19</v>
      </c>
      <c r="F559" s="258" t="s">
        <v>229</v>
      </c>
      <c r="G559" s="256"/>
      <c r="H559" s="259">
        <v>18.285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198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188</v>
      </c>
    </row>
    <row r="560" s="2" customFormat="1" ht="16.5" customHeight="1">
      <c r="A560" s="40"/>
      <c r="B560" s="41"/>
      <c r="C560" s="215" t="s">
        <v>1011</v>
      </c>
      <c r="D560" s="215" t="s">
        <v>190</v>
      </c>
      <c r="E560" s="216" t="s">
        <v>259</v>
      </c>
      <c r="F560" s="217" t="s">
        <v>260</v>
      </c>
      <c r="G560" s="218" t="s">
        <v>243</v>
      </c>
      <c r="H560" s="219">
        <v>869.39999999999998</v>
      </c>
      <c r="I560" s="220"/>
      <c r="J560" s="221">
        <f>ROUND(I560*H560,2)</f>
        <v>0</v>
      </c>
      <c r="K560" s="217" t="s">
        <v>194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190</v>
      </c>
      <c r="AU560" s="226" t="s">
        <v>82</v>
      </c>
      <c r="AY560" s="19" t="s">
        <v>188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1012</v>
      </c>
    </row>
    <row r="561" s="2" customFormat="1">
      <c r="A561" s="40"/>
      <c r="B561" s="41"/>
      <c r="C561" s="42"/>
      <c r="D561" s="228" t="s">
        <v>196</v>
      </c>
      <c r="E561" s="42"/>
      <c r="F561" s="229" t="s">
        <v>262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196</v>
      </c>
      <c r="AU561" s="19" t="s">
        <v>82</v>
      </c>
    </row>
    <row r="562" s="13" customFormat="1">
      <c r="A562" s="13"/>
      <c r="B562" s="233"/>
      <c r="C562" s="234"/>
      <c r="D562" s="235" t="s">
        <v>198</v>
      </c>
      <c r="E562" s="236" t="s">
        <v>19</v>
      </c>
      <c r="F562" s="237" t="s">
        <v>655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198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987</v>
      </c>
      <c r="G563" s="245"/>
      <c r="H563" s="248">
        <v>869.39999999999998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5" customFormat="1">
      <c r="A564" s="15"/>
      <c r="B564" s="255"/>
      <c r="C564" s="256"/>
      <c r="D564" s="235" t="s">
        <v>198</v>
      </c>
      <c r="E564" s="257" t="s">
        <v>19</v>
      </c>
      <c r="F564" s="258" t="s">
        <v>229</v>
      </c>
      <c r="G564" s="256"/>
      <c r="H564" s="259">
        <v>869.39999999999998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198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188</v>
      </c>
    </row>
    <row r="565" s="2" customFormat="1" ht="16.5" customHeight="1">
      <c r="A565" s="40"/>
      <c r="B565" s="41"/>
      <c r="C565" s="215" t="s">
        <v>1013</v>
      </c>
      <c r="D565" s="215" t="s">
        <v>190</v>
      </c>
      <c r="E565" s="216" t="s">
        <v>264</v>
      </c>
      <c r="F565" s="217" t="s">
        <v>265</v>
      </c>
      <c r="G565" s="218" t="s">
        <v>243</v>
      </c>
      <c r="H565" s="219">
        <v>78246</v>
      </c>
      <c r="I565" s="220"/>
      <c r="J565" s="221">
        <f>ROUND(I565*H565,2)</f>
        <v>0</v>
      </c>
      <c r="K565" s="217" t="s">
        <v>194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135</v>
      </c>
      <c r="AT565" s="226" t="s">
        <v>190</v>
      </c>
      <c r="AU565" s="226" t="s">
        <v>82</v>
      </c>
      <c r="AY565" s="19" t="s">
        <v>188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1014</v>
      </c>
    </row>
    <row r="566" s="2" customFormat="1">
      <c r="A566" s="40"/>
      <c r="B566" s="41"/>
      <c r="C566" s="42"/>
      <c r="D566" s="228" t="s">
        <v>196</v>
      </c>
      <c r="E566" s="42"/>
      <c r="F566" s="229" t="s">
        <v>267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196</v>
      </c>
      <c r="AU566" s="19" t="s">
        <v>82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1015</v>
      </c>
      <c r="G567" s="245"/>
      <c r="H567" s="248">
        <v>78246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5" customFormat="1">
      <c r="A568" s="15"/>
      <c r="B568" s="255"/>
      <c r="C568" s="256"/>
      <c r="D568" s="235" t="s">
        <v>198</v>
      </c>
      <c r="E568" s="257" t="s">
        <v>19</v>
      </c>
      <c r="F568" s="258" t="s">
        <v>229</v>
      </c>
      <c r="G568" s="256"/>
      <c r="H568" s="259">
        <v>78246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198</v>
      </c>
      <c r="AU568" s="265" t="s">
        <v>82</v>
      </c>
      <c r="AV568" s="15" t="s">
        <v>135</v>
      </c>
      <c r="AW568" s="15" t="s">
        <v>35</v>
      </c>
      <c r="AX568" s="15" t="s">
        <v>80</v>
      </c>
      <c r="AY568" s="265" t="s">
        <v>188</v>
      </c>
    </row>
    <row r="569" s="2" customFormat="1" ht="16.5" customHeight="1">
      <c r="A569" s="40"/>
      <c r="B569" s="41"/>
      <c r="C569" s="215" t="s">
        <v>1016</v>
      </c>
      <c r="D569" s="215" t="s">
        <v>190</v>
      </c>
      <c r="E569" s="216" t="s">
        <v>269</v>
      </c>
      <c r="F569" s="217" t="s">
        <v>270</v>
      </c>
      <c r="G569" s="218" t="s">
        <v>243</v>
      </c>
      <c r="H569" s="219">
        <v>869.39999999999998</v>
      </c>
      <c r="I569" s="220"/>
      <c r="J569" s="221">
        <f>ROUND(I569*H569,2)</f>
        <v>0</v>
      </c>
      <c r="K569" s="217" t="s">
        <v>194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190</v>
      </c>
      <c r="AU569" s="226" t="s">
        <v>82</v>
      </c>
      <c r="AY569" s="19" t="s">
        <v>188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1017</v>
      </c>
    </row>
    <row r="570" s="2" customFormat="1">
      <c r="A570" s="40"/>
      <c r="B570" s="41"/>
      <c r="C570" s="42"/>
      <c r="D570" s="228" t="s">
        <v>196</v>
      </c>
      <c r="E570" s="42"/>
      <c r="F570" s="229" t="s">
        <v>272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196</v>
      </c>
      <c r="AU570" s="19" t="s">
        <v>82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655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987</v>
      </c>
      <c r="G572" s="245"/>
      <c r="H572" s="248">
        <v>869.39999999999998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5" customFormat="1">
      <c r="A573" s="15"/>
      <c r="B573" s="255"/>
      <c r="C573" s="256"/>
      <c r="D573" s="235" t="s">
        <v>198</v>
      </c>
      <c r="E573" s="257" t="s">
        <v>19</v>
      </c>
      <c r="F573" s="258" t="s">
        <v>229</v>
      </c>
      <c r="G573" s="256"/>
      <c r="H573" s="259">
        <v>869.39999999999998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198</v>
      </c>
      <c r="AU573" s="265" t="s">
        <v>82</v>
      </c>
      <c r="AV573" s="15" t="s">
        <v>135</v>
      </c>
      <c r="AW573" s="15" t="s">
        <v>35</v>
      </c>
      <c r="AX573" s="15" t="s">
        <v>80</v>
      </c>
      <c r="AY573" s="265" t="s">
        <v>188</v>
      </c>
    </row>
    <row r="574" s="2" customFormat="1" ht="24.15" customHeight="1">
      <c r="A574" s="40"/>
      <c r="B574" s="41"/>
      <c r="C574" s="215" t="s">
        <v>1018</v>
      </c>
      <c r="D574" s="215" t="s">
        <v>190</v>
      </c>
      <c r="E574" s="216" t="s">
        <v>1019</v>
      </c>
      <c r="F574" s="217" t="s">
        <v>1020</v>
      </c>
      <c r="G574" s="218" t="s">
        <v>243</v>
      </c>
      <c r="H574" s="219">
        <v>454.49000000000001</v>
      </c>
      <c r="I574" s="220"/>
      <c r="J574" s="221">
        <f>ROUND(I574*H574,2)</f>
        <v>0</v>
      </c>
      <c r="K574" s="217" t="s">
        <v>194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0.00021000000000000001</v>
      </c>
      <c r="R574" s="224">
        <f>Q574*H574</f>
        <v>0.095442900000000011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190</v>
      </c>
      <c r="AU574" s="226" t="s">
        <v>82</v>
      </c>
      <c r="AY574" s="19" t="s">
        <v>188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1021</v>
      </c>
    </row>
    <row r="575" s="2" customFormat="1">
      <c r="A575" s="40"/>
      <c r="B575" s="41"/>
      <c r="C575" s="42"/>
      <c r="D575" s="228" t="s">
        <v>196</v>
      </c>
      <c r="E575" s="42"/>
      <c r="F575" s="229" t="s">
        <v>1022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196</v>
      </c>
      <c r="AU575" s="19" t="s">
        <v>82</v>
      </c>
    </row>
    <row r="576" s="13" customFormat="1">
      <c r="A576" s="13"/>
      <c r="B576" s="233"/>
      <c r="C576" s="234"/>
      <c r="D576" s="235" t="s">
        <v>198</v>
      </c>
      <c r="E576" s="236" t="s">
        <v>19</v>
      </c>
      <c r="F576" s="237" t="s">
        <v>655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198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1023</v>
      </c>
      <c r="G577" s="245"/>
      <c r="H577" s="248">
        <v>454.49000000000001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5" customFormat="1">
      <c r="A578" s="15"/>
      <c r="B578" s="255"/>
      <c r="C578" s="256"/>
      <c r="D578" s="235" t="s">
        <v>198</v>
      </c>
      <c r="E578" s="257" t="s">
        <v>19</v>
      </c>
      <c r="F578" s="258" t="s">
        <v>229</v>
      </c>
      <c r="G578" s="256"/>
      <c r="H578" s="259">
        <v>454.49000000000001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198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188</v>
      </c>
    </row>
    <row r="579" s="2" customFormat="1" ht="16.5" customHeight="1">
      <c r="A579" s="40"/>
      <c r="B579" s="41"/>
      <c r="C579" s="215" t="s">
        <v>1024</v>
      </c>
      <c r="D579" s="215" t="s">
        <v>190</v>
      </c>
      <c r="E579" s="216" t="s">
        <v>1025</v>
      </c>
      <c r="F579" s="217" t="s">
        <v>1026</v>
      </c>
      <c r="G579" s="218" t="s">
        <v>501</v>
      </c>
      <c r="H579" s="219">
        <v>2.3999999999999999</v>
      </c>
      <c r="I579" s="220"/>
      <c r="J579" s="221">
        <f>ROUND(I579*H579,2)</f>
        <v>0</v>
      </c>
      <c r="K579" s="217" t="s">
        <v>452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0.002</v>
      </c>
      <c r="R579" s="224">
        <f>Q579*H579</f>
        <v>0.0047999999999999996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190</v>
      </c>
      <c r="AU579" s="226" t="s">
        <v>82</v>
      </c>
      <c r="AY579" s="19" t="s">
        <v>188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1027</v>
      </c>
    </row>
    <row r="580" s="13" customFormat="1">
      <c r="A580" s="13"/>
      <c r="B580" s="233"/>
      <c r="C580" s="234"/>
      <c r="D580" s="235" t="s">
        <v>198</v>
      </c>
      <c r="E580" s="236" t="s">
        <v>19</v>
      </c>
      <c r="F580" s="237" t="s">
        <v>1028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198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188</v>
      </c>
    </row>
    <row r="581" s="14" customFormat="1">
      <c r="A581" s="14"/>
      <c r="B581" s="244"/>
      <c r="C581" s="245"/>
      <c r="D581" s="235" t="s">
        <v>198</v>
      </c>
      <c r="E581" s="246" t="s">
        <v>19</v>
      </c>
      <c r="F581" s="247" t="s">
        <v>1029</v>
      </c>
      <c r="G581" s="245"/>
      <c r="H581" s="248">
        <v>2.3999999999999999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198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188</v>
      </c>
    </row>
    <row r="582" s="15" customFormat="1">
      <c r="A582" s="15"/>
      <c r="B582" s="255"/>
      <c r="C582" s="256"/>
      <c r="D582" s="235" t="s">
        <v>198</v>
      </c>
      <c r="E582" s="257" t="s">
        <v>19</v>
      </c>
      <c r="F582" s="258" t="s">
        <v>229</v>
      </c>
      <c r="G582" s="256"/>
      <c r="H582" s="259">
        <v>2.3999999999999999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198</v>
      </c>
      <c r="AU582" s="265" t="s">
        <v>82</v>
      </c>
      <c r="AV582" s="15" t="s">
        <v>135</v>
      </c>
      <c r="AW582" s="15" t="s">
        <v>35</v>
      </c>
      <c r="AX582" s="15" t="s">
        <v>80</v>
      </c>
      <c r="AY582" s="265" t="s">
        <v>188</v>
      </c>
    </row>
    <row r="583" s="2" customFormat="1" ht="16.5" customHeight="1">
      <c r="A583" s="40"/>
      <c r="B583" s="41"/>
      <c r="C583" s="215" t="s">
        <v>1030</v>
      </c>
      <c r="D583" s="215" t="s">
        <v>190</v>
      </c>
      <c r="E583" s="216" t="s">
        <v>1031</v>
      </c>
      <c r="F583" s="217" t="s">
        <v>1032</v>
      </c>
      <c r="G583" s="218" t="s">
        <v>501</v>
      </c>
      <c r="H583" s="219">
        <v>2.3999999999999999</v>
      </c>
      <c r="I583" s="220"/>
      <c r="J583" s="221">
        <f>ROUND(I583*H583,2)</f>
        <v>0</v>
      </c>
      <c r="K583" s="217" t="s">
        <v>452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0.0028800000000000002</v>
      </c>
      <c r="R583" s="224">
        <f>Q583*H583</f>
        <v>0.0069120000000000006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190</v>
      </c>
      <c r="AU583" s="226" t="s">
        <v>82</v>
      </c>
      <c r="AY583" s="19" t="s">
        <v>188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1033</v>
      </c>
    </row>
    <row r="584" s="13" customFormat="1">
      <c r="A584" s="13"/>
      <c r="B584" s="233"/>
      <c r="C584" s="234"/>
      <c r="D584" s="235" t="s">
        <v>198</v>
      </c>
      <c r="E584" s="236" t="s">
        <v>19</v>
      </c>
      <c r="F584" s="237" t="s">
        <v>1028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198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1029</v>
      </c>
      <c r="G585" s="245"/>
      <c r="H585" s="248">
        <v>2.3999999999999999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5" customFormat="1">
      <c r="A586" s="15"/>
      <c r="B586" s="255"/>
      <c r="C586" s="256"/>
      <c r="D586" s="235" t="s">
        <v>198</v>
      </c>
      <c r="E586" s="257" t="s">
        <v>19</v>
      </c>
      <c r="F586" s="258" t="s">
        <v>229</v>
      </c>
      <c r="G586" s="256"/>
      <c r="H586" s="259">
        <v>2.3999999999999999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198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188</v>
      </c>
    </row>
    <row r="587" s="12" customFormat="1" ht="22.8" customHeight="1">
      <c r="A587" s="12"/>
      <c r="B587" s="199"/>
      <c r="C587" s="200"/>
      <c r="D587" s="201" t="s">
        <v>72</v>
      </c>
      <c r="E587" s="213" t="s">
        <v>401</v>
      </c>
      <c r="F587" s="213" t="s">
        <v>402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SUM(P588:P589)</f>
        <v>0</v>
      </c>
      <c r="Q587" s="207"/>
      <c r="R587" s="208">
        <f>SUM(R588:R589)</f>
        <v>0</v>
      </c>
      <c r="S587" s="207"/>
      <c r="T587" s="209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80</v>
      </c>
      <c r="AT587" s="211" t="s">
        <v>72</v>
      </c>
      <c r="AU587" s="211" t="s">
        <v>80</v>
      </c>
      <c r="AY587" s="210" t="s">
        <v>188</v>
      </c>
      <c r="BK587" s="212">
        <f>SUM(BK588:BK589)</f>
        <v>0</v>
      </c>
    </row>
    <row r="588" s="2" customFormat="1" ht="37.8" customHeight="1">
      <c r="A588" s="40"/>
      <c r="B588" s="41"/>
      <c r="C588" s="215" t="s">
        <v>1034</v>
      </c>
      <c r="D588" s="215" t="s">
        <v>190</v>
      </c>
      <c r="E588" s="216" t="s">
        <v>615</v>
      </c>
      <c r="F588" s="217" t="s">
        <v>616</v>
      </c>
      <c r="G588" s="218" t="s">
        <v>345</v>
      </c>
      <c r="H588" s="219">
        <v>711.53399999999999</v>
      </c>
      <c r="I588" s="220"/>
      <c r="J588" s="221">
        <f>ROUND(I588*H588,2)</f>
        <v>0</v>
      </c>
      <c r="K588" s="217" t="s">
        <v>194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190</v>
      </c>
      <c r="AU588" s="226" t="s">
        <v>82</v>
      </c>
      <c r="AY588" s="19" t="s">
        <v>188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1035</v>
      </c>
    </row>
    <row r="589" s="2" customFormat="1">
      <c r="A589" s="40"/>
      <c r="B589" s="41"/>
      <c r="C589" s="42"/>
      <c r="D589" s="228" t="s">
        <v>196</v>
      </c>
      <c r="E589" s="42"/>
      <c r="F589" s="229" t="s">
        <v>618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196</v>
      </c>
      <c r="AU589" s="19" t="s">
        <v>82</v>
      </c>
    </row>
    <row r="590" s="12" customFormat="1" ht="25.92" customHeight="1">
      <c r="A590" s="12"/>
      <c r="B590" s="199"/>
      <c r="C590" s="200"/>
      <c r="D590" s="201" t="s">
        <v>72</v>
      </c>
      <c r="E590" s="202" t="s">
        <v>455</v>
      </c>
      <c r="F590" s="202" t="s">
        <v>456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</v>
      </c>
      <c r="S590" s="207"/>
      <c r="T590" s="209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253</v>
      </c>
      <c r="AT590" s="211" t="s">
        <v>72</v>
      </c>
      <c r="AU590" s="211" t="s">
        <v>73</v>
      </c>
      <c r="AY590" s="210" t="s">
        <v>188</v>
      </c>
      <c r="BK590" s="212">
        <f>BK591</f>
        <v>0</v>
      </c>
    </row>
    <row r="591" s="2" customFormat="1" ht="16.5" customHeight="1">
      <c r="A591" s="40"/>
      <c r="B591" s="41"/>
      <c r="C591" s="215" t="s">
        <v>1036</v>
      </c>
      <c r="D591" s="215" t="s">
        <v>190</v>
      </c>
      <c r="E591" s="216" t="s">
        <v>458</v>
      </c>
      <c r="F591" s="217" t="s">
        <v>459</v>
      </c>
      <c r="G591" s="218" t="s">
        <v>460</v>
      </c>
      <c r="H591" s="266"/>
      <c r="I591" s="220"/>
      <c r="J591" s="221">
        <f>ROUND(I591*H591,2)</f>
        <v>0</v>
      </c>
      <c r="K591" s="217" t="s">
        <v>19</v>
      </c>
      <c r="L591" s="46"/>
      <c r="M591" s="267" t="s">
        <v>19</v>
      </c>
      <c r="N591" s="268" t="s">
        <v>44</v>
      </c>
      <c r="O591" s="269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190</v>
      </c>
      <c r="AU591" s="226" t="s">
        <v>80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1037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UaU/lw0zC67so/9/1q+LTt3tseyB144q1LRBhToniTqgEvcq36coFO3CqCyCG4hPJUWgJliWQIZCCUpGrWO/yg==" hashValue="FysOZXsZ19qep2TidyDFxMXPYS+zyib4HGuvNB2aPNsE/t86RvuVTf6WlQv8JLNNfvH3SJJcreSr4WMuJ1z3mQ==" algorithmName="SHA-512" password="CC35"/>
  <autoFilter ref="C90:K5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6" r:id="rId40" display="https://podminky.urs.cz/item/CS_URS_2021_02/431351121"/>
    <hyperlink ref="F475" r:id="rId41" display="https://podminky.urs.cz/item/CS_URS_2021_02/431351122"/>
    <hyperlink ref="F484" r:id="rId42" display="https://podminky.urs.cz/item/CS_URS_2021_02/433351131"/>
    <hyperlink ref="F498" r:id="rId43" display="https://podminky.urs.cz/item/CS_URS_2021_02/433351132"/>
    <hyperlink ref="F512" r:id="rId44" display="https://podminky.urs.cz/item/CS_URS_2021_02/434351141"/>
    <hyperlink ref="F520" r:id="rId45" display="https://podminky.urs.cz/item/CS_URS_2021_02/434351142"/>
    <hyperlink ref="F529" r:id="rId46" display="https://podminky.urs.cz/item/CS_URS_2021_02/941211112"/>
    <hyperlink ref="F534" r:id="rId47" display="https://podminky.urs.cz/item/CS_URS_2021_02/941211211"/>
    <hyperlink ref="F538" r:id="rId48" display="https://podminky.urs.cz/item/CS_URS_2021_02/941211812"/>
    <hyperlink ref="F543" r:id="rId49" display="https://podminky.urs.cz/item/CS_URS_2021_02/943211111"/>
    <hyperlink ref="F549" r:id="rId50" display="https://podminky.urs.cz/item/CS_URS_2021_02/943211211"/>
    <hyperlink ref="F555" r:id="rId51" display="https://podminky.urs.cz/item/CS_URS_2021_02/943211811"/>
    <hyperlink ref="F561" r:id="rId52" display="https://podminky.urs.cz/item/CS_URS_2021_02/944611111"/>
    <hyperlink ref="F566" r:id="rId53" display="https://podminky.urs.cz/item/CS_URS_2021_02/944611211"/>
    <hyperlink ref="F570" r:id="rId54" display="https://podminky.urs.cz/item/CS_URS_2021_02/944611811"/>
    <hyperlink ref="F575" r:id="rId55" display="https://podminky.urs.cz/item/CS_URS_2021_02/949101112"/>
    <hyperlink ref="F589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ROUND((SUM(BE100:BE845)),  2)</f>
        <v>0</v>
      </c>
      <c r="G35" s="40"/>
      <c r="H35" s="40"/>
      <c r="I35" s="160">
        <v>0.20999999999999999</v>
      </c>
      <c r="J35" s="159">
        <f>ROUND(((SUM(BE100:BE845))*I35),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ROUND((SUM(BF100:BF845)),  2)</f>
        <v>0</v>
      </c>
      <c r="G36" s="40"/>
      <c r="H36" s="40"/>
      <c r="I36" s="160">
        <v>0.14999999999999999</v>
      </c>
      <c r="J36" s="159">
        <f>ROUND(((SUM(BF100:BF845))*I36),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J321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J495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J531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J534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1040</v>
      </c>
      <c r="E71" s="185"/>
      <c r="F71" s="185"/>
      <c r="G71" s="185"/>
      <c r="H71" s="185"/>
      <c r="I71" s="185"/>
      <c r="J71" s="186">
        <f>J535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1041</v>
      </c>
      <c r="E72" s="185"/>
      <c r="F72" s="185"/>
      <c r="G72" s="185"/>
      <c r="H72" s="185"/>
      <c r="I72" s="185"/>
      <c r="J72" s="186">
        <f>J543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1042</v>
      </c>
      <c r="E73" s="185"/>
      <c r="F73" s="185"/>
      <c r="G73" s="185"/>
      <c r="H73" s="185"/>
      <c r="I73" s="185"/>
      <c r="J73" s="186">
        <f>J598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170</v>
      </c>
      <c r="E74" s="185"/>
      <c r="F74" s="185"/>
      <c r="G74" s="185"/>
      <c r="H74" s="185"/>
      <c r="I74" s="185"/>
      <c r="J74" s="186">
        <f>J642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1043</v>
      </c>
      <c r="E75" s="185"/>
      <c r="F75" s="185"/>
      <c r="G75" s="185"/>
      <c r="H75" s="185"/>
      <c r="I75" s="185"/>
      <c r="J75" s="186">
        <f>J683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1044</v>
      </c>
      <c r="E76" s="185"/>
      <c r="F76" s="185"/>
      <c r="G76" s="185"/>
      <c r="H76" s="185"/>
      <c r="I76" s="185"/>
      <c r="J76" s="186">
        <f>J753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1045</v>
      </c>
      <c r="E77" s="185"/>
      <c r="F77" s="185"/>
      <c r="G77" s="185"/>
      <c r="H77" s="185"/>
      <c r="I77" s="185"/>
      <c r="J77" s="186">
        <f>J792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172</v>
      </c>
      <c r="E78" s="180"/>
      <c r="F78" s="180"/>
      <c r="G78" s="180"/>
      <c r="H78" s="180"/>
      <c r="I78" s="180"/>
      <c r="J78" s="181">
        <f>J844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173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154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155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174</v>
      </c>
      <c r="D99" s="191" t="s">
        <v>58</v>
      </c>
      <c r="E99" s="191" t="s">
        <v>54</v>
      </c>
      <c r="F99" s="191" t="s">
        <v>55</v>
      </c>
      <c r="G99" s="191" t="s">
        <v>175</v>
      </c>
      <c r="H99" s="191" t="s">
        <v>176</v>
      </c>
      <c r="I99" s="191" t="s">
        <v>177</v>
      </c>
      <c r="J99" s="191" t="s">
        <v>159</v>
      </c>
      <c r="K99" s="192" t="s">
        <v>178</v>
      </c>
      <c r="L99" s="193"/>
      <c r="M99" s="94" t="s">
        <v>19</v>
      </c>
      <c r="N99" s="95" t="s">
        <v>43</v>
      </c>
      <c r="O99" s="95" t="s">
        <v>179</v>
      </c>
      <c r="P99" s="95" t="s">
        <v>180</v>
      </c>
      <c r="Q99" s="95" t="s">
        <v>181</v>
      </c>
      <c r="R99" s="95" t="s">
        <v>182</v>
      </c>
      <c r="S99" s="95" t="s">
        <v>183</v>
      </c>
      <c r="T99" s="96" t="s">
        <v>184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185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P101+P534+P844</f>
        <v>0</v>
      </c>
      <c r="Q100" s="98"/>
      <c r="R100" s="196">
        <f>R101+R534+R844</f>
        <v>215.22935103999998</v>
      </c>
      <c r="S100" s="98"/>
      <c r="T100" s="197">
        <f>T101+T534+T844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160</v>
      </c>
      <c r="BK100" s="198">
        <f>BK101+BK534+BK844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186</v>
      </c>
      <c r="F101" s="202" t="s">
        <v>187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P102+P171+P321+P495+P531</f>
        <v>0</v>
      </c>
      <c r="Q101" s="207"/>
      <c r="R101" s="208">
        <f>R102+R171+R321+R495+R531</f>
        <v>210.09085447999999</v>
      </c>
      <c r="S101" s="207"/>
      <c r="T101" s="209">
        <f>T102+T171+T321+T495+T531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188</v>
      </c>
      <c r="BK101" s="212">
        <f>BK102+BK171+BK321+BK495+BK531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230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SUM(P103:P170)</f>
        <v>0</v>
      </c>
      <c r="Q102" s="207"/>
      <c r="R102" s="208">
        <f>SUM(R103:R170)</f>
        <v>59.511280120000002</v>
      </c>
      <c r="S102" s="207"/>
      <c r="T102" s="209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188</v>
      </c>
      <c r="BK102" s="212">
        <f>SUM(BK103:BK170)</f>
        <v>0</v>
      </c>
    </row>
    <row r="103" s="2" customFormat="1" ht="24.15" customHeight="1">
      <c r="A103" s="40"/>
      <c r="B103" s="41"/>
      <c r="C103" s="215" t="s">
        <v>80</v>
      </c>
      <c r="D103" s="215" t="s">
        <v>190</v>
      </c>
      <c r="E103" s="216" t="s">
        <v>1046</v>
      </c>
      <c r="F103" s="217" t="s">
        <v>1047</v>
      </c>
      <c r="G103" s="218" t="s">
        <v>243</v>
      </c>
      <c r="H103" s="219">
        <v>24.977</v>
      </c>
      <c r="I103" s="220"/>
      <c r="J103" s="221">
        <f>ROUND(I103*H103,2)</f>
        <v>0</v>
      </c>
      <c r="K103" s="217" t="s">
        <v>194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3.71008358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82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1048</v>
      </c>
    </row>
    <row r="104" s="2" customFormat="1">
      <c r="A104" s="40"/>
      <c r="B104" s="41"/>
      <c r="C104" s="42"/>
      <c r="D104" s="228" t="s">
        <v>196</v>
      </c>
      <c r="E104" s="42"/>
      <c r="F104" s="229" t="s">
        <v>1049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196</v>
      </c>
      <c r="AU104" s="19" t="s">
        <v>82</v>
      </c>
    </row>
    <row r="105" s="13" customFormat="1">
      <c r="A105" s="13"/>
      <c r="B105" s="233"/>
      <c r="C105" s="234"/>
      <c r="D105" s="235" t="s">
        <v>198</v>
      </c>
      <c r="E105" s="236" t="s">
        <v>19</v>
      </c>
      <c r="F105" s="237" t="s">
        <v>1050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198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1051</v>
      </c>
      <c r="G106" s="245"/>
      <c r="H106" s="248">
        <v>11.067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1052</v>
      </c>
      <c r="G107" s="245"/>
      <c r="H107" s="248">
        <v>-0.40000000000000002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1053</v>
      </c>
      <c r="G108" s="245"/>
      <c r="H108" s="248">
        <v>10.865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1054</v>
      </c>
      <c r="G109" s="245"/>
      <c r="H109" s="248">
        <v>3.4449999999999998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24.977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24.15" customHeight="1">
      <c r="A111" s="40"/>
      <c r="B111" s="41"/>
      <c r="C111" s="215" t="s">
        <v>82</v>
      </c>
      <c r="D111" s="215" t="s">
        <v>190</v>
      </c>
      <c r="E111" s="216" t="s">
        <v>651</v>
      </c>
      <c r="F111" s="217" t="s">
        <v>652</v>
      </c>
      <c r="G111" s="218" t="s">
        <v>243</v>
      </c>
      <c r="H111" s="219">
        <v>83.308000000000007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17.254752960000001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1055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654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1050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1056</v>
      </c>
      <c r="G114" s="245"/>
      <c r="H114" s="248">
        <v>84.623000000000005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1057</v>
      </c>
      <c r="G115" s="245"/>
      <c r="H115" s="248">
        <v>-1.315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83.308000000000007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2" customFormat="1" ht="24.15" customHeight="1">
      <c r="A117" s="40"/>
      <c r="B117" s="41"/>
      <c r="C117" s="215" t="s">
        <v>129</v>
      </c>
      <c r="D117" s="215" t="s">
        <v>190</v>
      </c>
      <c r="E117" s="216" t="s">
        <v>681</v>
      </c>
      <c r="F117" s="217" t="s">
        <v>682</v>
      </c>
      <c r="G117" s="218" t="s">
        <v>193</v>
      </c>
      <c r="H117" s="219">
        <v>3.6000000000000001</v>
      </c>
      <c r="I117" s="220"/>
      <c r="J117" s="221">
        <f>ROUND(I117*H117,2)</f>
        <v>0</v>
      </c>
      <c r="K117" s="217" t="s">
        <v>194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2.45329</v>
      </c>
      <c r="R117" s="224">
        <f>Q117*H117</f>
        <v>8.8318440000000002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82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1058</v>
      </c>
    </row>
    <row r="118" s="2" customFormat="1">
      <c r="A118" s="40"/>
      <c r="B118" s="41"/>
      <c r="C118" s="42"/>
      <c r="D118" s="228" t="s">
        <v>196</v>
      </c>
      <c r="E118" s="42"/>
      <c r="F118" s="229" t="s">
        <v>684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196</v>
      </c>
      <c r="AU118" s="19" t="s">
        <v>82</v>
      </c>
    </row>
    <row r="119" s="13" customFormat="1">
      <c r="A119" s="13"/>
      <c r="B119" s="233"/>
      <c r="C119" s="234"/>
      <c r="D119" s="235" t="s">
        <v>198</v>
      </c>
      <c r="E119" s="236" t="s">
        <v>19</v>
      </c>
      <c r="F119" s="237" t="s">
        <v>1050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198</v>
      </c>
      <c r="AU119" s="243" t="s">
        <v>82</v>
      </c>
      <c r="AV119" s="13" t="s">
        <v>80</v>
      </c>
      <c r="AW119" s="13" t="s">
        <v>35</v>
      </c>
      <c r="AX119" s="13" t="s">
        <v>73</v>
      </c>
      <c r="AY119" s="243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1059</v>
      </c>
      <c r="G120" s="245"/>
      <c r="H120" s="248">
        <v>3.6000000000000001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3.6000000000000001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2" customFormat="1" ht="24.15" customHeight="1">
      <c r="A122" s="40"/>
      <c r="B122" s="41"/>
      <c r="C122" s="215" t="s">
        <v>135</v>
      </c>
      <c r="D122" s="215" t="s">
        <v>190</v>
      </c>
      <c r="E122" s="216" t="s">
        <v>688</v>
      </c>
      <c r="F122" s="217" t="s">
        <v>689</v>
      </c>
      <c r="G122" s="218" t="s">
        <v>243</v>
      </c>
      <c r="H122" s="219">
        <v>36</v>
      </c>
      <c r="I122" s="220"/>
      <c r="J122" s="221">
        <f>ROUND(I122*H122,2)</f>
        <v>0</v>
      </c>
      <c r="K122" s="217" t="s">
        <v>194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0.0024399999999999999</v>
      </c>
      <c r="R122" s="224">
        <f>Q122*H122</f>
        <v>0.087840000000000001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82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1060</v>
      </c>
    </row>
    <row r="123" s="2" customFormat="1">
      <c r="A123" s="40"/>
      <c r="B123" s="41"/>
      <c r="C123" s="42"/>
      <c r="D123" s="228" t="s">
        <v>196</v>
      </c>
      <c r="E123" s="42"/>
      <c r="F123" s="229" t="s">
        <v>691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196</v>
      </c>
      <c r="AU123" s="19" t="s">
        <v>82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1050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1061</v>
      </c>
      <c r="G125" s="245"/>
      <c r="H125" s="248">
        <v>36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5" customFormat="1">
      <c r="A126" s="15"/>
      <c r="B126" s="255"/>
      <c r="C126" s="256"/>
      <c r="D126" s="235" t="s">
        <v>198</v>
      </c>
      <c r="E126" s="257" t="s">
        <v>19</v>
      </c>
      <c r="F126" s="258" t="s">
        <v>229</v>
      </c>
      <c r="G126" s="256"/>
      <c r="H126" s="259">
        <v>36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198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188</v>
      </c>
    </row>
    <row r="127" s="2" customFormat="1" ht="24.15" customHeight="1">
      <c r="A127" s="40"/>
      <c r="B127" s="41"/>
      <c r="C127" s="215" t="s">
        <v>253</v>
      </c>
      <c r="D127" s="215" t="s">
        <v>190</v>
      </c>
      <c r="E127" s="216" t="s">
        <v>693</v>
      </c>
      <c r="F127" s="217" t="s">
        <v>694</v>
      </c>
      <c r="G127" s="218" t="s">
        <v>243</v>
      </c>
      <c r="H127" s="219">
        <v>36</v>
      </c>
      <c r="I127" s="220"/>
      <c r="J127" s="221">
        <f>ROUND(I127*H127,2)</f>
        <v>0</v>
      </c>
      <c r="K127" s="217" t="s">
        <v>194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82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1062</v>
      </c>
    </row>
    <row r="128" s="2" customFormat="1">
      <c r="A128" s="40"/>
      <c r="B128" s="41"/>
      <c r="C128" s="42"/>
      <c r="D128" s="228" t="s">
        <v>196</v>
      </c>
      <c r="E128" s="42"/>
      <c r="F128" s="229" t="s">
        <v>696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196</v>
      </c>
      <c r="AU128" s="19" t="s">
        <v>82</v>
      </c>
    </row>
    <row r="129" s="13" customFormat="1">
      <c r="A129" s="13"/>
      <c r="B129" s="233"/>
      <c r="C129" s="234"/>
      <c r="D129" s="235" t="s">
        <v>198</v>
      </c>
      <c r="E129" s="236" t="s">
        <v>19</v>
      </c>
      <c r="F129" s="237" t="s">
        <v>1050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198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1061</v>
      </c>
      <c r="G130" s="245"/>
      <c r="H130" s="248">
        <v>36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5" customFormat="1">
      <c r="A131" s="15"/>
      <c r="B131" s="255"/>
      <c r="C131" s="256"/>
      <c r="D131" s="235" t="s">
        <v>198</v>
      </c>
      <c r="E131" s="257" t="s">
        <v>19</v>
      </c>
      <c r="F131" s="258" t="s">
        <v>229</v>
      </c>
      <c r="G131" s="256"/>
      <c r="H131" s="259">
        <v>36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198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188</v>
      </c>
    </row>
    <row r="132" s="2" customFormat="1" ht="24.15" customHeight="1">
      <c r="A132" s="40"/>
      <c r="B132" s="41"/>
      <c r="C132" s="215" t="s">
        <v>258</v>
      </c>
      <c r="D132" s="215" t="s">
        <v>190</v>
      </c>
      <c r="E132" s="216" t="s">
        <v>715</v>
      </c>
      <c r="F132" s="217" t="s">
        <v>716</v>
      </c>
      <c r="G132" s="218" t="s">
        <v>345</v>
      </c>
      <c r="H132" s="219">
        <v>1.0800000000000001</v>
      </c>
      <c r="I132" s="220"/>
      <c r="J132" s="221">
        <f>ROUND(I132*H132,2)</f>
        <v>0</v>
      </c>
      <c r="K132" s="217" t="s">
        <v>194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1.05237</v>
      </c>
      <c r="R132" s="224">
        <f>Q132*H132</f>
        <v>1.1365596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82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1063</v>
      </c>
    </row>
    <row r="133" s="2" customFormat="1">
      <c r="A133" s="40"/>
      <c r="B133" s="41"/>
      <c r="C133" s="42"/>
      <c r="D133" s="228" t="s">
        <v>196</v>
      </c>
      <c r="E133" s="42"/>
      <c r="F133" s="229" t="s">
        <v>718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196</v>
      </c>
      <c r="AU133" s="19" t="s">
        <v>82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1064</v>
      </c>
      <c r="G134" s="245"/>
      <c r="H134" s="248">
        <v>1.0800000000000001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5" customFormat="1">
      <c r="A135" s="15"/>
      <c r="B135" s="255"/>
      <c r="C135" s="256"/>
      <c r="D135" s="235" t="s">
        <v>198</v>
      </c>
      <c r="E135" s="257" t="s">
        <v>19</v>
      </c>
      <c r="F135" s="258" t="s">
        <v>229</v>
      </c>
      <c r="G135" s="256"/>
      <c r="H135" s="259">
        <v>1.0800000000000001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198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188</v>
      </c>
    </row>
    <row r="136" s="2" customFormat="1" ht="16.5" customHeight="1">
      <c r="A136" s="40"/>
      <c r="B136" s="41"/>
      <c r="C136" s="215" t="s">
        <v>263</v>
      </c>
      <c r="D136" s="215" t="s">
        <v>190</v>
      </c>
      <c r="E136" s="216" t="s">
        <v>720</v>
      </c>
      <c r="F136" s="217" t="s">
        <v>721</v>
      </c>
      <c r="G136" s="218" t="s">
        <v>193</v>
      </c>
      <c r="H136" s="219">
        <v>10.912000000000001</v>
      </c>
      <c r="I136" s="220"/>
      <c r="J136" s="221">
        <f>ROUND(I136*H136,2)</f>
        <v>0</v>
      </c>
      <c r="K136" s="217" t="s">
        <v>194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2.4533</v>
      </c>
      <c r="R136" s="224">
        <f>Q136*H136</f>
        <v>26.770409600000001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82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1065</v>
      </c>
    </row>
    <row r="137" s="2" customFormat="1">
      <c r="A137" s="40"/>
      <c r="B137" s="41"/>
      <c r="C137" s="42"/>
      <c r="D137" s="228" t="s">
        <v>196</v>
      </c>
      <c r="E137" s="42"/>
      <c r="F137" s="229" t="s">
        <v>723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196</v>
      </c>
      <c r="AU137" s="19" t="s">
        <v>82</v>
      </c>
    </row>
    <row r="138" s="13" customFormat="1">
      <c r="A138" s="13"/>
      <c r="B138" s="233"/>
      <c r="C138" s="234"/>
      <c r="D138" s="235" t="s">
        <v>198</v>
      </c>
      <c r="E138" s="236" t="s">
        <v>19</v>
      </c>
      <c r="F138" s="237" t="s">
        <v>1050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198</v>
      </c>
      <c r="AU138" s="243" t="s">
        <v>82</v>
      </c>
      <c r="AV138" s="13" t="s">
        <v>80</v>
      </c>
      <c r="AW138" s="13" t="s">
        <v>35</v>
      </c>
      <c r="AX138" s="13" t="s">
        <v>73</v>
      </c>
      <c r="AY138" s="243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1066</v>
      </c>
      <c r="G139" s="245"/>
      <c r="H139" s="248">
        <v>9.9909999999999997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1067</v>
      </c>
      <c r="G140" s="245"/>
      <c r="H140" s="248">
        <v>2.1859999999999999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1068</v>
      </c>
      <c r="G141" s="245"/>
      <c r="H141" s="248">
        <v>-0.55800000000000005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1069</v>
      </c>
      <c r="G142" s="245"/>
      <c r="H142" s="248">
        <v>-0.30299999999999999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1070</v>
      </c>
      <c r="G143" s="245"/>
      <c r="H143" s="248">
        <v>-0.40400000000000003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5" customFormat="1">
      <c r="A144" s="15"/>
      <c r="B144" s="255"/>
      <c r="C144" s="256"/>
      <c r="D144" s="235" t="s">
        <v>198</v>
      </c>
      <c r="E144" s="257" t="s">
        <v>19</v>
      </c>
      <c r="F144" s="258" t="s">
        <v>229</v>
      </c>
      <c r="G144" s="256"/>
      <c r="H144" s="259">
        <v>10.911999999999999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198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188</v>
      </c>
    </row>
    <row r="145" s="2" customFormat="1" ht="16.5" customHeight="1">
      <c r="A145" s="40"/>
      <c r="B145" s="41"/>
      <c r="C145" s="215" t="s">
        <v>268</v>
      </c>
      <c r="D145" s="215" t="s">
        <v>190</v>
      </c>
      <c r="E145" s="216" t="s">
        <v>742</v>
      </c>
      <c r="F145" s="217" t="s">
        <v>743</v>
      </c>
      <c r="G145" s="218" t="s">
        <v>243</v>
      </c>
      <c r="H145" s="219">
        <v>127.33</v>
      </c>
      <c r="I145" s="220"/>
      <c r="J145" s="221">
        <f>ROUND(I145*H145,2)</f>
        <v>0</v>
      </c>
      <c r="K145" s="217" t="s">
        <v>194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0.0027499999999999998</v>
      </c>
      <c r="R145" s="224">
        <f>Q145*H145</f>
        <v>0.35015749999999995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82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1071</v>
      </c>
    </row>
    <row r="146" s="2" customFormat="1">
      <c r="A146" s="40"/>
      <c r="B146" s="41"/>
      <c r="C146" s="42"/>
      <c r="D146" s="228" t="s">
        <v>196</v>
      </c>
      <c r="E146" s="42"/>
      <c r="F146" s="229" t="s">
        <v>745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196</v>
      </c>
      <c r="AU146" s="19" t="s">
        <v>82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1072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1073</v>
      </c>
      <c r="G148" s="245"/>
      <c r="H148" s="248">
        <v>62.408000000000001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1074</v>
      </c>
      <c r="G149" s="245"/>
      <c r="H149" s="248">
        <v>41.869999999999997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747</v>
      </c>
      <c r="G150" s="245"/>
      <c r="H150" s="248">
        <v>1.1479999999999999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1075</v>
      </c>
      <c r="G151" s="245"/>
      <c r="H151" s="248">
        <v>1.008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1076</v>
      </c>
      <c r="G152" s="245"/>
      <c r="H152" s="248">
        <v>0.75600000000000001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1077</v>
      </c>
      <c r="G153" s="245"/>
      <c r="H153" s="248">
        <v>-6.8300000000000001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1078</v>
      </c>
      <c r="G154" s="245"/>
      <c r="H154" s="248">
        <v>26.969999999999999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127.32999999999998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239</v>
      </c>
      <c r="D156" s="215" t="s">
        <v>190</v>
      </c>
      <c r="E156" s="216" t="s">
        <v>757</v>
      </c>
      <c r="F156" s="217" t="s">
        <v>758</v>
      </c>
      <c r="G156" s="218" t="s">
        <v>243</v>
      </c>
      <c r="H156" s="219">
        <v>127.33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1079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760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3" customFormat="1">
      <c r="A158" s="13"/>
      <c r="B158" s="233"/>
      <c r="C158" s="234"/>
      <c r="D158" s="235" t="s">
        <v>198</v>
      </c>
      <c r="E158" s="236" t="s">
        <v>19</v>
      </c>
      <c r="F158" s="237" t="s">
        <v>1050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198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1073</v>
      </c>
      <c r="G159" s="245"/>
      <c r="H159" s="248">
        <v>62.408000000000001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1074</v>
      </c>
      <c r="G160" s="245"/>
      <c r="H160" s="248">
        <v>41.869999999999997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747</v>
      </c>
      <c r="G161" s="245"/>
      <c r="H161" s="248">
        <v>1.1479999999999999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1075</v>
      </c>
      <c r="G162" s="245"/>
      <c r="H162" s="248">
        <v>1.008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1076</v>
      </c>
      <c r="G163" s="245"/>
      <c r="H163" s="248">
        <v>0.75600000000000001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1077</v>
      </c>
      <c r="G164" s="245"/>
      <c r="H164" s="248">
        <v>-6.8300000000000001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1078</v>
      </c>
      <c r="G165" s="245"/>
      <c r="H165" s="248">
        <v>26.969999999999999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5" customFormat="1">
      <c r="A166" s="15"/>
      <c r="B166" s="255"/>
      <c r="C166" s="256"/>
      <c r="D166" s="235" t="s">
        <v>198</v>
      </c>
      <c r="E166" s="257" t="s">
        <v>19</v>
      </c>
      <c r="F166" s="258" t="s">
        <v>229</v>
      </c>
      <c r="G166" s="256"/>
      <c r="H166" s="259">
        <v>127.32999999999998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198</v>
      </c>
      <c r="AU166" s="265" t="s">
        <v>82</v>
      </c>
      <c r="AV166" s="15" t="s">
        <v>135</v>
      </c>
      <c r="AW166" s="15" t="s">
        <v>35</v>
      </c>
      <c r="AX166" s="15" t="s">
        <v>80</v>
      </c>
      <c r="AY166" s="265" t="s">
        <v>188</v>
      </c>
    </row>
    <row r="167" s="2" customFormat="1" ht="24.15" customHeight="1">
      <c r="A167" s="40"/>
      <c r="B167" s="41"/>
      <c r="C167" s="215" t="s">
        <v>286</v>
      </c>
      <c r="D167" s="215" t="s">
        <v>190</v>
      </c>
      <c r="E167" s="216" t="s">
        <v>761</v>
      </c>
      <c r="F167" s="217" t="s">
        <v>762</v>
      </c>
      <c r="G167" s="218" t="s">
        <v>345</v>
      </c>
      <c r="H167" s="219">
        <v>1.3089999999999999</v>
      </c>
      <c r="I167" s="220"/>
      <c r="J167" s="221">
        <f>ROUND(I167*H167,2)</f>
        <v>0</v>
      </c>
      <c r="K167" s="217" t="s">
        <v>194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1.0463199999999999</v>
      </c>
      <c r="R167" s="224">
        <f>Q167*H167</f>
        <v>1.3696328799999997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82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1080</v>
      </c>
    </row>
    <row r="168" s="2" customFormat="1">
      <c r="A168" s="40"/>
      <c r="B168" s="41"/>
      <c r="C168" s="42"/>
      <c r="D168" s="228" t="s">
        <v>196</v>
      </c>
      <c r="E168" s="42"/>
      <c r="F168" s="229" t="s">
        <v>764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196</v>
      </c>
      <c r="AU168" s="19" t="s">
        <v>82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1081</v>
      </c>
      <c r="G169" s="245"/>
      <c r="H169" s="248">
        <v>1.3089999999999999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5" customFormat="1">
      <c r="A170" s="15"/>
      <c r="B170" s="255"/>
      <c r="C170" s="256"/>
      <c r="D170" s="235" t="s">
        <v>198</v>
      </c>
      <c r="E170" s="257" t="s">
        <v>19</v>
      </c>
      <c r="F170" s="258" t="s">
        <v>229</v>
      </c>
      <c r="G170" s="256"/>
      <c r="H170" s="259">
        <v>1.3089999999999999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198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188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135</v>
      </c>
      <c r="F171" s="213" t="s">
        <v>788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SUM(P172:P320)</f>
        <v>0</v>
      </c>
      <c r="Q171" s="207"/>
      <c r="R171" s="208">
        <f>SUM(R172:R320)</f>
        <v>143.49359411999998</v>
      </c>
      <c r="S171" s="207"/>
      <c r="T171" s="209">
        <f>SUM(T172:T320)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188</v>
      </c>
      <c r="BK171" s="212">
        <f>SUM(BK172:BK320)</f>
        <v>0</v>
      </c>
    </row>
    <row r="172" s="2" customFormat="1" ht="24.15" customHeight="1">
      <c r="A172" s="40"/>
      <c r="B172" s="41"/>
      <c r="C172" s="215" t="s">
        <v>296</v>
      </c>
      <c r="D172" s="215" t="s">
        <v>190</v>
      </c>
      <c r="E172" s="216" t="s">
        <v>789</v>
      </c>
      <c r="F172" s="217" t="s">
        <v>790</v>
      </c>
      <c r="G172" s="218" t="s">
        <v>193</v>
      </c>
      <c r="H172" s="219">
        <v>0.97099999999999997</v>
      </c>
      <c r="I172" s="220"/>
      <c r="J172" s="221">
        <f>ROUND(I172*H172,2)</f>
        <v>0</v>
      </c>
      <c r="K172" s="217" t="s">
        <v>194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2.45343</v>
      </c>
      <c r="R172" s="224">
        <f>Q172*H172</f>
        <v>2.3822805300000001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82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1082</v>
      </c>
    </row>
    <row r="173" s="2" customFormat="1">
      <c r="A173" s="40"/>
      <c r="B173" s="41"/>
      <c r="C173" s="42"/>
      <c r="D173" s="228" t="s">
        <v>196</v>
      </c>
      <c r="E173" s="42"/>
      <c r="F173" s="229" t="s">
        <v>792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196</v>
      </c>
      <c r="AU173" s="19" t="s">
        <v>82</v>
      </c>
    </row>
    <row r="174" s="13" customFormat="1">
      <c r="A174" s="13"/>
      <c r="B174" s="233"/>
      <c r="C174" s="234"/>
      <c r="D174" s="235" t="s">
        <v>198</v>
      </c>
      <c r="E174" s="236" t="s">
        <v>19</v>
      </c>
      <c r="F174" s="237" t="s">
        <v>1050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198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1083</v>
      </c>
      <c r="G175" s="245"/>
      <c r="H175" s="248">
        <v>0.97099999999999997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5" customFormat="1">
      <c r="A176" s="15"/>
      <c r="B176" s="255"/>
      <c r="C176" s="256"/>
      <c r="D176" s="235" t="s">
        <v>198</v>
      </c>
      <c r="E176" s="257" t="s">
        <v>19</v>
      </c>
      <c r="F176" s="258" t="s">
        <v>229</v>
      </c>
      <c r="G176" s="256"/>
      <c r="H176" s="259">
        <v>0.97099999999999997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198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188</v>
      </c>
    </row>
    <row r="177" s="2" customFormat="1" ht="24.15" customHeight="1">
      <c r="A177" s="40"/>
      <c r="B177" s="41"/>
      <c r="C177" s="215" t="s">
        <v>305</v>
      </c>
      <c r="D177" s="215" t="s">
        <v>190</v>
      </c>
      <c r="E177" s="216" t="s">
        <v>1084</v>
      </c>
      <c r="F177" s="217" t="s">
        <v>1085</v>
      </c>
      <c r="G177" s="218" t="s">
        <v>193</v>
      </c>
      <c r="H177" s="219">
        <v>43.869</v>
      </c>
      <c r="I177" s="220"/>
      <c r="J177" s="221">
        <f>ROUND(I177*H177,2)</f>
        <v>0</v>
      </c>
      <c r="K177" s="217" t="s">
        <v>194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2.45343</v>
      </c>
      <c r="R177" s="224">
        <f>Q177*H177</f>
        <v>107.62952067000001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82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1086</v>
      </c>
    </row>
    <row r="178" s="2" customFormat="1">
      <c r="A178" s="40"/>
      <c r="B178" s="41"/>
      <c r="C178" s="42"/>
      <c r="D178" s="228" t="s">
        <v>196</v>
      </c>
      <c r="E178" s="42"/>
      <c r="F178" s="229" t="s">
        <v>1087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196</v>
      </c>
      <c r="AU178" s="19" t="s">
        <v>82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1050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1088</v>
      </c>
      <c r="G180" s="245"/>
      <c r="H180" s="248">
        <v>48.654000000000003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1089</v>
      </c>
      <c r="G181" s="245"/>
      <c r="H181" s="248">
        <v>-4.585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796</v>
      </c>
      <c r="G182" s="245"/>
      <c r="H182" s="248">
        <v>-0.20000000000000001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43.869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1.75" customHeight="1">
      <c r="A184" s="40"/>
      <c r="B184" s="41"/>
      <c r="C184" s="215" t="s">
        <v>312</v>
      </c>
      <c r="D184" s="215" t="s">
        <v>190</v>
      </c>
      <c r="E184" s="216" t="s">
        <v>802</v>
      </c>
      <c r="F184" s="217" t="s">
        <v>803</v>
      </c>
      <c r="G184" s="218" t="s">
        <v>243</v>
      </c>
      <c r="H184" s="219">
        <v>174.66300000000001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0.0053299999999999997</v>
      </c>
      <c r="R184" s="224">
        <f>Q184*H184</f>
        <v>0.93095379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1090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805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1050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1091</v>
      </c>
      <c r="G187" s="245"/>
      <c r="H187" s="248">
        <v>178.048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1092</v>
      </c>
      <c r="G188" s="245"/>
      <c r="H188" s="248">
        <v>14.084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1093</v>
      </c>
      <c r="G189" s="245"/>
      <c r="H189" s="248">
        <v>3.9500000000000002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808</v>
      </c>
      <c r="G190" s="245"/>
      <c r="H190" s="248">
        <v>2.3250000000000002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1094</v>
      </c>
      <c r="G191" s="245"/>
      <c r="H191" s="248">
        <v>0.79500000000000004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809</v>
      </c>
      <c r="G192" s="245"/>
      <c r="H192" s="248">
        <v>-23.760000000000002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811</v>
      </c>
      <c r="G193" s="245"/>
      <c r="H193" s="248">
        <v>0.89500000000000002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1095</v>
      </c>
      <c r="G194" s="245"/>
      <c r="H194" s="248">
        <v>-1.6739999999999999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5" customFormat="1">
      <c r="A195" s="15"/>
      <c r="B195" s="255"/>
      <c r="C195" s="256"/>
      <c r="D195" s="235" t="s">
        <v>198</v>
      </c>
      <c r="E195" s="257" t="s">
        <v>19</v>
      </c>
      <c r="F195" s="258" t="s">
        <v>229</v>
      </c>
      <c r="G195" s="256"/>
      <c r="H195" s="259">
        <v>174.66299999999998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198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188</v>
      </c>
    </row>
    <row r="196" s="2" customFormat="1" ht="24.15" customHeight="1">
      <c r="A196" s="40"/>
      <c r="B196" s="41"/>
      <c r="C196" s="215" t="s">
        <v>321</v>
      </c>
      <c r="D196" s="215" t="s">
        <v>190</v>
      </c>
      <c r="E196" s="216" t="s">
        <v>819</v>
      </c>
      <c r="F196" s="217" t="s">
        <v>820</v>
      </c>
      <c r="G196" s="218" t="s">
        <v>243</v>
      </c>
      <c r="H196" s="219">
        <v>174.66300000000001</v>
      </c>
      <c r="I196" s="220"/>
      <c r="J196" s="221">
        <f>ROUND(I196*H196,2)</f>
        <v>0</v>
      </c>
      <c r="K196" s="217" t="s">
        <v>194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82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1096</v>
      </c>
    </row>
    <row r="197" s="2" customFormat="1">
      <c r="A197" s="40"/>
      <c r="B197" s="41"/>
      <c r="C197" s="42"/>
      <c r="D197" s="228" t="s">
        <v>196</v>
      </c>
      <c r="E197" s="42"/>
      <c r="F197" s="229" t="s">
        <v>822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196</v>
      </c>
      <c r="AU197" s="19" t="s">
        <v>82</v>
      </c>
    </row>
    <row r="198" s="13" customFormat="1">
      <c r="A198" s="13"/>
      <c r="B198" s="233"/>
      <c r="C198" s="234"/>
      <c r="D198" s="235" t="s">
        <v>198</v>
      </c>
      <c r="E198" s="236" t="s">
        <v>19</v>
      </c>
      <c r="F198" s="237" t="s">
        <v>1050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198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1091</v>
      </c>
      <c r="G199" s="245"/>
      <c r="H199" s="248">
        <v>178.048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1092</v>
      </c>
      <c r="G200" s="245"/>
      <c r="H200" s="248">
        <v>14.084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1093</v>
      </c>
      <c r="G201" s="245"/>
      <c r="H201" s="248">
        <v>3.9500000000000002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808</v>
      </c>
      <c r="G202" s="245"/>
      <c r="H202" s="248">
        <v>2.3250000000000002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1094</v>
      </c>
      <c r="G203" s="245"/>
      <c r="H203" s="248">
        <v>0.79500000000000004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809</v>
      </c>
      <c r="G204" s="245"/>
      <c r="H204" s="248">
        <v>-23.760000000000002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811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1095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5" customFormat="1">
      <c r="A207" s="15"/>
      <c r="B207" s="255"/>
      <c r="C207" s="256"/>
      <c r="D207" s="235" t="s">
        <v>198</v>
      </c>
      <c r="E207" s="257" t="s">
        <v>19</v>
      </c>
      <c r="F207" s="258" t="s">
        <v>229</v>
      </c>
      <c r="G207" s="256"/>
      <c r="H207" s="259">
        <v>174.66299999999998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198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188</v>
      </c>
    </row>
    <row r="208" s="2" customFormat="1" ht="24.15" customHeight="1">
      <c r="A208" s="40"/>
      <c r="B208" s="41"/>
      <c r="C208" s="215" t="s">
        <v>8</v>
      </c>
      <c r="D208" s="215" t="s">
        <v>190</v>
      </c>
      <c r="E208" s="216" t="s">
        <v>823</v>
      </c>
      <c r="F208" s="217" t="s">
        <v>824</v>
      </c>
      <c r="G208" s="218" t="s">
        <v>243</v>
      </c>
      <c r="H208" s="219">
        <v>164.899</v>
      </c>
      <c r="I208" s="220"/>
      <c r="J208" s="221">
        <f>ROUND(I208*H208,2)</f>
        <v>0</v>
      </c>
      <c r="K208" s="217" t="s">
        <v>194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0.00088000000000000003</v>
      </c>
      <c r="R208" s="224">
        <f>Q208*H208</f>
        <v>0.14511112000000001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82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1097</v>
      </c>
    </row>
    <row r="209" s="2" customFormat="1">
      <c r="A209" s="40"/>
      <c r="B209" s="41"/>
      <c r="C209" s="42"/>
      <c r="D209" s="228" t="s">
        <v>196</v>
      </c>
      <c r="E209" s="42"/>
      <c r="F209" s="229" t="s">
        <v>826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196</v>
      </c>
      <c r="AU209" s="19" t="s">
        <v>82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1050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1091</v>
      </c>
      <c r="G211" s="245"/>
      <c r="H211" s="248">
        <v>178.048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1098</v>
      </c>
      <c r="G212" s="245"/>
      <c r="H212" s="248">
        <v>9.8160000000000007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1094</v>
      </c>
      <c r="G213" s="245"/>
      <c r="H213" s="248">
        <v>0.79500000000000004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809</v>
      </c>
      <c r="G214" s="245"/>
      <c r="H214" s="248">
        <v>-23.760000000000002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5" customFormat="1">
      <c r="A215" s="15"/>
      <c r="B215" s="255"/>
      <c r="C215" s="256"/>
      <c r="D215" s="235" t="s">
        <v>198</v>
      </c>
      <c r="E215" s="257" t="s">
        <v>19</v>
      </c>
      <c r="F215" s="258" t="s">
        <v>229</v>
      </c>
      <c r="G215" s="256"/>
      <c r="H215" s="259">
        <v>164.899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198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188</v>
      </c>
    </row>
    <row r="216" s="2" customFormat="1" ht="24.15" customHeight="1">
      <c r="A216" s="40"/>
      <c r="B216" s="41"/>
      <c r="C216" s="215" t="s">
        <v>342</v>
      </c>
      <c r="D216" s="215" t="s">
        <v>190</v>
      </c>
      <c r="E216" s="216" t="s">
        <v>830</v>
      </c>
      <c r="F216" s="217" t="s">
        <v>831</v>
      </c>
      <c r="G216" s="218" t="s">
        <v>243</v>
      </c>
      <c r="H216" s="219">
        <v>164.899</v>
      </c>
      <c r="I216" s="220"/>
      <c r="J216" s="221">
        <f>ROUND(I216*H216,2)</f>
        <v>0</v>
      </c>
      <c r="K216" s="217" t="s">
        <v>194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82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1099</v>
      </c>
    </row>
    <row r="217" s="2" customFormat="1">
      <c r="A217" s="40"/>
      <c r="B217" s="41"/>
      <c r="C217" s="42"/>
      <c r="D217" s="228" t="s">
        <v>196</v>
      </c>
      <c r="E217" s="42"/>
      <c r="F217" s="229" t="s">
        <v>833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196</v>
      </c>
      <c r="AU217" s="19" t="s">
        <v>82</v>
      </c>
    </row>
    <row r="218" s="13" customFormat="1">
      <c r="A218" s="13"/>
      <c r="B218" s="233"/>
      <c r="C218" s="234"/>
      <c r="D218" s="235" t="s">
        <v>198</v>
      </c>
      <c r="E218" s="236" t="s">
        <v>19</v>
      </c>
      <c r="F218" s="237" t="s">
        <v>1050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198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1091</v>
      </c>
      <c r="G219" s="245"/>
      <c r="H219" s="248">
        <v>178.048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1098</v>
      </c>
      <c r="G220" s="245"/>
      <c r="H220" s="248">
        <v>9.8160000000000007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1094</v>
      </c>
      <c r="G221" s="245"/>
      <c r="H221" s="248">
        <v>0.79500000000000004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809</v>
      </c>
      <c r="G222" s="245"/>
      <c r="H222" s="248">
        <v>-23.760000000000002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5" customFormat="1">
      <c r="A223" s="15"/>
      <c r="B223" s="255"/>
      <c r="C223" s="256"/>
      <c r="D223" s="235" t="s">
        <v>198</v>
      </c>
      <c r="E223" s="257" t="s">
        <v>19</v>
      </c>
      <c r="F223" s="258" t="s">
        <v>229</v>
      </c>
      <c r="G223" s="256"/>
      <c r="H223" s="259">
        <v>164.899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198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188</v>
      </c>
    </row>
    <row r="224" s="2" customFormat="1" ht="44.25" customHeight="1">
      <c r="A224" s="40"/>
      <c r="B224" s="41"/>
      <c r="C224" s="215" t="s">
        <v>348</v>
      </c>
      <c r="D224" s="215" t="s">
        <v>190</v>
      </c>
      <c r="E224" s="216" t="s">
        <v>843</v>
      </c>
      <c r="F224" s="217" t="s">
        <v>844</v>
      </c>
      <c r="G224" s="218" t="s">
        <v>345</v>
      </c>
      <c r="H224" s="219">
        <v>5.7030000000000003</v>
      </c>
      <c r="I224" s="220"/>
      <c r="J224" s="221">
        <f>ROUND(I224*H224,2)</f>
        <v>0</v>
      </c>
      <c r="K224" s="217" t="s">
        <v>194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1.05555</v>
      </c>
      <c r="R224" s="224">
        <f>Q224*H224</f>
        <v>6.0198016500000007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82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1100</v>
      </c>
    </row>
    <row r="225" s="2" customFormat="1">
      <c r="A225" s="40"/>
      <c r="B225" s="41"/>
      <c r="C225" s="42"/>
      <c r="D225" s="228" t="s">
        <v>196</v>
      </c>
      <c r="E225" s="42"/>
      <c r="F225" s="229" t="s">
        <v>846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196</v>
      </c>
      <c r="AU225" s="19" t="s">
        <v>82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1101</v>
      </c>
      <c r="G226" s="245"/>
      <c r="H226" s="248">
        <v>5.7030000000000003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5" customFormat="1">
      <c r="A227" s="15"/>
      <c r="B227" s="255"/>
      <c r="C227" s="256"/>
      <c r="D227" s="235" t="s">
        <v>198</v>
      </c>
      <c r="E227" s="257" t="s">
        <v>19</v>
      </c>
      <c r="F227" s="258" t="s">
        <v>229</v>
      </c>
      <c r="G227" s="256"/>
      <c r="H227" s="259">
        <v>5.7030000000000003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198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188</v>
      </c>
    </row>
    <row r="228" s="2" customFormat="1" ht="33" customHeight="1">
      <c r="A228" s="40"/>
      <c r="B228" s="41"/>
      <c r="C228" s="215" t="s">
        <v>355</v>
      </c>
      <c r="D228" s="215" t="s">
        <v>190</v>
      </c>
      <c r="E228" s="216" t="s">
        <v>1102</v>
      </c>
      <c r="F228" s="217" t="s">
        <v>1103</v>
      </c>
      <c r="G228" s="218" t="s">
        <v>193</v>
      </c>
      <c r="H228" s="219">
        <v>6.2960000000000003</v>
      </c>
      <c r="I228" s="220"/>
      <c r="J228" s="221">
        <f>ROUND(I228*H228,2)</f>
        <v>0</v>
      </c>
      <c r="K228" s="217" t="s">
        <v>194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2.45336</v>
      </c>
      <c r="R228" s="224">
        <f>Q228*H228</f>
        <v>15.446354560000001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82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1104</v>
      </c>
    </row>
    <row r="229" s="2" customFormat="1">
      <c r="A229" s="40"/>
      <c r="B229" s="41"/>
      <c r="C229" s="42"/>
      <c r="D229" s="228" t="s">
        <v>196</v>
      </c>
      <c r="E229" s="42"/>
      <c r="F229" s="229" t="s">
        <v>1105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196</v>
      </c>
      <c r="AU229" s="19" t="s">
        <v>82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1050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1106</v>
      </c>
      <c r="G231" s="245"/>
      <c r="H231" s="248">
        <v>2.1749999999999998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1107</v>
      </c>
      <c r="G232" s="245"/>
      <c r="H232" s="248">
        <v>1.946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1106</v>
      </c>
      <c r="G233" s="245"/>
      <c r="H233" s="248">
        <v>2.1749999999999998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5" customFormat="1">
      <c r="A234" s="15"/>
      <c r="B234" s="255"/>
      <c r="C234" s="256"/>
      <c r="D234" s="235" t="s">
        <v>198</v>
      </c>
      <c r="E234" s="257" t="s">
        <v>19</v>
      </c>
      <c r="F234" s="258" t="s">
        <v>229</v>
      </c>
      <c r="G234" s="256"/>
      <c r="H234" s="259">
        <v>6.2959999999999994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198</v>
      </c>
      <c r="AU234" s="265" t="s">
        <v>82</v>
      </c>
      <c r="AV234" s="15" t="s">
        <v>135</v>
      </c>
      <c r="AW234" s="15" t="s">
        <v>35</v>
      </c>
      <c r="AX234" s="15" t="s">
        <v>80</v>
      </c>
      <c r="AY234" s="265" t="s">
        <v>188</v>
      </c>
    </row>
    <row r="235" s="2" customFormat="1" ht="24.15" customHeight="1">
      <c r="A235" s="40"/>
      <c r="B235" s="41"/>
      <c r="C235" s="215" t="s">
        <v>361</v>
      </c>
      <c r="D235" s="215" t="s">
        <v>190</v>
      </c>
      <c r="E235" s="216" t="s">
        <v>861</v>
      </c>
      <c r="F235" s="217" t="s">
        <v>862</v>
      </c>
      <c r="G235" s="218" t="s">
        <v>243</v>
      </c>
      <c r="H235" s="219">
        <v>46.764000000000003</v>
      </c>
      <c r="I235" s="220"/>
      <c r="J235" s="221">
        <f>ROUND(I235*H235,2)</f>
        <v>0</v>
      </c>
      <c r="K235" s="217" t="s">
        <v>194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0.0066299999999999996</v>
      </c>
      <c r="R235" s="224">
        <f>Q235*H235</f>
        <v>0.31004532000000001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82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1108</v>
      </c>
    </row>
    <row r="236" s="2" customFormat="1">
      <c r="A236" s="40"/>
      <c r="B236" s="41"/>
      <c r="C236" s="42"/>
      <c r="D236" s="228" t="s">
        <v>196</v>
      </c>
      <c r="E236" s="42"/>
      <c r="F236" s="229" t="s">
        <v>864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196</v>
      </c>
      <c r="AU236" s="19" t="s">
        <v>82</v>
      </c>
    </row>
    <row r="237" s="13" customFormat="1">
      <c r="A237" s="13"/>
      <c r="B237" s="233"/>
      <c r="C237" s="234"/>
      <c r="D237" s="235" t="s">
        <v>198</v>
      </c>
      <c r="E237" s="236" t="s">
        <v>19</v>
      </c>
      <c r="F237" s="237" t="s">
        <v>1050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198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1109</v>
      </c>
      <c r="G238" s="245"/>
      <c r="H238" s="248">
        <v>16.044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1110</v>
      </c>
      <c r="G239" s="245"/>
      <c r="H239" s="248">
        <v>15.436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1111</v>
      </c>
      <c r="G240" s="245"/>
      <c r="H240" s="248">
        <v>15.284000000000001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46.764000000000003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375</v>
      </c>
      <c r="D242" s="215" t="s">
        <v>190</v>
      </c>
      <c r="E242" s="216" t="s">
        <v>879</v>
      </c>
      <c r="F242" s="217" t="s">
        <v>880</v>
      </c>
      <c r="G242" s="218" t="s">
        <v>243</v>
      </c>
      <c r="H242" s="219">
        <v>46.764000000000003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1112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882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1050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1109</v>
      </c>
      <c r="G245" s="245"/>
      <c r="H245" s="248">
        <v>16.044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1110</v>
      </c>
      <c r="G246" s="245"/>
      <c r="H246" s="248">
        <v>15.436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1111</v>
      </c>
      <c r="G247" s="245"/>
      <c r="H247" s="248">
        <v>15.284000000000001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5" customFormat="1">
      <c r="A248" s="15"/>
      <c r="B248" s="255"/>
      <c r="C248" s="256"/>
      <c r="D248" s="235" t="s">
        <v>198</v>
      </c>
      <c r="E248" s="257" t="s">
        <v>19</v>
      </c>
      <c r="F248" s="258" t="s">
        <v>229</v>
      </c>
      <c r="G248" s="256"/>
      <c r="H248" s="259">
        <v>46.764000000000003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198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188</v>
      </c>
    </row>
    <row r="249" s="2" customFormat="1" ht="16.5" customHeight="1">
      <c r="A249" s="40"/>
      <c r="B249" s="41"/>
      <c r="C249" s="215" t="s">
        <v>7</v>
      </c>
      <c r="D249" s="215" t="s">
        <v>190</v>
      </c>
      <c r="E249" s="216" t="s">
        <v>1113</v>
      </c>
      <c r="F249" s="217" t="s">
        <v>1114</v>
      </c>
      <c r="G249" s="218" t="s">
        <v>243</v>
      </c>
      <c r="H249" s="219">
        <v>46.764000000000003</v>
      </c>
      <c r="I249" s="220"/>
      <c r="J249" s="221">
        <f>ROUND(I249*H249,2)</f>
        <v>0</v>
      </c>
      <c r="K249" s="217" t="s">
        <v>194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0.0033999999999999998</v>
      </c>
      <c r="R249" s="224">
        <f>Q249*H249</f>
        <v>0.15899759999999999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82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1115</v>
      </c>
    </row>
    <row r="250" s="2" customFormat="1">
      <c r="A250" s="40"/>
      <c r="B250" s="41"/>
      <c r="C250" s="42"/>
      <c r="D250" s="228" t="s">
        <v>196</v>
      </c>
      <c r="E250" s="42"/>
      <c r="F250" s="229" t="s">
        <v>1116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196</v>
      </c>
      <c r="AU250" s="19" t="s">
        <v>82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1050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1109</v>
      </c>
      <c r="G252" s="245"/>
      <c r="H252" s="248">
        <v>16.044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1110</v>
      </c>
      <c r="G253" s="245"/>
      <c r="H253" s="248">
        <v>15.436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1111</v>
      </c>
      <c r="G254" s="245"/>
      <c r="H254" s="248">
        <v>15.284000000000001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5" customFormat="1">
      <c r="A255" s="15"/>
      <c r="B255" s="255"/>
      <c r="C255" s="256"/>
      <c r="D255" s="235" t="s">
        <v>198</v>
      </c>
      <c r="E255" s="257" t="s">
        <v>19</v>
      </c>
      <c r="F255" s="258" t="s">
        <v>229</v>
      </c>
      <c r="G255" s="256"/>
      <c r="H255" s="259">
        <v>46.764000000000003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198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188</v>
      </c>
    </row>
    <row r="256" s="2" customFormat="1" ht="24.15" customHeight="1">
      <c r="A256" s="40"/>
      <c r="B256" s="41"/>
      <c r="C256" s="215" t="s">
        <v>389</v>
      </c>
      <c r="D256" s="215" t="s">
        <v>190</v>
      </c>
      <c r="E256" s="216" t="s">
        <v>883</v>
      </c>
      <c r="F256" s="217" t="s">
        <v>884</v>
      </c>
      <c r="G256" s="218" t="s">
        <v>243</v>
      </c>
      <c r="H256" s="219">
        <v>15.284000000000001</v>
      </c>
      <c r="I256" s="220"/>
      <c r="J256" s="221">
        <f>ROUND(I256*H256,2)</f>
        <v>0</v>
      </c>
      <c r="K256" s="217" t="s">
        <v>194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0.0013400000000000001</v>
      </c>
      <c r="R256" s="224">
        <f>Q256*H256</f>
        <v>0.020480560000000002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82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1117</v>
      </c>
    </row>
    <row r="257" s="2" customFormat="1">
      <c r="A257" s="40"/>
      <c r="B257" s="41"/>
      <c r="C257" s="42"/>
      <c r="D257" s="228" t="s">
        <v>196</v>
      </c>
      <c r="E257" s="42"/>
      <c r="F257" s="229" t="s">
        <v>886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196</v>
      </c>
      <c r="AU257" s="19" t="s">
        <v>82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1050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1111</v>
      </c>
      <c r="G259" s="245"/>
      <c r="H259" s="248">
        <v>15.284000000000001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5" customFormat="1">
      <c r="A260" s="15"/>
      <c r="B260" s="255"/>
      <c r="C260" s="256"/>
      <c r="D260" s="235" t="s">
        <v>198</v>
      </c>
      <c r="E260" s="257" t="s">
        <v>19</v>
      </c>
      <c r="F260" s="258" t="s">
        <v>229</v>
      </c>
      <c r="G260" s="256"/>
      <c r="H260" s="259">
        <v>15.284000000000001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198</v>
      </c>
      <c r="AU260" s="265" t="s">
        <v>82</v>
      </c>
      <c r="AV260" s="15" t="s">
        <v>135</v>
      </c>
      <c r="AW260" s="15" t="s">
        <v>35</v>
      </c>
      <c r="AX260" s="15" t="s">
        <v>80</v>
      </c>
      <c r="AY260" s="265" t="s">
        <v>188</v>
      </c>
    </row>
    <row r="261" s="2" customFormat="1" ht="24.15" customHeight="1">
      <c r="A261" s="40"/>
      <c r="B261" s="41"/>
      <c r="C261" s="215" t="s">
        <v>396</v>
      </c>
      <c r="D261" s="215" t="s">
        <v>190</v>
      </c>
      <c r="E261" s="216" t="s">
        <v>887</v>
      </c>
      <c r="F261" s="217" t="s">
        <v>888</v>
      </c>
      <c r="G261" s="218" t="s">
        <v>243</v>
      </c>
      <c r="H261" s="219">
        <v>15.284000000000001</v>
      </c>
      <c r="I261" s="220"/>
      <c r="J261" s="221">
        <f>ROUND(I261*H261,2)</f>
        <v>0</v>
      </c>
      <c r="K261" s="217" t="s">
        <v>194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82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1118</v>
      </c>
    </row>
    <row r="262" s="2" customFormat="1">
      <c r="A262" s="40"/>
      <c r="B262" s="41"/>
      <c r="C262" s="42"/>
      <c r="D262" s="228" t="s">
        <v>196</v>
      </c>
      <c r="E262" s="42"/>
      <c r="F262" s="229" t="s">
        <v>890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196</v>
      </c>
      <c r="AU262" s="19" t="s">
        <v>82</v>
      </c>
    </row>
    <row r="263" s="13" customFormat="1">
      <c r="A263" s="13"/>
      <c r="B263" s="233"/>
      <c r="C263" s="234"/>
      <c r="D263" s="235" t="s">
        <v>198</v>
      </c>
      <c r="E263" s="236" t="s">
        <v>19</v>
      </c>
      <c r="F263" s="237" t="s">
        <v>1050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198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1111</v>
      </c>
      <c r="G264" s="245"/>
      <c r="H264" s="248">
        <v>15.284000000000001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5" customFormat="1">
      <c r="A265" s="15"/>
      <c r="B265" s="255"/>
      <c r="C265" s="256"/>
      <c r="D265" s="235" t="s">
        <v>198</v>
      </c>
      <c r="E265" s="257" t="s">
        <v>19</v>
      </c>
      <c r="F265" s="258" t="s">
        <v>229</v>
      </c>
      <c r="G265" s="256"/>
      <c r="H265" s="259">
        <v>15.284000000000001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198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188</v>
      </c>
    </row>
    <row r="266" s="2" customFormat="1" ht="37.8" customHeight="1">
      <c r="A266" s="40"/>
      <c r="B266" s="41"/>
      <c r="C266" s="215" t="s">
        <v>403</v>
      </c>
      <c r="D266" s="215" t="s">
        <v>190</v>
      </c>
      <c r="E266" s="216" t="s">
        <v>902</v>
      </c>
      <c r="F266" s="217" t="s">
        <v>903</v>
      </c>
      <c r="G266" s="218" t="s">
        <v>345</v>
      </c>
      <c r="H266" s="219">
        <v>0.81799999999999995</v>
      </c>
      <c r="I266" s="220"/>
      <c r="J266" s="221">
        <f>ROUND(I266*H266,2)</f>
        <v>0</v>
      </c>
      <c r="K266" s="217" t="s">
        <v>194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1.0551200000000001</v>
      </c>
      <c r="R266" s="224">
        <f>Q266*H266</f>
        <v>0.86308815999999999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82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1119</v>
      </c>
    </row>
    <row r="267" s="2" customFormat="1">
      <c r="A267" s="40"/>
      <c r="B267" s="41"/>
      <c r="C267" s="42"/>
      <c r="D267" s="228" t="s">
        <v>196</v>
      </c>
      <c r="E267" s="42"/>
      <c r="F267" s="229" t="s">
        <v>905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196</v>
      </c>
      <c r="AU267" s="19" t="s">
        <v>82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1120</v>
      </c>
      <c r="G268" s="245"/>
      <c r="H268" s="248">
        <v>0.81799999999999995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5" customFormat="1">
      <c r="A269" s="15"/>
      <c r="B269" s="255"/>
      <c r="C269" s="256"/>
      <c r="D269" s="235" t="s">
        <v>198</v>
      </c>
      <c r="E269" s="257" t="s">
        <v>19</v>
      </c>
      <c r="F269" s="258" t="s">
        <v>229</v>
      </c>
      <c r="G269" s="256"/>
      <c r="H269" s="259">
        <v>0.81799999999999995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198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188</v>
      </c>
    </row>
    <row r="270" s="2" customFormat="1" ht="24.15" customHeight="1">
      <c r="A270" s="40"/>
      <c r="B270" s="41"/>
      <c r="C270" s="215" t="s">
        <v>412</v>
      </c>
      <c r="D270" s="215" t="s">
        <v>190</v>
      </c>
      <c r="E270" s="216" t="s">
        <v>908</v>
      </c>
      <c r="F270" s="217" t="s">
        <v>909</v>
      </c>
      <c r="G270" s="218" t="s">
        <v>193</v>
      </c>
      <c r="H270" s="219">
        <v>3.593</v>
      </c>
      <c r="I270" s="220"/>
      <c r="J270" s="221">
        <f>ROUND(I270*H270,2)</f>
        <v>0</v>
      </c>
      <c r="K270" s="217" t="s">
        <v>194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2.4533700000000001</v>
      </c>
      <c r="R270" s="224">
        <f>Q270*H270</f>
        <v>8.8149584100000009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82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1121</v>
      </c>
    </row>
    <row r="271" s="2" customFormat="1">
      <c r="A271" s="40"/>
      <c r="B271" s="41"/>
      <c r="C271" s="42"/>
      <c r="D271" s="228" t="s">
        <v>196</v>
      </c>
      <c r="E271" s="42"/>
      <c r="F271" s="229" t="s">
        <v>911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196</v>
      </c>
      <c r="AU271" s="19" t="s">
        <v>82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1050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1122</v>
      </c>
      <c r="G273" s="245"/>
      <c r="H273" s="248">
        <v>2.0569999999999999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1123</v>
      </c>
      <c r="G274" s="245"/>
      <c r="H274" s="248">
        <v>0.77300000000000002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1124</v>
      </c>
      <c r="G275" s="245"/>
      <c r="H275" s="248">
        <v>0.76300000000000001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5" customFormat="1">
      <c r="A276" s="15"/>
      <c r="B276" s="255"/>
      <c r="C276" s="256"/>
      <c r="D276" s="235" t="s">
        <v>198</v>
      </c>
      <c r="E276" s="257" t="s">
        <v>19</v>
      </c>
      <c r="F276" s="258" t="s">
        <v>229</v>
      </c>
      <c r="G276" s="256"/>
      <c r="H276" s="259">
        <v>3.593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198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188</v>
      </c>
    </row>
    <row r="277" s="2" customFormat="1" ht="24.15" customHeight="1">
      <c r="A277" s="40"/>
      <c r="B277" s="41"/>
      <c r="C277" s="215" t="s">
        <v>420</v>
      </c>
      <c r="D277" s="215" t="s">
        <v>190</v>
      </c>
      <c r="E277" s="216" t="s">
        <v>933</v>
      </c>
      <c r="F277" s="217" t="s">
        <v>934</v>
      </c>
      <c r="G277" s="218" t="s">
        <v>345</v>
      </c>
      <c r="H277" s="219">
        <v>0.44900000000000001</v>
      </c>
      <c r="I277" s="220"/>
      <c r="J277" s="221">
        <f>ROUND(I277*H277,2)</f>
        <v>0</v>
      </c>
      <c r="K277" s="217" t="s">
        <v>194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1.0492699999999999</v>
      </c>
      <c r="R277" s="224">
        <f>Q277*H277</f>
        <v>0.47112222999999998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82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1125</v>
      </c>
    </row>
    <row r="278" s="2" customFormat="1">
      <c r="A278" s="40"/>
      <c r="B278" s="41"/>
      <c r="C278" s="42"/>
      <c r="D278" s="228" t="s">
        <v>196</v>
      </c>
      <c r="E278" s="42"/>
      <c r="F278" s="229" t="s">
        <v>936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196</v>
      </c>
      <c r="AU278" s="19" t="s">
        <v>82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1126</v>
      </c>
      <c r="G279" s="245"/>
      <c r="H279" s="248">
        <v>0.44900000000000001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5" customFormat="1">
      <c r="A280" s="15"/>
      <c r="B280" s="255"/>
      <c r="C280" s="256"/>
      <c r="D280" s="235" t="s">
        <v>198</v>
      </c>
      <c r="E280" s="257" t="s">
        <v>19</v>
      </c>
      <c r="F280" s="258" t="s">
        <v>229</v>
      </c>
      <c r="G280" s="256"/>
      <c r="H280" s="259">
        <v>0.44900000000000001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198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188</v>
      </c>
    </row>
    <row r="281" s="2" customFormat="1" ht="24.15" customHeight="1">
      <c r="A281" s="40"/>
      <c r="B281" s="41"/>
      <c r="C281" s="215" t="s">
        <v>439</v>
      </c>
      <c r="D281" s="215" t="s">
        <v>190</v>
      </c>
      <c r="E281" s="216" t="s">
        <v>940</v>
      </c>
      <c r="F281" s="217" t="s">
        <v>941</v>
      </c>
      <c r="G281" s="218" t="s">
        <v>243</v>
      </c>
      <c r="H281" s="219">
        <v>18.584</v>
      </c>
      <c r="I281" s="220"/>
      <c r="J281" s="221">
        <f>ROUND(I281*H281,2)</f>
        <v>0</v>
      </c>
      <c r="K281" s="217" t="s">
        <v>194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0.01282</v>
      </c>
      <c r="R281" s="224">
        <f>Q281*H281</f>
        <v>0.23824687999999999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82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1127</v>
      </c>
    </row>
    <row r="282" s="2" customFormat="1">
      <c r="A282" s="40"/>
      <c r="B282" s="41"/>
      <c r="C282" s="42"/>
      <c r="D282" s="228" t="s">
        <v>196</v>
      </c>
      <c r="E282" s="42"/>
      <c r="F282" s="229" t="s">
        <v>943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196</v>
      </c>
      <c r="AU282" s="19" t="s">
        <v>82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1050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1128</v>
      </c>
      <c r="G284" s="245"/>
      <c r="H284" s="248">
        <v>4.0800000000000001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1129</v>
      </c>
      <c r="G285" s="245"/>
      <c r="H285" s="248">
        <v>3.3039999999999998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1130</v>
      </c>
      <c r="G286" s="245"/>
      <c r="H286" s="248">
        <v>3.8159999999999998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1129</v>
      </c>
      <c r="G287" s="245"/>
      <c r="H287" s="248">
        <v>3.3039999999999998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1128</v>
      </c>
      <c r="G288" s="245"/>
      <c r="H288" s="248">
        <v>4.0800000000000001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5" customFormat="1">
      <c r="A289" s="15"/>
      <c r="B289" s="255"/>
      <c r="C289" s="256"/>
      <c r="D289" s="235" t="s">
        <v>198</v>
      </c>
      <c r="E289" s="257" t="s">
        <v>19</v>
      </c>
      <c r="F289" s="258" t="s">
        <v>229</v>
      </c>
      <c r="G289" s="256"/>
      <c r="H289" s="259">
        <v>18.584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198</v>
      </c>
      <c r="AU289" s="265" t="s">
        <v>82</v>
      </c>
      <c r="AV289" s="15" t="s">
        <v>135</v>
      </c>
      <c r="AW289" s="15" t="s">
        <v>35</v>
      </c>
      <c r="AX289" s="15" t="s">
        <v>80</v>
      </c>
      <c r="AY289" s="265" t="s">
        <v>188</v>
      </c>
    </row>
    <row r="290" s="2" customFormat="1" ht="24.15" customHeight="1">
      <c r="A290" s="40"/>
      <c r="B290" s="41"/>
      <c r="C290" s="215" t="s">
        <v>448</v>
      </c>
      <c r="D290" s="215" t="s">
        <v>190</v>
      </c>
      <c r="E290" s="216" t="s">
        <v>949</v>
      </c>
      <c r="F290" s="217" t="s">
        <v>950</v>
      </c>
      <c r="G290" s="218" t="s">
        <v>243</v>
      </c>
      <c r="H290" s="219">
        <v>18.584</v>
      </c>
      <c r="I290" s="220"/>
      <c r="J290" s="221">
        <f>ROUND(I290*H290,2)</f>
        <v>0</v>
      </c>
      <c r="K290" s="217" t="s">
        <v>194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82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1131</v>
      </c>
    </row>
    <row r="291" s="2" customFormat="1">
      <c r="A291" s="40"/>
      <c r="B291" s="41"/>
      <c r="C291" s="42"/>
      <c r="D291" s="228" t="s">
        <v>196</v>
      </c>
      <c r="E291" s="42"/>
      <c r="F291" s="229" t="s">
        <v>952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196</v>
      </c>
      <c r="AU291" s="19" t="s">
        <v>82</v>
      </c>
    </row>
    <row r="292" s="13" customFormat="1">
      <c r="A292" s="13"/>
      <c r="B292" s="233"/>
      <c r="C292" s="234"/>
      <c r="D292" s="235" t="s">
        <v>198</v>
      </c>
      <c r="E292" s="236" t="s">
        <v>19</v>
      </c>
      <c r="F292" s="237" t="s">
        <v>1050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198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1128</v>
      </c>
      <c r="G293" s="245"/>
      <c r="H293" s="248">
        <v>4.0800000000000001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1129</v>
      </c>
      <c r="G294" s="245"/>
      <c r="H294" s="248">
        <v>3.3039999999999998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1130</v>
      </c>
      <c r="G295" s="245"/>
      <c r="H295" s="248">
        <v>3.8159999999999998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1129</v>
      </c>
      <c r="G296" s="245"/>
      <c r="H296" s="248">
        <v>3.3039999999999998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1128</v>
      </c>
      <c r="G297" s="245"/>
      <c r="H297" s="248">
        <v>4.0800000000000001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5" customFormat="1">
      <c r="A298" s="15"/>
      <c r="B298" s="255"/>
      <c r="C298" s="256"/>
      <c r="D298" s="235" t="s">
        <v>198</v>
      </c>
      <c r="E298" s="257" t="s">
        <v>19</v>
      </c>
      <c r="F298" s="258" t="s">
        <v>229</v>
      </c>
      <c r="G298" s="256"/>
      <c r="H298" s="259">
        <v>18.584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198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188</v>
      </c>
    </row>
    <row r="299" s="2" customFormat="1" ht="16.5" customHeight="1">
      <c r="A299" s="40"/>
      <c r="B299" s="41"/>
      <c r="C299" s="215" t="s">
        <v>457</v>
      </c>
      <c r="D299" s="215" t="s">
        <v>190</v>
      </c>
      <c r="E299" s="216" t="s">
        <v>954</v>
      </c>
      <c r="F299" s="217" t="s">
        <v>955</v>
      </c>
      <c r="G299" s="218" t="s">
        <v>243</v>
      </c>
      <c r="H299" s="219">
        <v>4.4800000000000004</v>
      </c>
      <c r="I299" s="220"/>
      <c r="J299" s="221">
        <f>ROUND(I299*H299,2)</f>
        <v>0</v>
      </c>
      <c r="K299" s="217" t="s">
        <v>194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0.0087399999999999995</v>
      </c>
      <c r="R299" s="224">
        <f>Q299*H299</f>
        <v>0.039155200000000001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82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1132</v>
      </c>
    </row>
    <row r="300" s="2" customFormat="1">
      <c r="A300" s="40"/>
      <c r="B300" s="41"/>
      <c r="C300" s="42"/>
      <c r="D300" s="228" t="s">
        <v>196</v>
      </c>
      <c r="E300" s="42"/>
      <c r="F300" s="229" t="s">
        <v>957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196</v>
      </c>
      <c r="AU300" s="19" t="s">
        <v>82</v>
      </c>
    </row>
    <row r="301" s="13" customFormat="1">
      <c r="A301" s="13"/>
      <c r="B301" s="233"/>
      <c r="C301" s="234"/>
      <c r="D301" s="235" t="s">
        <v>198</v>
      </c>
      <c r="E301" s="236" t="s">
        <v>19</v>
      </c>
      <c r="F301" s="237" t="s">
        <v>1050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198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1133</v>
      </c>
      <c r="G302" s="245"/>
      <c r="H302" s="248">
        <v>2.2400000000000002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1133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5" customFormat="1">
      <c r="A304" s="15"/>
      <c r="B304" s="255"/>
      <c r="C304" s="256"/>
      <c r="D304" s="235" t="s">
        <v>198</v>
      </c>
      <c r="E304" s="257" t="s">
        <v>19</v>
      </c>
      <c r="F304" s="258" t="s">
        <v>229</v>
      </c>
      <c r="G304" s="256"/>
      <c r="H304" s="259">
        <v>4.4800000000000004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198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188</v>
      </c>
    </row>
    <row r="305" s="2" customFormat="1" ht="16.5" customHeight="1">
      <c r="A305" s="40"/>
      <c r="B305" s="41"/>
      <c r="C305" s="215" t="s">
        <v>633</v>
      </c>
      <c r="D305" s="215" t="s">
        <v>190</v>
      </c>
      <c r="E305" s="216" t="s">
        <v>968</v>
      </c>
      <c r="F305" s="217" t="s">
        <v>969</v>
      </c>
      <c r="G305" s="218" t="s">
        <v>243</v>
      </c>
      <c r="H305" s="219">
        <v>4.4800000000000004</v>
      </c>
      <c r="I305" s="220"/>
      <c r="J305" s="221">
        <f>ROUND(I305*H305,2)</f>
        <v>0</v>
      </c>
      <c r="K305" s="217" t="s">
        <v>194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82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1134</v>
      </c>
    </row>
    <row r="306" s="2" customFormat="1">
      <c r="A306" s="40"/>
      <c r="B306" s="41"/>
      <c r="C306" s="42"/>
      <c r="D306" s="228" t="s">
        <v>196</v>
      </c>
      <c r="E306" s="42"/>
      <c r="F306" s="229" t="s">
        <v>971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196</v>
      </c>
      <c r="AU306" s="19" t="s">
        <v>82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1050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1133</v>
      </c>
      <c r="G308" s="245"/>
      <c r="H308" s="248">
        <v>2.2400000000000002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1133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4.4800000000000004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1.75" customHeight="1">
      <c r="A311" s="40"/>
      <c r="B311" s="41"/>
      <c r="C311" s="215" t="s">
        <v>638</v>
      </c>
      <c r="D311" s="215" t="s">
        <v>190</v>
      </c>
      <c r="E311" s="216" t="s">
        <v>973</v>
      </c>
      <c r="F311" s="217" t="s">
        <v>974</v>
      </c>
      <c r="G311" s="218" t="s">
        <v>243</v>
      </c>
      <c r="H311" s="219">
        <v>3.5680000000000001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0.0065799999999999999</v>
      </c>
      <c r="R311" s="224">
        <f>Q311*H311</f>
        <v>0.023477439999999999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1135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976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1050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1136</v>
      </c>
      <c r="G314" s="245"/>
      <c r="H314" s="248">
        <v>3.5680000000000001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5" customFormat="1">
      <c r="A315" s="15"/>
      <c r="B315" s="255"/>
      <c r="C315" s="256"/>
      <c r="D315" s="235" t="s">
        <v>198</v>
      </c>
      <c r="E315" s="257" t="s">
        <v>19</v>
      </c>
      <c r="F315" s="258" t="s">
        <v>229</v>
      </c>
      <c r="G315" s="256"/>
      <c r="H315" s="259">
        <v>3.5680000000000001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198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188</v>
      </c>
    </row>
    <row r="316" s="2" customFormat="1" ht="21.75" customHeight="1">
      <c r="A316" s="40"/>
      <c r="B316" s="41"/>
      <c r="C316" s="215" t="s">
        <v>630</v>
      </c>
      <c r="D316" s="215" t="s">
        <v>190</v>
      </c>
      <c r="E316" s="216" t="s">
        <v>980</v>
      </c>
      <c r="F316" s="217" t="s">
        <v>981</v>
      </c>
      <c r="G316" s="218" t="s">
        <v>243</v>
      </c>
      <c r="H316" s="219">
        <v>3.5680000000000001</v>
      </c>
      <c r="I316" s="220"/>
      <c r="J316" s="221">
        <f>ROUND(I316*H316,2)</f>
        <v>0</v>
      </c>
      <c r="K316" s="217" t="s">
        <v>194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82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1137</v>
      </c>
    </row>
    <row r="317" s="2" customFormat="1">
      <c r="A317" s="40"/>
      <c r="B317" s="41"/>
      <c r="C317" s="42"/>
      <c r="D317" s="228" t="s">
        <v>196</v>
      </c>
      <c r="E317" s="42"/>
      <c r="F317" s="229" t="s">
        <v>983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196</v>
      </c>
      <c r="AU317" s="19" t="s">
        <v>82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1050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1136</v>
      </c>
      <c r="G319" s="245"/>
      <c r="H319" s="248">
        <v>3.5680000000000001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5" customFormat="1">
      <c r="A320" s="15"/>
      <c r="B320" s="255"/>
      <c r="C320" s="256"/>
      <c r="D320" s="235" t="s">
        <v>198</v>
      </c>
      <c r="E320" s="257" t="s">
        <v>19</v>
      </c>
      <c r="F320" s="258" t="s">
        <v>229</v>
      </c>
      <c r="G320" s="256"/>
      <c r="H320" s="259">
        <v>3.5680000000000001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198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188</v>
      </c>
    </row>
    <row r="321" s="12" customFormat="1" ht="22.8" customHeight="1">
      <c r="A321" s="12"/>
      <c r="B321" s="199"/>
      <c r="C321" s="200"/>
      <c r="D321" s="201" t="s">
        <v>72</v>
      </c>
      <c r="E321" s="213" t="s">
        <v>258</v>
      </c>
      <c r="F321" s="213" t="s">
        <v>1138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SUM(P322:P494)</f>
        <v>0</v>
      </c>
      <c r="Q321" s="207"/>
      <c r="R321" s="208">
        <f>SUM(R322:R494)</f>
        <v>7.0220582399999998</v>
      </c>
      <c r="S321" s="207"/>
      <c r="T321" s="209">
        <f>SUM(T322:T494)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80</v>
      </c>
      <c r="AT321" s="211" t="s">
        <v>72</v>
      </c>
      <c r="AU321" s="211" t="s">
        <v>80</v>
      </c>
      <c r="AY321" s="210" t="s">
        <v>188</v>
      </c>
      <c r="BK321" s="212">
        <f>SUM(BK322:BK494)</f>
        <v>0</v>
      </c>
    </row>
    <row r="322" s="2" customFormat="1" ht="24.15" customHeight="1">
      <c r="A322" s="40"/>
      <c r="B322" s="41"/>
      <c r="C322" s="215" t="s">
        <v>647</v>
      </c>
      <c r="D322" s="215" t="s">
        <v>190</v>
      </c>
      <c r="E322" s="216" t="s">
        <v>1139</v>
      </c>
      <c r="F322" s="217" t="s">
        <v>1140</v>
      </c>
      <c r="G322" s="218" t="s">
        <v>243</v>
      </c>
      <c r="H322" s="219">
        <v>54.728000000000002</v>
      </c>
      <c r="I322" s="220"/>
      <c r="J322" s="221">
        <f>ROUND(I322*H322,2)</f>
        <v>0</v>
      </c>
      <c r="K322" s="217" t="s">
        <v>194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0.00025999999999999998</v>
      </c>
      <c r="R322" s="224">
        <f>Q322*H322</f>
        <v>0.014229279999999999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82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1141</v>
      </c>
    </row>
    <row r="323" s="2" customFormat="1">
      <c r="A323" s="40"/>
      <c r="B323" s="41"/>
      <c r="C323" s="42"/>
      <c r="D323" s="228" t="s">
        <v>196</v>
      </c>
      <c r="E323" s="42"/>
      <c r="F323" s="229" t="s">
        <v>1142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196</v>
      </c>
      <c r="AU323" s="19" t="s">
        <v>82</v>
      </c>
    </row>
    <row r="324" s="13" customFormat="1">
      <c r="A324" s="13"/>
      <c r="B324" s="233"/>
      <c r="C324" s="234"/>
      <c r="D324" s="235" t="s">
        <v>198</v>
      </c>
      <c r="E324" s="236" t="s">
        <v>19</v>
      </c>
      <c r="F324" s="237" t="s">
        <v>1143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198</v>
      </c>
      <c r="AU324" s="243" t="s">
        <v>82</v>
      </c>
      <c r="AV324" s="13" t="s">
        <v>80</v>
      </c>
      <c r="AW324" s="13" t="s">
        <v>35</v>
      </c>
      <c r="AX324" s="13" t="s">
        <v>73</v>
      </c>
      <c r="AY324" s="243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1144</v>
      </c>
      <c r="G325" s="245"/>
      <c r="H325" s="248">
        <v>41.869999999999997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1145</v>
      </c>
      <c r="G326" s="245"/>
      <c r="H326" s="248">
        <v>-4.04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748</v>
      </c>
      <c r="G327" s="245"/>
      <c r="H327" s="248">
        <v>-2.79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1128</v>
      </c>
      <c r="G328" s="245"/>
      <c r="H328" s="248">
        <v>4.0800000000000001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1146</v>
      </c>
      <c r="G329" s="245"/>
      <c r="H329" s="248">
        <v>6.6079999999999997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4" customFormat="1">
      <c r="A330" s="14"/>
      <c r="B330" s="244"/>
      <c r="C330" s="245"/>
      <c r="D330" s="235" t="s">
        <v>198</v>
      </c>
      <c r="E330" s="246" t="s">
        <v>19</v>
      </c>
      <c r="F330" s="247" t="s">
        <v>1147</v>
      </c>
      <c r="G330" s="245"/>
      <c r="H330" s="248">
        <v>4.9199999999999999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198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1128</v>
      </c>
      <c r="G331" s="245"/>
      <c r="H331" s="248">
        <v>4.0800000000000001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5" customFormat="1">
      <c r="A332" s="15"/>
      <c r="B332" s="255"/>
      <c r="C332" s="256"/>
      <c r="D332" s="235" t="s">
        <v>198</v>
      </c>
      <c r="E332" s="257" t="s">
        <v>19</v>
      </c>
      <c r="F332" s="258" t="s">
        <v>229</v>
      </c>
      <c r="G332" s="256"/>
      <c r="H332" s="259">
        <v>54.727999999999994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198</v>
      </c>
      <c r="AU332" s="265" t="s">
        <v>82</v>
      </c>
      <c r="AV332" s="15" t="s">
        <v>135</v>
      </c>
      <c r="AW332" s="15" t="s">
        <v>35</v>
      </c>
      <c r="AX332" s="15" t="s">
        <v>80</v>
      </c>
      <c r="AY332" s="265" t="s">
        <v>188</v>
      </c>
    </row>
    <row r="333" s="2" customFormat="1" ht="24.15" customHeight="1">
      <c r="A333" s="40"/>
      <c r="B333" s="41"/>
      <c r="C333" s="215" t="s">
        <v>891</v>
      </c>
      <c r="D333" s="215" t="s">
        <v>190</v>
      </c>
      <c r="E333" s="216" t="s">
        <v>1148</v>
      </c>
      <c r="F333" s="217" t="s">
        <v>1149</v>
      </c>
      <c r="G333" s="218" t="s">
        <v>243</v>
      </c>
      <c r="H333" s="219">
        <v>54.728000000000002</v>
      </c>
      <c r="I333" s="220"/>
      <c r="J333" s="221">
        <f>ROUND(I333*H333,2)</f>
        <v>0</v>
      </c>
      <c r="K333" s="217" t="s">
        <v>194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0.0040000000000000001</v>
      </c>
      <c r="R333" s="224">
        <f>Q333*H333</f>
        <v>0.21891200000000002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82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1150</v>
      </c>
    </row>
    <row r="334" s="2" customFormat="1">
      <c r="A334" s="40"/>
      <c r="B334" s="41"/>
      <c r="C334" s="42"/>
      <c r="D334" s="228" t="s">
        <v>196</v>
      </c>
      <c r="E334" s="42"/>
      <c r="F334" s="229" t="s">
        <v>1151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196</v>
      </c>
      <c r="AU334" s="19" t="s">
        <v>82</v>
      </c>
    </row>
    <row r="335" s="13" customFormat="1">
      <c r="A335" s="13"/>
      <c r="B335" s="233"/>
      <c r="C335" s="234"/>
      <c r="D335" s="235" t="s">
        <v>198</v>
      </c>
      <c r="E335" s="236" t="s">
        <v>19</v>
      </c>
      <c r="F335" s="237" t="s">
        <v>1143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198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1144</v>
      </c>
      <c r="G336" s="245"/>
      <c r="H336" s="248">
        <v>41.869999999999997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1145</v>
      </c>
      <c r="G337" s="245"/>
      <c r="H337" s="248">
        <v>-4.04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748</v>
      </c>
      <c r="G338" s="245"/>
      <c r="H338" s="248">
        <v>-2.79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4" customFormat="1">
      <c r="A339" s="14"/>
      <c r="B339" s="244"/>
      <c r="C339" s="245"/>
      <c r="D339" s="235" t="s">
        <v>198</v>
      </c>
      <c r="E339" s="246" t="s">
        <v>19</v>
      </c>
      <c r="F339" s="247" t="s">
        <v>1128</v>
      </c>
      <c r="G339" s="245"/>
      <c r="H339" s="248">
        <v>4.0800000000000001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198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1146</v>
      </c>
      <c r="G340" s="245"/>
      <c r="H340" s="248">
        <v>6.6079999999999997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1147</v>
      </c>
      <c r="G341" s="245"/>
      <c r="H341" s="248">
        <v>4.9199999999999999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1128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5" customFormat="1">
      <c r="A343" s="15"/>
      <c r="B343" s="255"/>
      <c r="C343" s="256"/>
      <c r="D343" s="235" t="s">
        <v>198</v>
      </c>
      <c r="E343" s="257" t="s">
        <v>19</v>
      </c>
      <c r="F343" s="258" t="s">
        <v>229</v>
      </c>
      <c r="G343" s="256"/>
      <c r="H343" s="259">
        <v>54.727999999999994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198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188</v>
      </c>
    </row>
    <row r="344" s="2" customFormat="1" ht="16.5" customHeight="1">
      <c r="A344" s="40"/>
      <c r="B344" s="41"/>
      <c r="C344" s="215" t="s">
        <v>896</v>
      </c>
      <c r="D344" s="215" t="s">
        <v>190</v>
      </c>
      <c r="E344" s="216" t="s">
        <v>1152</v>
      </c>
      <c r="F344" s="217" t="s">
        <v>1153</v>
      </c>
      <c r="G344" s="218" t="s">
        <v>243</v>
      </c>
      <c r="H344" s="219">
        <v>142.91300000000001</v>
      </c>
      <c r="I344" s="220"/>
      <c r="J344" s="221">
        <f>ROUND(I344*H344,2)</f>
        <v>0</v>
      </c>
      <c r="K344" s="217" t="s">
        <v>194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0.00025999999999999998</v>
      </c>
      <c r="R344" s="224">
        <f>Q344*H344</f>
        <v>0.037157379999999997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82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1154</v>
      </c>
    </row>
    <row r="345" s="2" customFormat="1">
      <c r="A345" s="40"/>
      <c r="B345" s="41"/>
      <c r="C345" s="42"/>
      <c r="D345" s="228" t="s">
        <v>196</v>
      </c>
      <c r="E345" s="42"/>
      <c r="F345" s="229" t="s">
        <v>1155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196</v>
      </c>
      <c r="AU345" s="19" t="s">
        <v>82</v>
      </c>
    </row>
    <row r="346" s="13" customFormat="1">
      <c r="A346" s="13"/>
      <c r="B346" s="233"/>
      <c r="C346" s="234"/>
      <c r="D346" s="235" t="s">
        <v>198</v>
      </c>
      <c r="E346" s="236" t="s">
        <v>19</v>
      </c>
      <c r="F346" s="237" t="s">
        <v>1156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198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1157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1158</v>
      </c>
      <c r="G348" s="245"/>
      <c r="H348" s="248">
        <v>69.972999999999999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1159</v>
      </c>
      <c r="G349" s="245"/>
      <c r="H349" s="248">
        <v>2.101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1160</v>
      </c>
      <c r="G350" s="245"/>
      <c r="H350" s="248">
        <v>1.3500000000000001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1052</v>
      </c>
      <c r="G351" s="245"/>
      <c r="H351" s="248">
        <v>-0.40000000000000002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1057</v>
      </c>
      <c r="G352" s="245"/>
      <c r="H352" s="248">
        <v>-1.315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1161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1162</v>
      </c>
      <c r="G354" s="245"/>
      <c r="H354" s="248">
        <v>16.695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1163</v>
      </c>
      <c r="G355" s="245"/>
      <c r="H355" s="248">
        <v>0.38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1164</v>
      </c>
      <c r="G356" s="245"/>
      <c r="H356" s="248">
        <v>0.45000000000000001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1165</v>
      </c>
      <c r="G357" s="245"/>
      <c r="H357" s="248">
        <v>-1.7729999999999999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3" customFormat="1">
      <c r="A358" s="13"/>
      <c r="B358" s="233"/>
      <c r="C358" s="234"/>
      <c r="D358" s="235" t="s">
        <v>198</v>
      </c>
      <c r="E358" s="236" t="s">
        <v>19</v>
      </c>
      <c r="F358" s="237" t="s">
        <v>1166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198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1167</v>
      </c>
      <c r="G359" s="245"/>
      <c r="H359" s="248">
        <v>29.375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1168</v>
      </c>
      <c r="G360" s="245"/>
      <c r="H360" s="248">
        <v>1.099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1169</v>
      </c>
      <c r="G361" s="245"/>
      <c r="H361" s="248">
        <v>2.0139999999999998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1170</v>
      </c>
      <c r="G362" s="245"/>
      <c r="H362" s="248">
        <v>0.90000000000000002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3" customFormat="1">
      <c r="A363" s="13"/>
      <c r="B363" s="233"/>
      <c r="C363" s="234"/>
      <c r="D363" s="235" t="s">
        <v>198</v>
      </c>
      <c r="E363" s="236" t="s">
        <v>19</v>
      </c>
      <c r="F363" s="237" t="s">
        <v>1171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198</v>
      </c>
      <c r="AU363" s="243" t="s">
        <v>82</v>
      </c>
      <c r="AV363" s="13" t="s">
        <v>80</v>
      </c>
      <c r="AW363" s="13" t="s">
        <v>35</v>
      </c>
      <c r="AX363" s="13" t="s">
        <v>73</v>
      </c>
      <c r="AY363" s="243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1172</v>
      </c>
      <c r="G364" s="245"/>
      <c r="H364" s="248">
        <v>7.1630000000000003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1173</v>
      </c>
      <c r="G365" s="245"/>
      <c r="H365" s="248">
        <v>0.24199999999999999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1174</v>
      </c>
      <c r="G366" s="245"/>
      <c r="H366" s="248">
        <v>1.484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4" customFormat="1">
      <c r="A367" s="14"/>
      <c r="B367" s="244"/>
      <c r="C367" s="245"/>
      <c r="D367" s="235" t="s">
        <v>198</v>
      </c>
      <c r="E367" s="246" t="s">
        <v>19</v>
      </c>
      <c r="F367" s="247" t="s">
        <v>1175</v>
      </c>
      <c r="G367" s="245"/>
      <c r="H367" s="248">
        <v>0.26500000000000001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198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188</v>
      </c>
    </row>
    <row r="368" s="13" customFormat="1">
      <c r="A368" s="13"/>
      <c r="B368" s="233"/>
      <c r="C368" s="234"/>
      <c r="D368" s="235" t="s">
        <v>198</v>
      </c>
      <c r="E368" s="236" t="s">
        <v>19</v>
      </c>
      <c r="F368" s="237" t="s">
        <v>1176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198</v>
      </c>
      <c r="AU368" s="243" t="s">
        <v>82</v>
      </c>
      <c r="AV368" s="13" t="s">
        <v>80</v>
      </c>
      <c r="AW368" s="13" t="s">
        <v>35</v>
      </c>
      <c r="AX368" s="13" t="s">
        <v>73</v>
      </c>
      <c r="AY368" s="243" t="s">
        <v>188</v>
      </c>
    </row>
    <row r="369" s="14" customFormat="1">
      <c r="A369" s="14"/>
      <c r="B369" s="244"/>
      <c r="C369" s="245"/>
      <c r="D369" s="235" t="s">
        <v>198</v>
      </c>
      <c r="E369" s="246" t="s">
        <v>19</v>
      </c>
      <c r="F369" s="247" t="s">
        <v>1177</v>
      </c>
      <c r="G369" s="245"/>
      <c r="H369" s="248">
        <v>6.4130000000000003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198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188</v>
      </c>
    </row>
    <row r="370" s="14" customFormat="1">
      <c r="A370" s="14"/>
      <c r="B370" s="244"/>
      <c r="C370" s="245"/>
      <c r="D370" s="235" t="s">
        <v>198</v>
      </c>
      <c r="E370" s="246" t="s">
        <v>19</v>
      </c>
      <c r="F370" s="247" t="s">
        <v>1173</v>
      </c>
      <c r="G370" s="245"/>
      <c r="H370" s="248">
        <v>0.24199999999999999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198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188</v>
      </c>
    </row>
    <row r="371" s="13" customFormat="1">
      <c r="A371" s="13"/>
      <c r="B371" s="233"/>
      <c r="C371" s="234"/>
      <c r="D371" s="235" t="s">
        <v>198</v>
      </c>
      <c r="E371" s="236" t="s">
        <v>19</v>
      </c>
      <c r="F371" s="237" t="s">
        <v>1178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198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1179</v>
      </c>
      <c r="G372" s="245"/>
      <c r="H372" s="248">
        <v>5.2999999999999998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1180</v>
      </c>
      <c r="G373" s="245"/>
      <c r="H373" s="248">
        <v>0.20000000000000001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1181</v>
      </c>
      <c r="G374" s="245"/>
      <c r="H374" s="248">
        <v>0.22500000000000001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1182</v>
      </c>
      <c r="G375" s="245"/>
      <c r="H375" s="248">
        <v>0.53000000000000003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5" customFormat="1">
      <c r="A376" s="15"/>
      <c r="B376" s="255"/>
      <c r="C376" s="256"/>
      <c r="D376" s="235" t="s">
        <v>198</v>
      </c>
      <c r="E376" s="257" t="s">
        <v>19</v>
      </c>
      <c r="F376" s="258" t="s">
        <v>229</v>
      </c>
      <c r="G376" s="256"/>
      <c r="H376" s="259">
        <v>142.91299999999998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198</v>
      </c>
      <c r="AU376" s="265" t="s">
        <v>82</v>
      </c>
      <c r="AV376" s="15" t="s">
        <v>135</v>
      </c>
      <c r="AW376" s="15" t="s">
        <v>35</v>
      </c>
      <c r="AX376" s="15" t="s">
        <v>80</v>
      </c>
      <c r="AY376" s="265" t="s">
        <v>188</v>
      </c>
    </row>
    <row r="377" s="2" customFormat="1" ht="24.15" customHeight="1">
      <c r="A377" s="40"/>
      <c r="B377" s="41"/>
      <c r="C377" s="215" t="s">
        <v>901</v>
      </c>
      <c r="D377" s="215" t="s">
        <v>190</v>
      </c>
      <c r="E377" s="216" t="s">
        <v>1183</v>
      </c>
      <c r="F377" s="217" t="s">
        <v>1184</v>
      </c>
      <c r="G377" s="218" t="s">
        <v>243</v>
      </c>
      <c r="H377" s="219">
        <v>197.64099999999999</v>
      </c>
      <c r="I377" s="220"/>
      <c r="J377" s="221">
        <f>ROUND(I377*H377,2)</f>
        <v>0</v>
      </c>
      <c r="K377" s="217" t="s">
        <v>194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0.0043800000000000002</v>
      </c>
      <c r="R377" s="224">
        <f>Q377*H377</f>
        <v>0.86566757999999999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82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1185</v>
      </c>
    </row>
    <row r="378" s="2" customFormat="1">
      <c r="A378" s="40"/>
      <c r="B378" s="41"/>
      <c r="C378" s="42"/>
      <c r="D378" s="228" t="s">
        <v>196</v>
      </c>
      <c r="E378" s="42"/>
      <c r="F378" s="229" t="s">
        <v>1186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196</v>
      </c>
      <c r="AU378" s="19" t="s">
        <v>82</v>
      </c>
    </row>
    <row r="379" s="13" customFormat="1">
      <c r="A379" s="13"/>
      <c r="B379" s="233"/>
      <c r="C379" s="234"/>
      <c r="D379" s="235" t="s">
        <v>198</v>
      </c>
      <c r="E379" s="236" t="s">
        <v>19</v>
      </c>
      <c r="F379" s="237" t="s">
        <v>1156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198</v>
      </c>
      <c r="AU379" s="243" t="s">
        <v>82</v>
      </c>
      <c r="AV379" s="13" t="s">
        <v>80</v>
      </c>
      <c r="AW379" s="13" t="s">
        <v>35</v>
      </c>
      <c r="AX379" s="13" t="s">
        <v>73</v>
      </c>
      <c r="AY379" s="243" t="s">
        <v>188</v>
      </c>
    </row>
    <row r="380" s="13" customFormat="1">
      <c r="A380" s="13"/>
      <c r="B380" s="233"/>
      <c r="C380" s="234"/>
      <c r="D380" s="235" t="s">
        <v>198</v>
      </c>
      <c r="E380" s="236" t="s">
        <v>19</v>
      </c>
      <c r="F380" s="237" t="s">
        <v>1143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198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1144</v>
      </c>
      <c r="G381" s="245"/>
      <c r="H381" s="248">
        <v>41.869999999999997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1145</v>
      </c>
      <c r="G382" s="245"/>
      <c r="H382" s="248">
        <v>-4.04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748</v>
      </c>
      <c r="G383" s="245"/>
      <c r="H383" s="248">
        <v>-2.79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1128</v>
      </c>
      <c r="G384" s="245"/>
      <c r="H384" s="248">
        <v>4.0800000000000001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1146</v>
      </c>
      <c r="G385" s="245"/>
      <c r="H385" s="248">
        <v>6.6079999999999997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1147</v>
      </c>
      <c r="G386" s="245"/>
      <c r="H386" s="248">
        <v>4.9199999999999999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1128</v>
      </c>
      <c r="G387" s="245"/>
      <c r="H387" s="248">
        <v>4.0800000000000001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3" customFormat="1">
      <c r="A388" s="13"/>
      <c r="B388" s="233"/>
      <c r="C388" s="234"/>
      <c r="D388" s="235" t="s">
        <v>198</v>
      </c>
      <c r="E388" s="236" t="s">
        <v>19</v>
      </c>
      <c r="F388" s="237" t="s">
        <v>1157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198</v>
      </c>
      <c r="AU388" s="243" t="s">
        <v>82</v>
      </c>
      <c r="AV388" s="13" t="s">
        <v>80</v>
      </c>
      <c r="AW388" s="13" t="s">
        <v>35</v>
      </c>
      <c r="AX388" s="13" t="s">
        <v>73</v>
      </c>
      <c r="AY388" s="243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1158</v>
      </c>
      <c r="G389" s="245"/>
      <c r="H389" s="248">
        <v>69.972999999999999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4" customFormat="1">
      <c r="A390" s="14"/>
      <c r="B390" s="244"/>
      <c r="C390" s="245"/>
      <c r="D390" s="235" t="s">
        <v>198</v>
      </c>
      <c r="E390" s="246" t="s">
        <v>19</v>
      </c>
      <c r="F390" s="247" t="s">
        <v>1159</v>
      </c>
      <c r="G390" s="245"/>
      <c r="H390" s="248">
        <v>2.101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198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1160</v>
      </c>
      <c r="G391" s="245"/>
      <c r="H391" s="248">
        <v>1.3500000000000001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1052</v>
      </c>
      <c r="G392" s="245"/>
      <c r="H392" s="248">
        <v>-0.40000000000000002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1057</v>
      </c>
      <c r="G393" s="245"/>
      <c r="H393" s="248">
        <v>-1.315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1161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1162</v>
      </c>
      <c r="G395" s="245"/>
      <c r="H395" s="248">
        <v>16.695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1163</v>
      </c>
      <c r="G396" s="245"/>
      <c r="H396" s="248">
        <v>0.38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1164</v>
      </c>
      <c r="G397" s="245"/>
      <c r="H397" s="248">
        <v>0.45000000000000001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1165</v>
      </c>
      <c r="G398" s="245"/>
      <c r="H398" s="248">
        <v>-1.7729999999999999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3" customFormat="1">
      <c r="A399" s="13"/>
      <c r="B399" s="233"/>
      <c r="C399" s="234"/>
      <c r="D399" s="235" t="s">
        <v>198</v>
      </c>
      <c r="E399" s="236" t="s">
        <v>19</v>
      </c>
      <c r="F399" s="237" t="s">
        <v>1166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198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1167</v>
      </c>
      <c r="G400" s="245"/>
      <c r="H400" s="248">
        <v>29.375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1168</v>
      </c>
      <c r="G401" s="245"/>
      <c r="H401" s="248">
        <v>1.099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1169</v>
      </c>
      <c r="G402" s="245"/>
      <c r="H402" s="248">
        <v>2.0139999999999998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1170</v>
      </c>
      <c r="G403" s="245"/>
      <c r="H403" s="248">
        <v>0.90000000000000002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3" customFormat="1">
      <c r="A404" s="13"/>
      <c r="B404" s="233"/>
      <c r="C404" s="234"/>
      <c r="D404" s="235" t="s">
        <v>198</v>
      </c>
      <c r="E404" s="236" t="s">
        <v>19</v>
      </c>
      <c r="F404" s="237" t="s">
        <v>1171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198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1172</v>
      </c>
      <c r="G405" s="245"/>
      <c r="H405" s="248">
        <v>7.1630000000000003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1173</v>
      </c>
      <c r="G406" s="245"/>
      <c r="H406" s="248">
        <v>0.24199999999999999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1174</v>
      </c>
      <c r="G407" s="245"/>
      <c r="H407" s="248">
        <v>1.484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1175</v>
      </c>
      <c r="G408" s="245"/>
      <c r="H408" s="248">
        <v>0.26500000000000001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3" customFormat="1">
      <c r="A409" s="13"/>
      <c r="B409" s="233"/>
      <c r="C409" s="234"/>
      <c r="D409" s="235" t="s">
        <v>198</v>
      </c>
      <c r="E409" s="236" t="s">
        <v>19</v>
      </c>
      <c r="F409" s="237" t="s">
        <v>1176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198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1177</v>
      </c>
      <c r="G410" s="245"/>
      <c r="H410" s="248">
        <v>6.4130000000000003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1173</v>
      </c>
      <c r="G411" s="245"/>
      <c r="H411" s="248">
        <v>0.24199999999999999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1178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1179</v>
      </c>
      <c r="G413" s="245"/>
      <c r="H413" s="248">
        <v>5.2999999999999998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1180</v>
      </c>
      <c r="G414" s="245"/>
      <c r="H414" s="248">
        <v>0.20000000000000001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1181</v>
      </c>
      <c r="G415" s="245"/>
      <c r="H415" s="248">
        <v>0.22500000000000001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1182</v>
      </c>
      <c r="G416" s="245"/>
      <c r="H416" s="248">
        <v>0.53000000000000003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5" customFormat="1">
      <c r="A417" s="15"/>
      <c r="B417" s="255"/>
      <c r="C417" s="256"/>
      <c r="D417" s="235" t="s">
        <v>198</v>
      </c>
      <c r="E417" s="257" t="s">
        <v>19</v>
      </c>
      <c r="F417" s="258" t="s">
        <v>229</v>
      </c>
      <c r="G417" s="256"/>
      <c r="H417" s="259">
        <v>197.64099999999996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198</v>
      </c>
      <c r="AU417" s="265" t="s">
        <v>82</v>
      </c>
      <c r="AV417" s="15" t="s">
        <v>135</v>
      </c>
      <c r="AW417" s="15" t="s">
        <v>35</v>
      </c>
      <c r="AX417" s="15" t="s">
        <v>80</v>
      </c>
      <c r="AY417" s="265" t="s">
        <v>188</v>
      </c>
    </row>
    <row r="418" s="2" customFormat="1" ht="16.5" customHeight="1">
      <c r="A418" s="40"/>
      <c r="B418" s="41"/>
      <c r="C418" s="215" t="s">
        <v>907</v>
      </c>
      <c r="D418" s="215" t="s">
        <v>190</v>
      </c>
      <c r="E418" s="216" t="s">
        <v>1187</v>
      </c>
      <c r="F418" s="217" t="s">
        <v>1188</v>
      </c>
      <c r="G418" s="218" t="s">
        <v>243</v>
      </c>
      <c r="H418" s="219">
        <v>212.887</v>
      </c>
      <c r="I418" s="220"/>
      <c r="J418" s="221">
        <f>ROUND(I418*H418,2)</f>
        <v>0</v>
      </c>
      <c r="K418" s="217" t="s">
        <v>194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0.0040000000000000001</v>
      </c>
      <c r="R418" s="224">
        <f>Q418*H418</f>
        <v>0.85154799999999997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82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1189</v>
      </c>
    </row>
    <row r="419" s="2" customFormat="1">
      <c r="A419" s="40"/>
      <c r="B419" s="41"/>
      <c r="C419" s="42"/>
      <c r="D419" s="228" t="s">
        <v>196</v>
      </c>
      <c r="E419" s="42"/>
      <c r="F419" s="229" t="s">
        <v>1190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196</v>
      </c>
      <c r="AU419" s="19" t="s">
        <v>82</v>
      </c>
    </row>
    <row r="420" s="13" customFormat="1">
      <c r="A420" s="13"/>
      <c r="B420" s="233"/>
      <c r="C420" s="234"/>
      <c r="D420" s="235" t="s">
        <v>198</v>
      </c>
      <c r="E420" s="236" t="s">
        <v>19</v>
      </c>
      <c r="F420" s="237" t="s">
        <v>1156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198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188</v>
      </c>
    </row>
    <row r="421" s="13" customFormat="1">
      <c r="A421" s="13"/>
      <c r="B421" s="233"/>
      <c r="C421" s="234"/>
      <c r="D421" s="235" t="s">
        <v>198</v>
      </c>
      <c r="E421" s="236" t="s">
        <v>19</v>
      </c>
      <c r="F421" s="237" t="s">
        <v>1157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198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1191</v>
      </c>
      <c r="G422" s="245"/>
      <c r="H422" s="248">
        <v>139.947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1159</v>
      </c>
      <c r="G423" s="245"/>
      <c r="H423" s="248">
        <v>2.101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1160</v>
      </c>
      <c r="G424" s="245"/>
      <c r="H424" s="248">
        <v>1.3500000000000001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1052</v>
      </c>
      <c r="G425" s="245"/>
      <c r="H425" s="248">
        <v>-0.40000000000000002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1057</v>
      </c>
      <c r="G426" s="245"/>
      <c r="H426" s="248">
        <v>-1.315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3" customFormat="1">
      <c r="A427" s="13"/>
      <c r="B427" s="233"/>
      <c r="C427" s="234"/>
      <c r="D427" s="235" t="s">
        <v>198</v>
      </c>
      <c r="E427" s="236" t="s">
        <v>19</v>
      </c>
      <c r="F427" s="237" t="s">
        <v>1161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198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1162</v>
      </c>
      <c r="G428" s="245"/>
      <c r="H428" s="248">
        <v>16.695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1163</v>
      </c>
      <c r="G429" s="245"/>
      <c r="H429" s="248">
        <v>0.38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1164</v>
      </c>
      <c r="G430" s="245"/>
      <c r="H430" s="248">
        <v>0.45000000000000001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1165</v>
      </c>
      <c r="G431" s="245"/>
      <c r="H431" s="248">
        <v>-1.7729999999999999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3" customFormat="1">
      <c r="A432" s="13"/>
      <c r="B432" s="233"/>
      <c r="C432" s="234"/>
      <c r="D432" s="235" t="s">
        <v>198</v>
      </c>
      <c r="E432" s="236" t="s">
        <v>19</v>
      </c>
      <c r="F432" s="237" t="s">
        <v>1166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198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1167</v>
      </c>
      <c r="G433" s="245"/>
      <c r="H433" s="248">
        <v>29.375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1168</v>
      </c>
      <c r="G434" s="245"/>
      <c r="H434" s="248">
        <v>1.099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1169</v>
      </c>
      <c r="G435" s="245"/>
      <c r="H435" s="248">
        <v>2.0139999999999998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1170</v>
      </c>
      <c r="G436" s="245"/>
      <c r="H436" s="248">
        <v>0.90000000000000002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3" customFormat="1">
      <c r="A437" s="13"/>
      <c r="B437" s="233"/>
      <c r="C437" s="234"/>
      <c r="D437" s="235" t="s">
        <v>198</v>
      </c>
      <c r="E437" s="236" t="s">
        <v>19</v>
      </c>
      <c r="F437" s="237" t="s">
        <v>1171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198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1172</v>
      </c>
      <c r="G438" s="245"/>
      <c r="H438" s="248">
        <v>7.1630000000000003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1173</v>
      </c>
      <c r="G439" s="245"/>
      <c r="H439" s="248">
        <v>0.24199999999999999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1174</v>
      </c>
      <c r="G440" s="245"/>
      <c r="H440" s="248">
        <v>1.484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1175</v>
      </c>
      <c r="G441" s="245"/>
      <c r="H441" s="248">
        <v>0.26500000000000001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1176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1177</v>
      </c>
      <c r="G443" s="245"/>
      <c r="H443" s="248">
        <v>6.4130000000000003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1173</v>
      </c>
      <c r="G444" s="245"/>
      <c r="H444" s="248">
        <v>0.24199999999999999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3" customFormat="1">
      <c r="A445" s="13"/>
      <c r="B445" s="233"/>
      <c r="C445" s="234"/>
      <c r="D445" s="235" t="s">
        <v>198</v>
      </c>
      <c r="E445" s="236" t="s">
        <v>19</v>
      </c>
      <c r="F445" s="237" t="s">
        <v>1178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198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188</v>
      </c>
    </row>
    <row r="446" s="14" customFormat="1">
      <c r="A446" s="14"/>
      <c r="B446" s="244"/>
      <c r="C446" s="245"/>
      <c r="D446" s="235" t="s">
        <v>198</v>
      </c>
      <c r="E446" s="246" t="s">
        <v>19</v>
      </c>
      <c r="F446" s="247" t="s">
        <v>1179</v>
      </c>
      <c r="G446" s="245"/>
      <c r="H446" s="248">
        <v>5.2999999999999998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198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1180</v>
      </c>
      <c r="G447" s="245"/>
      <c r="H447" s="248">
        <v>0.20000000000000001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1181</v>
      </c>
      <c r="G448" s="245"/>
      <c r="H448" s="248">
        <v>0.22500000000000001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1182</v>
      </c>
      <c r="G449" s="245"/>
      <c r="H449" s="248">
        <v>0.53000000000000003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5" customFormat="1">
      <c r="A450" s="15"/>
      <c r="B450" s="255"/>
      <c r="C450" s="256"/>
      <c r="D450" s="235" t="s">
        <v>198</v>
      </c>
      <c r="E450" s="257" t="s">
        <v>19</v>
      </c>
      <c r="F450" s="258" t="s">
        <v>229</v>
      </c>
      <c r="G450" s="256"/>
      <c r="H450" s="259">
        <v>212.88699999999997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198</v>
      </c>
      <c r="AU450" s="265" t="s">
        <v>82</v>
      </c>
      <c r="AV450" s="15" t="s">
        <v>135</v>
      </c>
      <c r="AW450" s="15" t="s">
        <v>35</v>
      </c>
      <c r="AX450" s="15" t="s">
        <v>80</v>
      </c>
      <c r="AY450" s="265" t="s">
        <v>188</v>
      </c>
    </row>
    <row r="451" s="2" customFormat="1" ht="16.5" customHeight="1">
      <c r="A451" s="40"/>
      <c r="B451" s="41"/>
      <c r="C451" s="215" t="s">
        <v>916</v>
      </c>
      <c r="D451" s="215" t="s">
        <v>190</v>
      </c>
      <c r="E451" s="216" t="s">
        <v>1192</v>
      </c>
      <c r="F451" s="217" t="s">
        <v>1193</v>
      </c>
      <c r="G451" s="218" t="s">
        <v>243</v>
      </c>
      <c r="H451" s="219">
        <v>16.395</v>
      </c>
      <c r="I451" s="220"/>
      <c r="J451" s="221">
        <f>ROUND(I451*H451,2)</f>
        <v>0</v>
      </c>
      <c r="K451" s="217" t="s">
        <v>415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0.010200000000000001</v>
      </c>
      <c r="R451" s="224">
        <f>Q451*H451</f>
        <v>0.16722900000000002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82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1194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1195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3" customFormat="1">
      <c r="A453" s="13"/>
      <c r="B453" s="233"/>
      <c r="C453" s="234"/>
      <c r="D453" s="235" t="s">
        <v>198</v>
      </c>
      <c r="E453" s="236" t="s">
        <v>19</v>
      </c>
      <c r="F453" s="237" t="s">
        <v>1196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198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1197</v>
      </c>
      <c r="G454" s="245"/>
      <c r="H454" s="248">
        <v>8.7149999999999999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1130</v>
      </c>
      <c r="G455" s="245"/>
      <c r="H455" s="248">
        <v>3.8159999999999998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1198</v>
      </c>
      <c r="G456" s="245"/>
      <c r="H456" s="248">
        <v>3.8639999999999999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5" customFormat="1">
      <c r="A457" s="15"/>
      <c r="B457" s="255"/>
      <c r="C457" s="256"/>
      <c r="D457" s="235" t="s">
        <v>198</v>
      </c>
      <c r="E457" s="257" t="s">
        <v>19</v>
      </c>
      <c r="F457" s="258" t="s">
        <v>229</v>
      </c>
      <c r="G457" s="256"/>
      <c r="H457" s="259">
        <v>16.395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198</v>
      </c>
      <c r="AU457" s="265" t="s">
        <v>82</v>
      </c>
      <c r="AV457" s="15" t="s">
        <v>135</v>
      </c>
      <c r="AW457" s="15" t="s">
        <v>35</v>
      </c>
      <c r="AX457" s="15" t="s">
        <v>80</v>
      </c>
      <c r="AY457" s="265" t="s">
        <v>188</v>
      </c>
    </row>
    <row r="458" s="2" customFormat="1" ht="16.5" customHeight="1">
      <c r="A458" s="40"/>
      <c r="B458" s="41"/>
      <c r="C458" s="215" t="s">
        <v>932</v>
      </c>
      <c r="D458" s="215" t="s">
        <v>190</v>
      </c>
      <c r="E458" s="216" t="s">
        <v>1199</v>
      </c>
      <c r="F458" s="217" t="s">
        <v>1200</v>
      </c>
      <c r="G458" s="218" t="s">
        <v>243</v>
      </c>
      <c r="H458" s="219">
        <v>150.90000000000001</v>
      </c>
      <c r="I458" s="220"/>
      <c r="J458" s="221">
        <f>ROUND(I458*H458,2)</f>
        <v>0</v>
      </c>
      <c r="K458" s="217" t="s">
        <v>415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0.030599999999999999</v>
      </c>
      <c r="R458" s="224">
        <f>Q458*H458</f>
        <v>4.61754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82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1201</v>
      </c>
    </row>
    <row r="459" s="13" customFormat="1">
      <c r="A459" s="13"/>
      <c r="B459" s="233"/>
      <c r="C459" s="234"/>
      <c r="D459" s="235" t="s">
        <v>198</v>
      </c>
      <c r="E459" s="236" t="s">
        <v>19</v>
      </c>
      <c r="F459" s="237" t="s">
        <v>1195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198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188</v>
      </c>
    </row>
    <row r="460" s="13" customFormat="1">
      <c r="A460" s="13"/>
      <c r="B460" s="233"/>
      <c r="C460" s="234"/>
      <c r="D460" s="235" t="s">
        <v>198</v>
      </c>
      <c r="E460" s="236" t="s">
        <v>19</v>
      </c>
      <c r="F460" s="237" t="s">
        <v>1202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198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1203</v>
      </c>
      <c r="G461" s="245"/>
      <c r="H461" s="248">
        <v>142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3" customFormat="1">
      <c r="A462" s="13"/>
      <c r="B462" s="233"/>
      <c r="C462" s="234"/>
      <c r="D462" s="235" t="s">
        <v>198</v>
      </c>
      <c r="E462" s="236" t="s">
        <v>19</v>
      </c>
      <c r="F462" s="237" t="s">
        <v>1204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198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1205</v>
      </c>
      <c r="G463" s="245"/>
      <c r="H463" s="248">
        <v>8.9000000000000004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5" customFormat="1">
      <c r="A464" s="15"/>
      <c r="B464" s="255"/>
      <c r="C464" s="256"/>
      <c r="D464" s="235" t="s">
        <v>198</v>
      </c>
      <c r="E464" s="257" t="s">
        <v>19</v>
      </c>
      <c r="F464" s="258" t="s">
        <v>229</v>
      </c>
      <c r="G464" s="256"/>
      <c r="H464" s="259">
        <v>150.90000000000001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198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188</v>
      </c>
    </row>
    <row r="465" s="2" customFormat="1" ht="16.5" customHeight="1">
      <c r="A465" s="40"/>
      <c r="B465" s="41"/>
      <c r="C465" s="215" t="s">
        <v>939</v>
      </c>
      <c r="D465" s="215" t="s">
        <v>190</v>
      </c>
      <c r="E465" s="216" t="s">
        <v>1206</v>
      </c>
      <c r="F465" s="217" t="s">
        <v>1207</v>
      </c>
      <c r="G465" s="218" t="s">
        <v>243</v>
      </c>
      <c r="H465" s="219">
        <v>16.395</v>
      </c>
      <c r="I465" s="220"/>
      <c r="J465" s="221">
        <f>ROUND(I465*H465,2)</f>
        <v>0</v>
      </c>
      <c r="K465" s="217" t="s">
        <v>415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0.001</v>
      </c>
      <c r="R465" s="224">
        <f>Q465*H465</f>
        <v>0.016395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82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1208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1195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3" customFormat="1">
      <c r="A467" s="13"/>
      <c r="B467" s="233"/>
      <c r="C467" s="234"/>
      <c r="D467" s="235" t="s">
        <v>198</v>
      </c>
      <c r="E467" s="236" t="s">
        <v>19</v>
      </c>
      <c r="F467" s="237" t="s">
        <v>1196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198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188</v>
      </c>
    </row>
    <row r="468" s="14" customFormat="1">
      <c r="A468" s="14"/>
      <c r="B468" s="244"/>
      <c r="C468" s="245"/>
      <c r="D468" s="235" t="s">
        <v>198</v>
      </c>
      <c r="E468" s="246" t="s">
        <v>19</v>
      </c>
      <c r="F468" s="247" t="s">
        <v>1197</v>
      </c>
      <c r="G468" s="245"/>
      <c r="H468" s="248">
        <v>8.7149999999999999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198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1130</v>
      </c>
      <c r="G469" s="245"/>
      <c r="H469" s="248">
        <v>3.8159999999999998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1198</v>
      </c>
      <c r="G470" s="245"/>
      <c r="H470" s="248">
        <v>3.8639999999999999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5" customFormat="1">
      <c r="A471" s="15"/>
      <c r="B471" s="255"/>
      <c r="C471" s="256"/>
      <c r="D471" s="235" t="s">
        <v>198</v>
      </c>
      <c r="E471" s="257" t="s">
        <v>19</v>
      </c>
      <c r="F471" s="258" t="s">
        <v>229</v>
      </c>
      <c r="G471" s="256"/>
      <c r="H471" s="259">
        <v>16.395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198</v>
      </c>
      <c r="AU471" s="265" t="s">
        <v>82</v>
      </c>
      <c r="AV471" s="15" t="s">
        <v>135</v>
      </c>
      <c r="AW471" s="15" t="s">
        <v>35</v>
      </c>
      <c r="AX471" s="15" t="s">
        <v>80</v>
      </c>
      <c r="AY471" s="265" t="s">
        <v>188</v>
      </c>
    </row>
    <row r="472" s="2" customFormat="1" ht="16.5" customHeight="1">
      <c r="A472" s="40"/>
      <c r="B472" s="41"/>
      <c r="C472" s="215" t="s">
        <v>948</v>
      </c>
      <c r="D472" s="215" t="s">
        <v>190</v>
      </c>
      <c r="E472" s="216" t="s">
        <v>1209</v>
      </c>
      <c r="F472" s="217" t="s">
        <v>1210</v>
      </c>
      <c r="G472" s="218" t="s">
        <v>243</v>
      </c>
      <c r="H472" s="219">
        <v>142</v>
      </c>
      <c r="I472" s="220"/>
      <c r="J472" s="221">
        <f>ROUND(I472*H472,2)</f>
        <v>0</v>
      </c>
      <c r="K472" s="217" t="s">
        <v>415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82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1211</v>
      </c>
    </row>
    <row r="473" s="13" customFormat="1">
      <c r="A473" s="13"/>
      <c r="B473" s="233"/>
      <c r="C473" s="234"/>
      <c r="D473" s="235" t="s">
        <v>198</v>
      </c>
      <c r="E473" s="236" t="s">
        <v>19</v>
      </c>
      <c r="F473" s="237" t="s">
        <v>1195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198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188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1202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1203</v>
      </c>
      <c r="G475" s="245"/>
      <c r="H475" s="248">
        <v>142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5" customFormat="1">
      <c r="A476" s="15"/>
      <c r="B476" s="255"/>
      <c r="C476" s="256"/>
      <c r="D476" s="235" t="s">
        <v>198</v>
      </c>
      <c r="E476" s="257" t="s">
        <v>19</v>
      </c>
      <c r="F476" s="258" t="s">
        <v>229</v>
      </c>
      <c r="G476" s="256"/>
      <c r="H476" s="259">
        <v>142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198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188</v>
      </c>
    </row>
    <row r="477" s="2" customFormat="1" ht="24.15" customHeight="1">
      <c r="A477" s="40"/>
      <c r="B477" s="41"/>
      <c r="C477" s="215" t="s">
        <v>953</v>
      </c>
      <c r="D477" s="215" t="s">
        <v>190</v>
      </c>
      <c r="E477" s="216" t="s">
        <v>1212</v>
      </c>
      <c r="F477" s="217" t="s">
        <v>1213</v>
      </c>
      <c r="G477" s="218" t="s">
        <v>442</v>
      </c>
      <c r="H477" s="219">
        <v>7</v>
      </c>
      <c r="I477" s="220"/>
      <c r="J477" s="221">
        <f>ROUND(I477*H477,2)</f>
        <v>0</v>
      </c>
      <c r="K477" s="217" t="s">
        <v>194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0.013339999999999999</v>
      </c>
      <c r="R477" s="224">
        <f>Q477*H477</f>
        <v>0.093379999999999991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82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1214</v>
      </c>
    </row>
    <row r="478" s="2" customFormat="1">
      <c r="A478" s="40"/>
      <c r="B478" s="41"/>
      <c r="C478" s="42"/>
      <c r="D478" s="228" t="s">
        <v>196</v>
      </c>
      <c r="E478" s="42"/>
      <c r="F478" s="229" t="s">
        <v>1215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196</v>
      </c>
      <c r="AU478" s="19" t="s">
        <v>82</v>
      </c>
    </row>
    <row r="479" s="13" customFormat="1">
      <c r="A479" s="13"/>
      <c r="B479" s="233"/>
      <c r="C479" s="234"/>
      <c r="D479" s="235" t="s">
        <v>198</v>
      </c>
      <c r="E479" s="236" t="s">
        <v>19</v>
      </c>
      <c r="F479" s="237" t="s">
        <v>1195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198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188</v>
      </c>
    </row>
    <row r="480" s="13" customFormat="1">
      <c r="A480" s="13"/>
      <c r="B480" s="233"/>
      <c r="C480" s="234"/>
      <c r="D480" s="235" t="s">
        <v>198</v>
      </c>
      <c r="E480" s="236" t="s">
        <v>19</v>
      </c>
      <c r="F480" s="237" t="s">
        <v>1216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198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253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1217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82</v>
      </c>
      <c r="G483" s="245"/>
      <c r="H483" s="248">
        <v>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5" customFormat="1">
      <c r="A484" s="15"/>
      <c r="B484" s="255"/>
      <c r="C484" s="256"/>
      <c r="D484" s="235" t="s">
        <v>198</v>
      </c>
      <c r="E484" s="257" t="s">
        <v>19</v>
      </c>
      <c r="F484" s="258" t="s">
        <v>229</v>
      </c>
      <c r="G484" s="256"/>
      <c r="H484" s="259">
        <v>7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5" t="s">
        <v>198</v>
      </c>
      <c r="AU484" s="265" t="s">
        <v>82</v>
      </c>
      <c r="AV484" s="15" t="s">
        <v>135</v>
      </c>
      <c r="AW484" s="15" t="s">
        <v>35</v>
      </c>
      <c r="AX484" s="15" t="s">
        <v>80</v>
      </c>
      <c r="AY484" s="265" t="s">
        <v>188</v>
      </c>
    </row>
    <row r="485" s="2" customFormat="1" ht="16.5" customHeight="1">
      <c r="A485" s="40"/>
      <c r="B485" s="41"/>
      <c r="C485" s="272" t="s">
        <v>967</v>
      </c>
      <c r="D485" s="272" t="s">
        <v>522</v>
      </c>
      <c r="E485" s="273" t="s">
        <v>1218</v>
      </c>
      <c r="F485" s="274" t="s">
        <v>1219</v>
      </c>
      <c r="G485" s="275" t="s">
        <v>442</v>
      </c>
      <c r="H485" s="276">
        <v>5</v>
      </c>
      <c r="I485" s="277"/>
      <c r="J485" s="278">
        <f>ROUND(I485*H485,2)</f>
        <v>0</v>
      </c>
      <c r="K485" s="274" t="s">
        <v>452</v>
      </c>
      <c r="L485" s="279"/>
      <c r="M485" s="280" t="s">
        <v>19</v>
      </c>
      <c r="N485" s="281" t="s">
        <v>44</v>
      </c>
      <c r="O485" s="86"/>
      <c r="P485" s="224">
        <f>O485*H485</f>
        <v>0</v>
      </c>
      <c r="Q485" s="224">
        <v>0.02</v>
      </c>
      <c r="R485" s="224">
        <f>Q485*H485</f>
        <v>0.10000000000000001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268</v>
      </c>
      <c r="AT485" s="226" t="s">
        <v>522</v>
      </c>
      <c r="AU485" s="226" t="s">
        <v>82</v>
      </c>
      <c r="AY485" s="19" t="s">
        <v>188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1220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1195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3" customFormat="1">
      <c r="A487" s="13"/>
      <c r="B487" s="233"/>
      <c r="C487" s="234"/>
      <c r="D487" s="235" t="s">
        <v>198</v>
      </c>
      <c r="E487" s="236" t="s">
        <v>19</v>
      </c>
      <c r="F487" s="237" t="s">
        <v>1216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198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253</v>
      </c>
      <c r="G488" s="245"/>
      <c r="H488" s="248">
        <v>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5" customFormat="1">
      <c r="A489" s="15"/>
      <c r="B489" s="255"/>
      <c r="C489" s="256"/>
      <c r="D489" s="235" t="s">
        <v>198</v>
      </c>
      <c r="E489" s="257" t="s">
        <v>19</v>
      </c>
      <c r="F489" s="258" t="s">
        <v>229</v>
      </c>
      <c r="G489" s="256"/>
      <c r="H489" s="259">
        <v>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198</v>
      </c>
      <c r="AU489" s="265" t="s">
        <v>82</v>
      </c>
      <c r="AV489" s="15" t="s">
        <v>135</v>
      </c>
      <c r="AW489" s="15" t="s">
        <v>35</v>
      </c>
      <c r="AX489" s="15" t="s">
        <v>80</v>
      </c>
      <c r="AY489" s="265" t="s">
        <v>188</v>
      </c>
    </row>
    <row r="490" s="2" customFormat="1" ht="16.5" customHeight="1">
      <c r="A490" s="40"/>
      <c r="B490" s="41"/>
      <c r="C490" s="272" t="s">
        <v>972</v>
      </c>
      <c r="D490" s="272" t="s">
        <v>522</v>
      </c>
      <c r="E490" s="273" t="s">
        <v>1221</v>
      </c>
      <c r="F490" s="274" t="s">
        <v>1222</v>
      </c>
      <c r="G490" s="275" t="s">
        <v>442</v>
      </c>
      <c r="H490" s="276">
        <v>2</v>
      </c>
      <c r="I490" s="277"/>
      <c r="J490" s="278">
        <f>ROUND(I490*H490,2)</f>
        <v>0</v>
      </c>
      <c r="K490" s="274" t="s">
        <v>452</v>
      </c>
      <c r="L490" s="279"/>
      <c r="M490" s="280" t="s">
        <v>19</v>
      </c>
      <c r="N490" s="281" t="s">
        <v>44</v>
      </c>
      <c r="O490" s="86"/>
      <c r="P490" s="224">
        <f>O490*H490</f>
        <v>0</v>
      </c>
      <c r="Q490" s="224">
        <v>0.02</v>
      </c>
      <c r="R490" s="224">
        <f>Q490*H490</f>
        <v>0.040000000000000001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268</v>
      </c>
      <c r="AT490" s="226" t="s">
        <v>522</v>
      </c>
      <c r="AU490" s="226" t="s">
        <v>82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1223</v>
      </c>
    </row>
    <row r="491" s="13" customFormat="1">
      <c r="A491" s="13"/>
      <c r="B491" s="233"/>
      <c r="C491" s="234"/>
      <c r="D491" s="235" t="s">
        <v>198</v>
      </c>
      <c r="E491" s="236" t="s">
        <v>19</v>
      </c>
      <c r="F491" s="237" t="s">
        <v>1195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198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188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1217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82</v>
      </c>
      <c r="G493" s="245"/>
      <c r="H493" s="248">
        <v>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5" customFormat="1">
      <c r="A494" s="15"/>
      <c r="B494" s="255"/>
      <c r="C494" s="256"/>
      <c r="D494" s="235" t="s">
        <v>198</v>
      </c>
      <c r="E494" s="257" t="s">
        <v>19</v>
      </c>
      <c r="F494" s="258" t="s">
        <v>229</v>
      </c>
      <c r="G494" s="256"/>
      <c r="H494" s="259">
        <v>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198</v>
      </c>
      <c r="AU494" s="265" t="s">
        <v>82</v>
      </c>
      <c r="AV494" s="15" t="s">
        <v>135</v>
      </c>
      <c r="AW494" s="15" t="s">
        <v>35</v>
      </c>
      <c r="AX494" s="15" t="s">
        <v>80</v>
      </c>
      <c r="AY494" s="265" t="s">
        <v>188</v>
      </c>
    </row>
    <row r="495" s="12" customFormat="1" ht="22.8" customHeight="1">
      <c r="A495" s="12"/>
      <c r="B495" s="199"/>
      <c r="C495" s="200"/>
      <c r="D495" s="201" t="s">
        <v>72</v>
      </c>
      <c r="E495" s="213" t="s">
        <v>239</v>
      </c>
      <c r="F495" s="213" t="s">
        <v>240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SUM(P496:P530)</f>
        <v>0</v>
      </c>
      <c r="Q495" s="207"/>
      <c r="R495" s="208">
        <f>SUM(R496:R530)</f>
        <v>0.063922000000000007</v>
      </c>
      <c r="S495" s="207"/>
      <c r="T495" s="209">
        <f>SUM(T496:T530)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80</v>
      </c>
      <c r="AT495" s="211" t="s">
        <v>72</v>
      </c>
      <c r="AU495" s="211" t="s">
        <v>80</v>
      </c>
      <c r="AY495" s="210" t="s">
        <v>188</v>
      </c>
      <c r="BK495" s="212">
        <f>SUM(BK496:BK530)</f>
        <v>0</v>
      </c>
    </row>
    <row r="496" s="2" customFormat="1" ht="24.15" customHeight="1">
      <c r="A496" s="40"/>
      <c r="B496" s="41"/>
      <c r="C496" s="215" t="s">
        <v>979</v>
      </c>
      <c r="D496" s="215" t="s">
        <v>190</v>
      </c>
      <c r="E496" s="216" t="s">
        <v>994</v>
      </c>
      <c r="F496" s="217" t="s">
        <v>995</v>
      </c>
      <c r="G496" s="218" t="s">
        <v>193</v>
      </c>
      <c r="H496" s="219">
        <v>18.285</v>
      </c>
      <c r="I496" s="220"/>
      <c r="J496" s="221">
        <f>ROUND(I496*H496,2)</f>
        <v>0</v>
      </c>
      <c r="K496" s="217" t="s">
        <v>194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190</v>
      </c>
      <c r="AU496" s="226" t="s">
        <v>82</v>
      </c>
      <c r="AY496" s="19" t="s">
        <v>188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1224</v>
      </c>
    </row>
    <row r="497" s="2" customFormat="1">
      <c r="A497" s="40"/>
      <c r="B497" s="41"/>
      <c r="C497" s="42"/>
      <c r="D497" s="228" t="s">
        <v>196</v>
      </c>
      <c r="E497" s="42"/>
      <c r="F497" s="229" t="s">
        <v>997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196</v>
      </c>
      <c r="AU497" s="19" t="s">
        <v>82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1195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3" customFormat="1">
      <c r="A499" s="13"/>
      <c r="B499" s="233"/>
      <c r="C499" s="234"/>
      <c r="D499" s="235" t="s">
        <v>198</v>
      </c>
      <c r="E499" s="236" t="s">
        <v>19</v>
      </c>
      <c r="F499" s="237" t="s">
        <v>998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198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999</v>
      </c>
      <c r="G500" s="245"/>
      <c r="H500" s="248">
        <v>18.285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5" customFormat="1">
      <c r="A501" s="15"/>
      <c r="B501" s="255"/>
      <c r="C501" s="256"/>
      <c r="D501" s="235" t="s">
        <v>198</v>
      </c>
      <c r="E501" s="257" t="s">
        <v>19</v>
      </c>
      <c r="F501" s="258" t="s">
        <v>229</v>
      </c>
      <c r="G501" s="256"/>
      <c r="H501" s="259">
        <v>18.285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198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188</v>
      </c>
    </row>
    <row r="502" s="2" customFormat="1" ht="24.15" customHeight="1">
      <c r="A502" s="40"/>
      <c r="B502" s="41"/>
      <c r="C502" s="215" t="s">
        <v>984</v>
      </c>
      <c r="D502" s="215" t="s">
        <v>190</v>
      </c>
      <c r="E502" s="216" t="s">
        <v>1001</v>
      </c>
      <c r="F502" s="217" t="s">
        <v>1002</v>
      </c>
      <c r="G502" s="218" t="s">
        <v>193</v>
      </c>
      <c r="H502" s="219">
        <v>822.82500000000005</v>
      </c>
      <c r="I502" s="220"/>
      <c r="J502" s="221">
        <f>ROUND(I502*H502,2)</f>
        <v>0</v>
      </c>
      <c r="K502" s="217" t="s">
        <v>194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190</v>
      </c>
      <c r="AU502" s="226" t="s">
        <v>82</v>
      </c>
      <c r="AY502" s="19" t="s">
        <v>188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1225</v>
      </c>
    </row>
    <row r="503" s="2" customFormat="1">
      <c r="A503" s="40"/>
      <c r="B503" s="41"/>
      <c r="C503" s="42"/>
      <c r="D503" s="228" t="s">
        <v>196</v>
      </c>
      <c r="E503" s="42"/>
      <c r="F503" s="229" t="s">
        <v>1004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196</v>
      </c>
      <c r="AU503" s="19" t="s">
        <v>82</v>
      </c>
    </row>
    <row r="504" s="13" customFormat="1">
      <c r="A504" s="13"/>
      <c r="B504" s="233"/>
      <c r="C504" s="234"/>
      <c r="D504" s="235" t="s">
        <v>198</v>
      </c>
      <c r="E504" s="236" t="s">
        <v>19</v>
      </c>
      <c r="F504" s="237" t="s">
        <v>1195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198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998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1005</v>
      </c>
      <c r="G506" s="245"/>
      <c r="H506" s="248">
        <v>822.82500000000005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5" customFormat="1">
      <c r="A507" s="15"/>
      <c r="B507" s="255"/>
      <c r="C507" s="256"/>
      <c r="D507" s="235" t="s">
        <v>198</v>
      </c>
      <c r="E507" s="257" t="s">
        <v>19</v>
      </c>
      <c r="F507" s="258" t="s">
        <v>229</v>
      </c>
      <c r="G507" s="256"/>
      <c r="H507" s="259">
        <v>822.82500000000005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198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188</v>
      </c>
    </row>
    <row r="508" s="2" customFormat="1" ht="24.15" customHeight="1">
      <c r="A508" s="40"/>
      <c r="B508" s="41"/>
      <c r="C508" s="215" t="s">
        <v>988</v>
      </c>
      <c r="D508" s="215" t="s">
        <v>190</v>
      </c>
      <c r="E508" s="216" t="s">
        <v>1007</v>
      </c>
      <c r="F508" s="217" t="s">
        <v>1008</v>
      </c>
      <c r="G508" s="218" t="s">
        <v>193</v>
      </c>
      <c r="H508" s="219">
        <v>18.285</v>
      </c>
      <c r="I508" s="220"/>
      <c r="J508" s="221">
        <f>ROUND(I508*H508,2)</f>
        <v>0</v>
      </c>
      <c r="K508" s="217" t="s">
        <v>194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82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1226</v>
      </c>
    </row>
    <row r="509" s="2" customFormat="1">
      <c r="A509" s="40"/>
      <c r="B509" s="41"/>
      <c r="C509" s="42"/>
      <c r="D509" s="228" t="s">
        <v>196</v>
      </c>
      <c r="E509" s="42"/>
      <c r="F509" s="229" t="s">
        <v>1010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196</v>
      </c>
      <c r="AU509" s="19" t="s">
        <v>82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1195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3" customFormat="1">
      <c r="A511" s="13"/>
      <c r="B511" s="233"/>
      <c r="C511" s="234"/>
      <c r="D511" s="235" t="s">
        <v>198</v>
      </c>
      <c r="E511" s="236" t="s">
        <v>19</v>
      </c>
      <c r="F511" s="237" t="s">
        <v>998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198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999</v>
      </c>
      <c r="G512" s="245"/>
      <c r="H512" s="248">
        <v>18.285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5" customFormat="1">
      <c r="A513" s="15"/>
      <c r="B513" s="255"/>
      <c r="C513" s="256"/>
      <c r="D513" s="235" t="s">
        <v>198</v>
      </c>
      <c r="E513" s="257" t="s">
        <v>19</v>
      </c>
      <c r="F513" s="258" t="s">
        <v>229</v>
      </c>
      <c r="G513" s="256"/>
      <c r="H513" s="259">
        <v>18.285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198</v>
      </c>
      <c r="AU513" s="265" t="s">
        <v>82</v>
      </c>
      <c r="AV513" s="15" t="s">
        <v>135</v>
      </c>
      <c r="AW513" s="15" t="s">
        <v>35</v>
      </c>
      <c r="AX513" s="15" t="s">
        <v>80</v>
      </c>
      <c r="AY513" s="265" t="s">
        <v>188</v>
      </c>
    </row>
    <row r="514" s="2" customFormat="1" ht="24.15" customHeight="1">
      <c r="A514" s="40"/>
      <c r="B514" s="41"/>
      <c r="C514" s="215" t="s">
        <v>991</v>
      </c>
      <c r="D514" s="215" t="s">
        <v>190</v>
      </c>
      <c r="E514" s="216" t="s">
        <v>1019</v>
      </c>
      <c r="F514" s="217" t="s">
        <v>1020</v>
      </c>
      <c r="G514" s="218" t="s">
        <v>243</v>
      </c>
      <c r="H514" s="219">
        <v>164.19999999999999</v>
      </c>
      <c r="I514" s="220"/>
      <c r="J514" s="221">
        <f>ROUND(I514*H514,2)</f>
        <v>0</v>
      </c>
      <c r="K514" s="217" t="s">
        <v>194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0.00021000000000000001</v>
      </c>
      <c r="R514" s="224">
        <f>Q514*H514</f>
        <v>0.034481999999999999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190</v>
      </c>
      <c r="AU514" s="226" t="s">
        <v>82</v>
      </c>
      <c r="AY514" s="19" t="s">
        <v>188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1227</v>
      </c>
    </row>
    <row r="515" s="2" customFormat="1">
      <c r="A515" s="40"/>
      <c r="B515" s="41"/>
      <c r="C515" s="42"/>
      <c r="D515" s="228" t="s">
        <v>196</v>
      </c>
      <c r="E515" s="42"/>
      <c r="F515" s="229" t="s">
        <v>1022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196</v>
      </c>
      <c r="AU515" s="19" t="s">
        <v>82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1195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1228</v>
      </c>
      <c r="G517" s="245"/>
      <c r="H517" s="248">
        <v>164.19999999999999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5" customFormat="1">
      <c r="A518" s="15"/>
      <c r="B518" s="255"/>
      <c r="C518" s="256"/>
      <c r="D518" s="235" t="s">
        <v>198</v>
      </c>
      <c r="E518" s="257" t="s">
        <v>19</v>
      </c>
      <c r="F518" s="258" t="s">
        <v>229</v>
      </c>
      <c r="G518" s="256"/>
      <c r="H518" s="259">
        <v>164.19999999999999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198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188</v>
      </c>
    </row>
    <row r="519" s="2" customFormat="1" ht="16.5" customHeight="1">
      <c r="A519" s="40"/>
      <c r="B519" s="41"/>
      <c r="C519" s="215" t="s">
        <v>993</v>
      </c>
      <c r="D519" s="215" t="s">
        <v>190</v>
      </c>
      <c r="E519" s="216" t="s">
        <v>1025</v>
      </c>
      <c r="F519" s="217" t="s">
        <v>1026</v>
      </c>
      <c r="G519" s="218" t="s">
        <v>501</v>
      </c>
      <c r="H519" s="219">
        <v>3.2000000000000002</v>
      </c>
      <c r="I519" s="220"/>
      <c r="J519" s="221">
        <f>ROUND(I519*H519,2)</f>
        <v>0</v>
      </c>
      <c r="K519" s="217" t="s">
        <v>452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0.002</v>
      </c>
      <c r="R519" s="224">
        <f>Q519*H519</f>
        <v>0.0064000000000000003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82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1229</v>
      </c>
    </row>
    <row r="520" s="13" customFormat="1">
      <c r="A520" s="13"/>
      <c r="B520" s="233"/>
      <c r="C520" s="234"/>
      <c r="D520" s="235" t="s">
        <v>198</v>
      </c>
      <c r="E520" s="236" t="s">
        <v>19</v>
      </c>
      <c r="F520" s="237" t="s">
        <v>1028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198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1230</v>
      </c>
      <c r="G521" s="245"/>
      <c r="H521" s="248">
        <v>3.2000000000000002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5" customFormat="1">
      <c r="A522" s="15"/>
      <c r="B522" s="255"/>
      <c r="C522" s="256"/>
      <c r="D522" s="235" t="s">
        <v>198</v>
      </c>
      <c r="E522" s="257" t="s">
        <v>19</v>
      </c>
      <c r="F522" s="258" t="s">
        <v>229</v>
      </c>
      <c r="G522" s="256"/>
      <c r="H522" s="259">
        <v>3.2000000000000002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5" t="s">
        <v>198</v>
      </c>
      <c r="AU522" s="265" t="s">
        <v>82</v>
      </c>
      <c r="AV522" s="15" t="s">
        <v>135</v>
      </c>
      <c r="AW522" s="15" t="s">
        <v>35</v>
      </c>
      <c r="AX522" s="15" t="s">
        <v>80</v>
      </c>
      <c r="AY522" s="265" t="s">
        <v>188</v>
      </c>
    </row>
    <row r="523" s="2" customFormat="1" ht="16.5" customHeight="1">
      <c r="A523" s="40"/>
      <c r="B523" s="41"/>
      <c r="C523" s="215" t="s">
        <v>1000</v>
      </c>
      <c r="D523" s="215" t="s">
        <v>190</v>
      </c>
      <c r="E523" s="216" t="s">
        <v>1031</v>
      </c>
      <c r="F523" s="217" t="s">
        <v>1032</v>
      </c>
      <c r="G523" s="218" t="s">
        <v>501</v>
      </c>
      <c r="H523" s="219">
        <v>5.5999999999999996</v>
      </c>
      <c r="I523" s="220"/>
      <c r="J523" s="221">
        <f>ROUND(I523*H523,2)</f>
        <v>0</v>
      </c>
      <c r="K523" s="217" t="s">
        <v>452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0.0028800000000000002</v>
      </c>
      <c r="R523" s="224">
        <f>Q523*H523</f>
        <v>0.016128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190</v>
      </c>
      <c r="AU523" s="226" t="s">
        <v>82</v>
      </c>
      <c r="AY523" s="19" t="s">
        <v>188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1231</v>
      </c>
    </row>
    <row r="524" s="13" customFormat="1">
      <c r="A524" s="13"/>
      <c r="B524" s="233"/>
      <c r="C524" s="234"/>
      <c r="D524" s="235" t="s">
        <v>198</v>
      </c>
      <c r="E524" s="236" t="s">
        <v>19</v>
      </c>
      <c r="F524" s="237" t="s">
        <v>1028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198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1232</v>
      </c>
      <c r="G525" s="245"/>
      <c r="H525" s="248">
        <v>5.5999999999999996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5.5999999999999996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16.5" customHeight="1">
      <c r="A527" s="40"/>
      <c r="B527" s="41"/>
      <c r="C527" s="215" t="s">
        <v>1006</v>
      </c>
      <c r="D527" s="215" t="s">
        <v>190</v>
      </c>
      <c r="E527" s="216" t="s">
        <v>1233</v>
      </c>
      <c r="F527" s="217" t="s">
        <v>1234</v>
      </c>
      <c r="G527" s="218" t="s">
        <v>501</v>
      </c>
      <c r="H527" s="219">
        <v>2.3999999999999999</v>
      </c>
      <c r="I527" s="220"/>
      <c r="J527" s="221">
        <f>ROUND(I527*H527,2)</f>
        <v>0</v>
      </c>
      <c r="K527" s="217" t="s">
        <v>452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0.0028800000000000002</v>
      </c>
      <c r="R527" s="224">
        <f>Q527*H527</f>
        <v>0.0069120000000000006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1235</v>
      </c>
    </row>
    <row r="528" s="13" customFormat="1">
      <c r="A528" s="13"/>
      <c r="B528" s="233"/>
      <c r="C528" s="234"/>
      <c r="D528" s="235" t="s">
        <v>198</v>
      </c>
      <c r="E528" s="236" t="s">
        <v>19</v>
      </c>
      <c r="F528" s="237" t="s">
        <v>1028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198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188</v>
      </c>
    </row>
    <row r="529" s="14" customFormat="1">
      <c r="A529" s="14"/>
      <c r="B529" s="244"/>
      <c r="C529" s="245"/>
      <c r="D529" s="235" t="s">
        <v>198</v>
      </c>
      <c r="E529" s="246" t="s">
        <v>19</v>
      </c>
      <c r="F529" s="247" t="s">
        <v>1029</v>
      </c>
      <c r="G529" s="245"/>
      <c r="H529" s="248">
        <v>2.3999999999999999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198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188</v>
      </c>
    </row>
    <row r="530" s="15" customFormat="1">
      <c r="A530" s="15"/>
      <c r="B530" s="255"/>
      <c r="C530" s="256"/>
      <c r="D530" s="235" t="s">
        <v>198</v>
      </c>
      <c r="E530" s="257" t="s">
        <v>19</v>
      </c>
      <c r="F530" s="258" t="s">
        <v>229</v>
      </c>
      <c r="G530" s="256"/>
      <c r="H530" s="259">
        <v>2.3999999999999999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198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188</v>
      </c>
    </row>
    <row r="531" s="12" customFormat="1" ht="22.8" customHeight="1">
      <c r="A531" s="12"/>
      <c r="B531" s="199"/>
      <c r="C531" s="200"/>
      <c r="D531" s="201" t="s">
        <v>72</v>
      </c>
      <c r="E531" s="213" t="s">
        <v>401</v>
      </c>
      <c r="F531" s="213" t="s">
        <v>402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80</v>
      </c>
      <c r="AT531" s="211" t="s">
        <v>72</v>
      </c>
      <c r="AU531" s="211" t="s">
        <v>80</v>
      </c>
      <c r="AY531" s="210" t="s">
        <v>188</v>
      </c>
      <c r="BK531" s="212">
        <f>SUM(BK532:BK533)</f>
        <v>0</v>
      </c>
    </row>
    <row r="532" s="2" customFormat="1" ht="37.8" customHeight="1">
      <c r="A532" s="40"/>
      <c r="B532" s="41"/>
      <c r="C532" s="215" t="s">
        <v>1011</v>
      </c>
      <c r="D532" s="215" t="s">
        <v>190</v>
      </c>
      <c r="E532" s="216" t="s">
        <v>615</v>
      </c>
      <c r="F532" s="217" t="s">
        <v>616</v>
      </c>
      <c r="G532" s="218" t="s">
        <v>345</v>
      </c>
      <c r="H532" s="219">
        <v>210.30600000000001</v>
      </c>
      <c r="I532" s="220"/>
      <c r="J532" s="221">
        <f>ROUND(I532*H532,2)</f>
        <v>0</v>
      </c>
      <c r="K532" s="217" t="s">
        <v>194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1236</v>
      </c>
    </row>
    <row r="533" s="2" customFormat="1">
      <c r="A533" s="40"/>
      <c r="B533" s="41"/>
      <c r="C533" s="42"/>
      <c r="D533" s="228" t="s">
        <v>196</v>
      </c>
      <c r="E533" s="42"/>
      <c r="F533" s="229" t="s">
        <v>618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196</v>
      </c>
      <c r="AU533" s="19" t="s">
        <v>82</v>
      </c>
    </row>
    <row r="534" s="12" customFormat="1" ht="25.92" customHeight="1">
      <c r="A534" s="12"/>
      <c r="B534" s="199"/>
      <c r="C534" s="200"/>
      <c r="D534" s="201" t="s">
        <v>72</v>
      </c>
      <c r="E534" s="202" t="s">
        <v>408</v>
      </c>
      <c r="F534" s="202" t="s">
        <v>409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P535+P543+P598+P642+P683+P753+P792</f>
        <v>0</v>
      </c>
      <c r="Q534" s="207"/>
      <c r="R534" s="208">
        <f>R535+R543+R598+R642+R683+R753+R792</f>
        <v>5.1384965599999992</v>
      </c>
      <c r="S534" s="207"/>
      <c r="T534" s="209">
        <f>T535+T543+T598+T642+T683+T753+T792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82</v>
      </c>
      <c r="AT534" s="211" t="s">
        <v>72</v>
      </c>
      <c r="AU534" s="211" t="s">
        <v>73</v>
      </c>
      <c r="AY534" s="210" t="s">
        <v>188</v>
      </c>
      <c r="BK534" s="212">
        <f>BK535+BK543+BK598+BK642+BK683+BK753+BK792</f>
        <v>0</v>
      </c>
    </row>
    <row r="535" s="12" customFormat="1" ht="22.8" customHeight="1">
      <c r="A535" s="12"/>
      <c r="B535" s="199"/>
      <c r="C535" s="200"/>
      <c r="D535" s="201" t="s">
        <v>72</v>
      </c>
      <c r="E535" s="213" t="s">
        <v>1237</v>
      </c>
      <c r="F535" s="213" t="s">
        <v>1238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0.0044399999999999995</v>
      </c>
      <c r="S535" s="207"/>
      <c r="T535" s="209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82</v>
      </c>
      <c r="AT535" s="211" t="s">
        <v>72</v>
      </c>
      <c r="AU535" s="211" t="s">
        <v>80</v>
      </c>
      <c r="AY535" s="210" t="s">
        <v>188</v>
      </c>
      <c r="BK535" s="212">
        <f>SUM(BK536:BK542)</f>
        <v>0</v>
      </c>
    </row>
    <row r="536" s="2" customFormat="1" ht="16.5" customHeight="1">
      <c r="A536" s="40"/>
      <c r="B536" s="41"/>
      <c r="C536" s="215" t="s">
        <v>1013</v>
      </c>
      <c r="D536" s="215" t="s">
        <v>190</v>
      </c>
      <c r="E536" s="216" t="s">
        <v>1239</v>
      </c>
      <c r="F536" s="217" t="s">
        <v>1240</v>
      </c>
      <c r="G536" s="218" t="s">
        <v>442</v>
      </c>
      <c r="H536" s="219">
        <v>3</v>
      </c>
      <c r="I536" s="220"/>
      <c r="J536" s="221">
        <f>ROUND(I536*H536,2)</f>
        <v>0</v>
      </c>
      <c r="K536" s="217" t="s">
        <v>194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0.00148</v>
      </c>
      <c r="R536" s="224">
        <f>Q536*H536</f>
        <v>0.0044399999999999995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342</v>
      </c>
      <c r="AT536" s="226" t="s">
        <v>190</v>
      </c>
      <c r="AU536" s="226" t="s">
        <v>82</v>
      </c>
      <c r="AY536" s="19" t="s">
        <v>188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342</v>
      </c>
      <c r="BM536" s="226" t="s">
        <v>1241</v>
      </c>
    </row>
    <row r="537" s="2" customFormat="1">
      <c r="A537" s="40"/>
      <c r="B537" s="41"/>
      <c r="C537" s="42"/>
      <c r="D537" s="228" t="s">
        <v>196</v>
      </c>
      <c r="E537" s="42"/>
      <c r="F537" s="229" t="s">
        <v>1242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196</v>
      </c>
      <c r="AU537" s="19" t="s">
        <v>82</v>
      </c>
    </row>
    <row r="538" s="13" customFormat="1">
      <c r="A538" s="13"/>
      <c r="B538" s="233"/>
      <c r="C538" s="234"/>
      <c r="D538" s="235" t="s">
        <v>198</v>
      </c>
      <c r="E538" s="236" t="s">
        <v>19</v>
      </c>
      <c r="F538" s="237" t="s">
        <v>1195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198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129</v>
      </c>
      <c r="G539" s="245"/>
      <c r="H539" s="248">
        <v>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5" customFormat="1">
      <c r="A540" s="15"/>
      <c r="B540" s="255"/>
      <c r="C540" s="256"/>
      <c r="D540" s="235" t="s">
        <v>198</v>
      </c>
      <c r="E540" s="257" t="s">
        <v>19</v>
      </c>
      <c r="F540" s="258" t="s">
        <v>229</v>
      </c>
      <c r="G540" s="256"/>
      <c r="H540" s="259">
        <v>3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198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188</v>
      </c>
    </row>
    <row r="541" s="2" customFormat="1" ht="24.15" customHeight="1">
      <c r="A541" s="40"/>
      <c r="B541" s="41"/>
      <c r="C541" s="215" t="s">
        <v>1016</v>
      </c>
      <c r="D541" s="215" t="s">
        <v>190</v>
      </c>
      <c r="E541" s="216" t="s">
        <v>1243</v>
      </c>
      <c r="F541" s="217" t="s">
        <v>1244</v>
      </c>
      <c r="G541" s="218" t="s">
        <v>460</v>
      </c>
      <c r="H541" s="266"/>
      <c r="I541" s="220"/>
      <c r="J541" s="221">
        <f>ROUND(I541*H541,2)</f>
        <v>0</v>
      </c>
      <c r="K541" s="217" t="s">
        <v>194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342</v>
      </c>
      <c r="AT541" s="226" t="s">
        <v>190</v>
      </c>
      <c r="AU541" s="226" t="s">
        <v>82</v>
      </c>
      <c r="AY541" s="19" t="s">
        <v>188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342</v>
      </c>
      <c r="BM541" s="226" t="s">
        <v>1245</v>
      </c>
    </row>
    <row r="542" s="2" customFormat="1">
      <c r="A542" s="40"/>
      <c r="B542" s="41"/>
      <c r="C542" s="42"/>
      <c r="D542" s="228" t="s">
        <v>196</v>
      </c>
      <c r="E542" s="42"/>
      <c r="F542" s="229" t="s">
        <v>1246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196</v>
      </c>
      <c r="AU542" s="19" t="s">
        <v>82</v>
      </c>
    </row>
    <row r="543" s="12" customFormat="1" ht="22.8" customHeight="1">
      <c r="A543" s="12"/>
      <c r="B543" s="199"/>
      <c r="C543" s="200"/>
      <c r="D543" s="201" t="s">
        <v>72</v>
      </c>
      <c r="E543" s="213" t="s">
        <v>1247</v>
      </c>
      <c r="F543" s="213" t="s">
        <v>1248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SUM(P544:P597)</f>
        <v>0</v>
      </c>
      <c r="Q543" s="207"/>
      <c r="R543" s="208">
        <f>SUM(R544:R597)</f>
        <v>2.7656481999999998</v>
      </c>
      <c r="S543" s="207"/>
      <c r="T543" s="209">
        <f>SUM(T544:T597)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82</v>
      </c>
      <c r="AT543" s="211" t="s">
        <v>72</v>
      </c>
      <c r="AU543" s="211" t="s">
        <v>80</v>
      </c>
      <c r="AY543" s="210" t="s">
        <v>188</v>
      </c>
      <c r="BK543" s="212">
        <f>SUM(BK544:BK597)</f>
        <v>0</v>
      </c>
    </row>
    <row r="544" s="2" customFormat="1" ht="33" customHeight="1">
      <c r="A544" s="40"/>
      <c r="B544" s="41"/>
      <c r="C544" s="215" t="s">
        <v>1018</v>
      </c>
      <c r="D544" s="215" t="s">
        <v>190</v>
      </c>
      <c r="E544" s="216" t="s">
        <v>1249</v>
      </c>
      <c r="F544" s="217" t="s">
        <v>1250</v>
      </c>
      <c r="G544" s="218" t="s">
        <v>243</v>
      </c>
      <c r="H544" s="219">
        <v>13.542</v>
      </c>
      <c r="I544" s="220"/>
      <c r="J544" s="221">
        <f>ROUND(I544*H544,2)</f>
        <v>0</v>
      </c>
      <c r="K544" s="217" t="s">
        <v>415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0.028750000000000001</v>
      </c>
      <c r="R544" s="224">
        <f>Q544*H544</f>
        <v>0.38933250000000003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342</v>
      </c>
      <c r="AT544" s="226" t="s">
        <v>190</v>
      </c>
      <c r="AU544" s="226" t="s">
        <v>82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342</v>
      </c>
      <c r="BM544" s="226" t="s">
        <v>1251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1156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3" customFormat="1">
      <c r="A546" s="13"/>
      <c r="B546" s="233"/>
      <c r="C546" s="234"/>
      <c r="D546" s="235" t="s">
        <v>198</v>
      </c>
      <c r="E546" s="236" t="s">
        <v>19</v>
      </c>
      <c r="F546" s="237" t="s">
        <v>1157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198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1252</v>
      </c>
      <c r="G547" s="245"/>
      <c r="H547" s="248">
        <v>13.542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5" customFormat="1">
      <c r="A548" s="15"/>
      <c r="B548" s="255"/>
      <c r="C548" s="256"/>
      <c r="D548" s="235" t="s">
        <v>198</v>
      </c>
      <c r="E548" s="257" t="s">
        <v>19</v>
      </c>
      <c r="F548" s="258" t="s">
        <v>229</v>
      </c>
      <c r="G548" s="256"/>
      <c r="H548" s="259">
        <v>13.542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198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188</v>
      </c>
    </row>
    <row r="549" s="2" customFormat="1" ht="33" customHeight="1">
      <c r="A549" s="40"/>
      <c r="B549" s="41"/>
      <c r="C549" s="215" t="s">
        <v>1024</v>
      </c>
      <c r="D549" s="215" t="s">
        <v>190</v>
      </c>
      <c r="E549" s="216" t="s">
        <v>1253</v>
      </c>
      <c r="F549" s="217" t="s">
        <v>1254</v>
      </c>
      <c r="G549" s="218" t="s">
        <v>243</v>
      </c>
      <c r="H549" s="219">
        <v>66.219999999999999</v>
      </c>
      <c r="I549" s="220"/>
      <c r="J549" s="221">
        <f>ROUND(I549*H549,2)</f>
        <v>0</v>
      </c>
      <c r="K549" s="217" t="s">
        <v>194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0.03209</v>
      </c>
      <c r="R549" s="224">
        <f>Q549*H549</f>
        <v>2.1249997999999999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342</v>
      </c>
      <c r="AT549" s="226" t="s">
        <v>190</v>
      </c>
      <c r="AU549" s="226" t="s">
        <v>82</v>
      </c>
      <c r="AY549" s="19" t="s">
        <v>188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342</v>
      </c>
      <c r="BM549" s="226" t="s">
        <v>1255</v>
      </c>
    </row>
    <row r="550" s="2" customFormat="1">
      <c r="A550" s="40"/>
      <c r="B550" s="41"/>
      <c r="C550" s="42"/>
      <c r="D550" s="228" t="s">
        <v>196</v>
      </c>
      <c r="E550" s="42"/>
      <c r="F550" s="229" t="s">
        <v>1256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196</v>
      </c>
      <c r="AU550" s="19" t="s">
        <v>82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1195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1257</v>
      </c>
      <c r="G552" s="245"/>
      <c r="H552" s="248">
        <v>17.503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1258</v>
      </c>
      <c r="G553" s="245"/>
      <c r="H553" s="248">
        <v>11.130000000000001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1165</v>
      </c>
      <c r="G554" s="245"/>
      <c r="H554" s="248">
        <v>-1.7729999999999999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1054</v>
      </c>
      <c r="G555" s="245"/>
      <c r="H555" s="248">
        <v>3.4449999999999998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1165</v>
      </c>
      <c r="G556" s="245"/>
      <c r="H556" s="248">
        <v>-1.7729999999999999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1259</v>
      </c>
      <c r="G557" s="245"/>
      <c r="H557" s="248">
        <v>5.6710000000000003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1260</v>
      </c>
      <c r="G558" s="245"/>
      <c r="H558" s="248">
        <v>11.872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1261</v>
      </c>
      <c r="G559" s="245"/>
      <c r="H559" s="248">
        <v>7.0490000000000004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1260</v>
      </c>
      <c r="G560" s="245"/>
      <c r="H560" s="248">
        <v>11.872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1165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1262</v>
      </c>
      <c r="G562" s="245"/>
      <c r="H562" s="248">
        <v>4.7699999999999996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1165</v>
      </c>
      <c r="G563" s="245"/>
      <c r="H563" s="248">
        <v>-1.7729999999999999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5" customFormat="1">
      <c r="A564" s="15"/>
      <c r="B564" s="255"/>
      <c r="C564" s="256"/>
      <c r="D564" s="235" t="s">
        <v>198</v>
      </c>
      <c r="E564" s="257" t="s">
        <v>19</v>
      </c>
      <c r="F564" s="258" t="s">
        <v>229</v>
      </c>
      <c r="G564" s="256"/>
      <c r="H564" s="259">
        <v>66.220000000000013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198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188</v>
      </c>
    </row>
    <row r="565" s="2" customFormat="1" ht="24.15" customHeight="1">
      <c r="A565" s="40"/>
      <c r="B565" s="41"/>
      <c r="C565" s="215" t="s">
        <v>1030</v>
      </c>
      <c r="D565" s="215" t="s">
        <v>190</v>
      </c>
      <c r="E565" s="216" t="s">
        <v>1263</v>
      </c>
      <c r="F565" s="217" t="s">
        <v>1264</v>
      </c>
      <c r="G565" s="218" t="s">
        <v>243</v>
      </c>
      <c r="H565" s="219">
        <v>87.552999999999997</v>
      </c>
      <c r="I565" s="220"/>
      <c r="J565" s="221">
        <f>ROUND(I565*H565,2)</f>
        <v>0</v>
      </c>
      <c r="K565" s="217" t="s">
        <v>194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0.00020000000000000001</v>
      </c>
      <c r="R565" s="224">
        <f>Q565*H565</f>
        <v>0.017510600000000001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342</v>
      </c>
      <c r="AT565" s="226" t="s">
        <v>190</v>
      </c>
      <c r="AU565" s="226" t="s">
        <v>82</v>
      </c>
      <c r="AY565" s="19" t="s">
        <v>188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342</v>
      </c>
      <c r="BM565" s="226" t="s">
        <v>1265</v>
      </c>
    </row>
    <row r="566" s="2" customFormat="1">
      <c r="A566" s="40"/>
      <c r="B566" s="41"/>
      <c r="C566" s="42"/>
      <c r="D566" s="228" t="s">
        <v>196</v>
      </c>
      <c r="E566" s="42"/>
      <c r="F566" s="229" t="s">
        <v>1266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196</v>
      </c>
      <c r="AU566" s="19" t="s">
        <v>82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1252</v>
      </c>
      <c r="G567" s="245"/>
      <c r="H567" s="248">
        <v>13.542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1267</v>
      </c>
      <c r="G568" s="245"/>
      <c r="H568" s="248">
        <v>66.219999999999999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1268</v>
      </c>
      <c r="G569" s="245"/>
      <c r="H569" s="248">
        <v>1.5900000000000001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1269</v>
      </c>
      <c r="G570" s="245"/>
      <c r="H570" s="248">
        <v>2.3849999999999998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1270</v>
      </c>
      <c r="G571" s="245"/>
      <c r="H571" s="248">
        <v>3.8159999999999998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5" customFormat="1">
      <c r="A572" s="15"/>
      <c r="B572" s="255"/>
      <c r="C572" s="256"/>
      <c r="D572" s="235" t="s">
        <v>198</v>
      </c>
      <c r="E572" s="257" t="s">
        <v>19</v>
      </c>
      <c r="F572" s="258" t="s">
        <v>229</v>
      </c>
      <c r="G572" s="256"/>
      <c r="H572" s="259">
        <v>87.553000000000011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198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188</v>
      </c>
    </row>
    <row r="573" s="2" customFormat="1" ht="16.5" customHeight="1">
      <c r="A573" s="40"/>
      <c r="B573" s="41"/>
      <c r="C573" s="215" t="s">
        <v>1034</v>
      </c>
      <c r="D573" s="215" t="s">
        <v>190</v>
      </c>
      <c r="E573" s="216" t="s">
        <v>1271</v>
      </c>
      <c r="F573" s="217" t="s">
        <v>1272</v>
      </c>
      <c r="G573" s="218" t="s">
        <v>243</v>
      </c>
      <c r="H573" s="219">
        <v>87.552999999999997</v>
      </c>
      <c r="I573" s="220"/>
      <c r="J573" s="221">
        <f>ROUND(I573*H573,2)</f>
        <v>0</v>
      </c>
      <c r="K573" s="217" t="s">
        <v>194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0.0014</v>
      </c>
      <c r="R573" s="224">
        <f>Q573*H573</f>
        <v>0.12257419999999999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342</v>
      </c>
      <c r="AT573" s="226" t="s">
        <v>190</v>
      </c>
      <c r="AU573" s="226" t="s">
        <v>82</v>
      </c>
      <c r="AY573" s="19" t="s">
        <v>188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342</v>
      </c>
      <c r="BM573" s="226" t="s">
        <v>1273</v>
      </c>
    </row>
    <row r="574" s="2" customFormat="1">
      <c r="A574" s="40"/>
      <c r="B574" s="41"/>
      <c r="C574" s="42"/>
      <c r="D574" s="228" t="s">
        <v>196</v>
      </c>
      <c r="E574" s="42"/>
      <c r="F574" s="229" t="s">
        <v>1274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196</v>
      </c>
      <c r="AU574" s="19" t="s">
        <v>82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1252</v>
      </c>
      <c r="G575" s="245"/>
      <c r="H575" s="248">
        <v>13.542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1267</v>
      </c>
      <c r="G576" s="245"/>
      <c r="H576" s="248">
        <v>66.219999999999999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1268</v>
      </c>
      <c r="G577" s="245"/>
      <c r="H577" s="248">
        <v>1.5900000000000001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1269</v>
      </c>
      <c r="G578" s="245"/>
      <c r="H578" s="248">
        <v>2.3849999999999998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4" customFormat="1">
      <c r="A579" s="14"/>
      <c r="B579" s="244"/>
      <c r="C579" s="245"/>
      <c r="D579" s="235" t="s">
        <v>198</v>
      </c>
      <c r="E579" s="246" t="s">
        <v>19</v>
      </c>
      <c r="F579" s="247" t="s">
        <v>1270</v>
      </c>
      <c r="G579" s="245"/>
      <c r="H579" s="248">
        <v>3.8159999999999998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198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188</v>
      </c>
    </row>
    <row r="580" s="15" customFormat="1">
      <c r="A580" s="15"/>
      <c r="B580" s="255"/>
      <c r="C580" s="256"/>
      <c r="D580" s="235" t="s">
        <v>198</v>
      </c>
      <c r="E580" s="257" t="s">
        <v>19</v>
      </c>
      <c r="F580" s="258" t="s">
        <v>229</v>
      </c>
      <c r="G580" s="256"/>
      <c r="H580" s="259">
        <v>87.553000000000011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198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188</v>
      </c>
    </row>
    <row r="581" s="2" customFormat="1" ht="24.15" customHeight="1">
      <c r="A581" s="40"/>
      <c r="B581" s="41"/>
      <c r="C581" s="215" t="s">
        <v>1036</v>
      </c>
      <c r="D581" s="215" t="s">
        <v>190</v>
      </c>
      <c r="E581" s="216" t="s">
        <v>1275</v>
      </c>
      <c r="F581" s="217" t="s">
        <v>1276</v>
      </c>
      <c r="G581" s="218" t="s">
        <v>501</v>
      </c>
      <c r="H581" s="219">
        <v>2.6499999999999999</v>
      </c>
      <c r="I581" s="220"/>
      <c r="J581" s="221">
        <f>ROUND(I581*H581,2)</f>
        <v>0</v>
      </c>
      <c r="K581" s="217" t="s">
        <v>194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0.011220000000000001</v>
      </c>
      <c r="R581" s="224">
        <f>Q581*H581</f>
        <v>0.029733000000000002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342</v>
      </c>
      <c r="AT581" s="226" t="s">
        <v>190</v>
      </c>
      <c r="AU581" s="226" t="s">
        <v>82</v>
      </c>
      <c r="AY581" s="19" t="s">
        <v>188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342</v>
      </c>
      <c r="BM581" s="226" t="s">
        <v>1277</v>
      </c>
    </row>
    <row r="582" s="2" customFormat="1">
      <c r="A582" s="40"/>
      <c r="B582" s="41"/>
      <c r="C582" s="42"/>
      <c r="D582" s="228" t="s">
        <v>196</v>
      </c>
      <c r="E582" s="42"/>
      <c r="F582" s="229" t="s">
        <v>1278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196</v>
      </c>
      <c r="AU582" s="19" t="s">
        <v>82</v>
      </c>
    </row>
    <row r="583" s="13" customFormat="1">
      <c r="A583" s="13"/>
      <c r="B583" s="233"/>
      <c r="C583" s="234"/>
      <c r="D583" s="235" t="s">
        <v>198</v>
      </c>
      <c r="E583" s="236" t="s">
        <v>19</v>
      </c>
      <c r="F583" s="237" t="s">
        <v>1195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198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1279</v>
      </c>
      <c r="G584" s="245"/>
      <c r="H584" s="248">
        <v>2.6499999999999999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5" customFormat="1">
      <c r="A585" s="15"/>
      <c r="B585" s="255"/>
      <c r="C585" s="256"/>
      <c r="D585" s="235" t="s">
        <v>198</v>
      </c>
      <c r="E585" s="257" t="s">
        <v>19</v>
      </c>
      <c r="F585" s="258" t="s">
        <v>229</v>
      </c>
      <c r="G585" s="256"/>
      <c r="H585" s="259">
        <v>2.6499999999999999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198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188</v>
      </c>
    </row>
    <row r="586" s="2" customFormat="1" ht="24.15" customHeight="1">
      <c r="A586" s="40"/>
      <c r="B586" s="41"/>
      <c r="C586" s="215" t="s">
        <v>1280</v>
      </c>
      <c r="D586" s="215" t="s">
        <v>190</v>
      </c>
      <c r="E586" s="216" t="s">
        <v>1281</v>
      </c>
      <c r="F586" s="217" t="s">
        <v>1282</v>
      </c>
      <c r="G586" s="218" t="s">
        <v>243</v>
      </c>
      <c r="H586" s="219">
        <v>2.3849999999999998</v>
      </c>
      <c r="I586" s="220"/>
      <c r="J586" s="221">
        <f>ROUND(I586*H586,2)</f>
        <v>0</v>
      </c>
      <c r="K586" s="217" t="s">
        <v>194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0.01566</v>
      </c>
      <c r="R586" s="224">
        <f>Q586*H586</f>
        <v>0.037349099999999996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342</v>
      </c>
      <c r="AT586" s="226" t="s">
        <v>190</v>
      </c>
      <c r="AU586" s="226" t="s">
        <v>82</v>
      </c>
      <c r="AY586" s="19" t="s">
        <v>188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342</v>
      </c>
      <c r="BM586" s="226" t="s">
        <v>1283</v>
      </c>
    </row>
    <row r="587" s="2" customFormat="1">
      <c r="A587" s="40"/>
      <c r="B587" s="41"/>
      <c r="C587" s="42"/>
      <c r="D587" s="228" t="s">
        <v>196</v>
      </c>
      <c r="E587" s="42"/>
      <c r="F587" s="229" t="s">
        <v>1284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196</v>
      </c>
      <c r="AU587" s="19" t="s">
        <v>82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1195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1285</v>
      </c>
      <c r="G589" s="245"/>
      <c r="H589" s="248">
        <v>2.3849999999999998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5" customFormat="1">
      <c r="A590" s="15"/>
      <c r="B590" s="255"/>
      <c r="C590" s="256"/>
      <c r="D590" s="235" t="s">
        <v>198</v>
      </c>
      <c r="E590" s="257" t="s">
        <v>19</v>
      </c>
      <c r="F590" s="258" t="s">
        <v>229</v>
      </c>
      <c r="G590" s="256"/>
      <c r="H590" s="259">
        <v>2.3849999999999998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198</v>
      </c>
      <c r="AU590" s="265" t="s">
        <v>82</v>
      </c>
      <c r="AV590" s="15" t="s">
        <v>135</v>
      </c>
      <c r="AW590" s="15" t="s">
        <v>35</v>
      </c>
      <c r="AX590" s="15" t="s">
        <v>80</v>
      </c>
      <c r="AY590" s="265" t="s">
        <v>188</v>
      </c>
    </row>
    <row r="591" s="2" customFormat="1" ht="24.15" customHeight="1">
      <c r="A591" s="40"/>
      <c r="B591" s="41"/>
      <c r="C591" s="215" t="s">
        <v>1286</v>
      </c>
      <c r="D591" s="215" t="s">
        <v>190</v>
      </c>
      <c r="E591" s="216" t="s">
        <v>1287</v>
      </c>
      <c r="F591" s="217" t="s">
        <v>1288</v>
      </c>
      <c r="G591" s="218" t="s">
        <v>501</v>
      </c>
      <c r="H591" s="219">
        <v>2.6499999999999999</v>
      </c>
      <c r="I591" s="220"/>
      <c r="J591" s="221">
        <f>ROUND(I591*H591,2)</f>
        <v>0</v>
      </c>
      <c r="K591" s="217" t="s">
        <v>194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0.016660000000000001</v>
      </c>
      <c r="R591" s="224">
        <f>Q591*H591</f>
        <v>0.044149000000000001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342</v>
      </c>
      <c r="AT591" s="226" t="s">
        <v>190</v>
      </c>
      <c r="AU591" s="226" t="s">
        <v>82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342</v>
      </c>
      <c r="BM591" s="226" t="s">
        <v>1289</v>
      </c>
    </row>
    <row r="592" s="2" customFormat="1">
      <c r="A592" s="40"/>
      <c r="B592" s="41"/>
      <c r="C592" s="42"/>
      <c r="D592" s="228" t="s">
        <v>196</v>
      </c>
      <c r="E592" s="42"/>
      <c r="F592" s="229" t="s">
        <v>1290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196</v>
      </c>
      <c r="AU592" s="19" t="s">
        <v>82</v>
      </c>
    </row>
    <row r="593" s="13" customFormat="1">
      <c r="A593" s="13"/>
      <c r="B593" s="233"/>
      <c r="C593" s="234"/>
      <c r="D593" s="235" t="s">
        <v>198</v>
      </c>
      <c r="E593" s="236" t="s">
        <v>19</v>
      </c>
      <c r="F593" s="237" t="s">
        <v>1195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198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1279</v>
      </c>
      <c r="G594" s="245"/>
      <c r="H594" s="248">
        <v>2.6499999999999999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5" customFormat="1">
      <c r="A595" s="15"/>
      <c r="B595" s="255"/>
      <c r="C595" s="256"/>
      <c r="D595" s="235" t="s">
        <v>198</v>
      </c>
      <c r="E595" s="257" t="s">
        <v>19</v>
      </c>
      <c r="F595" s="258" t="s">
        <v>229</v>
      </c>
      <c r="G595" s="256"/>
      <c r="H595" s="259">
        <v>2.6499999999999999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198</v>
      </c>
      <c r="AU595" s="265" t="s">
        <v>82</v>
      </c>
      <c r="AV595" s="15" t="s">
        <v>135</v>
      </c>
      <c r="AW595" s="15" t="s">
        <v>35</v>
      </c>
      <c r="AX595" s="15" t="s">
        <v>80</v>
      </c>
      <c r="AY595" s="265" t="s">
        <v>188</v>
      </c>
    </row>
    <row r="596" s="2" customFormat="1" ht="24.15" customHeight="1">
      <c r="A596" s="40"/>
      <c r="B596" s="41"/>
      <c r="C596" s="215" t="s">
        <v>1291</v>
      </c>
      <c r="D596" s="215" t="s">
        <v>190</v>
      </c>
      <c r="E596" s="216" t="s">
        <v>1292</v>
      </c>
      <c r="F596" s="217" t="s">
        <v>1293</v>
      </c>
      <c r="G596" s="218" t="s">
        <v>460</v>
      </c>
      <c r="H596" s="266"/>
      <c r="I596" s="220"/>
      <c r="J596" s="221">
        <f>ROUND(I596*H596,2)</f>
        <v>0</v>
      </c>
      <c r="K596" s="217" t="s">
        <v>194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342</v>
      </c>
      <c r="AT596" s="226" t="s">
        <v>190</v>
      </c>
      <c r="AU596" s="226" t="s">
        <v>82</v>
      </c>
      <c r="AY596" s="19" t="s">
        <v>188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342</v>
      </c>
      <c r="BM596" s="226" t="s">
        <v>1294</v>
      </c>
    </row>
    <row r="597" s="2" customFormat="1">
      <c r="A597" s="40"/>
      <c r="B597" s="41"/>
      <c r="C597" s="42"/>
      <c r="D597" s="228" t="s">
        <v>196</v>
      </c>
      <c r="E597" s="42"/>
      <c r="F597" s="229" t="s">
        <v>1295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196</v>
      </c>
      <c r="AU597" s="19" t="s">
        <v>82</v>
      </c>
    </row>
    <row r="598" s="12" customFormat="1" ht="22.8" customHeight="1">
      <c r="A598" s="12"/>
      <c r="B598" s="199"/>
      <c r="C598" s="200"/>
      <c r="D598" s="201" t="s">
        <v>72</v>
      </c>
      <c r="E598" s="213" t="s">
        <v>1296</v>
      </c>
      <c r="F598" s="213" t="s">
        <v>1297</v>
      </c>
      <c r="G598" s="200"/>
      <c r="H598" s="200"/>
      <c r="I598" s="203"/>
      <c r="J598" s="214">
        <f>BK598</f>
        <v>0</v>
      </c>
      <c r="K598" s="200"/>
      <c r="L598" s="205"/>
      <c r="M598" s="206"/>
      <c r="N598" s="207"/>
      <c r="O598" s="207"/>
      <c r="P598" s="208">
        <f>SUM(P599:P641)</f>
        <v>0</v>
      </c>
      <c r="Q598" s="207"/>
      <c r="R598" s="208">
        <f>SUM(R599:R641)</f>
        <v>0.48562669999999997</v>
      </c>
      <c r="S598" s="207"/>
      <c r="T598" s="209">
        <f>SUM(T599:T641)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0" t="s">
        <v>82</v>
      </c>
      <c r="AT598" s="211" t="s">
        <v>72</v>
      </c>
      <c r="AU598" s="211" t="s">
        <v>80</v>
      </c>
      <c r="AY598" s="210" t="s">
        <v>188</v>
      </c>
      <c r="BK598" s="212">
        <f>SUM(BK599:BK641)</f>
        <v>0</v>
      </c>
    </row>
    <row r="599" s="2" customFormat="1" ht="16.5" customHeight="1">
      <c r="A599" s="40"/>
      <c r="B599" s="41"/>
      <c r="C599" s="215" t="s">
        <v>1298</v>
      </c>
      <c r="D599" s="215" t="s">
        <v>190</v>
      </c>
      <c r="E599" s="216" t="s">
        <v>1299</v>
      </c>
      <c r="F599" s="217" t="s">
        <v>1300</v>
      </c>
      <c r="G599" s="218" t="s">
        <v>501</v>
      </c>
      <c r="H599" s="219">
        <v>137.47999999999999</v>
      </c>
      <c r="I599" s="220"/>
      <c r="J599" s="221">
        <f>ROUND(I599*H599,2)</f>
        <v>0</v>
      </c>
      <c r="K599" s="217" t="s">
        <v>194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4.0000000000000003E-05</v>
      </c>
      <c r="R599" s="224">
        <f>Q599*H599</f>
        <v>0.0054992000000000001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342</v>
      </c>
      <c r="AT599" s="226" t="s">
        <v>190</v>
      </c>
      <c r="AU599" s="226" t="s">
        <v>82</v>
      </c>
      <c r="AY599" s="19" t="s">
        <v>188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342</v>
      </c>
      <c r="BM599" s="226" t="s">
        <v>1301</v>
      </c>
    </row>
    <row r="600" s="2" customFormat="1">
      <c r="A600" s="40"/>
      <c r="B600" s="41"/>
      <c r="C600" s="42"/>
      <c r="D600" s="228" t="s">
        <v>196</v>
      </c>
      <c r="E600" s="42"/>
      <c r="F600" s="229" t="s">
        <v>1302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196</v>
      </c>
      <c r="AU600" s="19" t="s">
        <v>82</v>
      </c>
    </row>
    <row r="601" s="13" customFormat="1">
      <c r="A601" s="13"/>
      <c r="B601" s="233"/>
      <c r="C601" s="234"/>
      <c r="D601" s="235" t="s">
        <v>198</v>
      </c>
      <c r="E601" s="236" t="s">
        <v>19</v>
      </c>
      <c r="F601" s="237" t="s">
        <v>1303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198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188</v>
      </c>
    </row>
    <row r="602" s="13" customFormat="1">
      <c r="A602" s="13"/>
      <c r="B602" s="233"/>
      <c r="C602" s="234"/>
      <c r="D602" s="235" t="s">
        <v>198</v>
      </c>
      <c r="E602" s="236" t="s">
        <v>19</v>
      </c>
      <c r="F602" s="237" t="s">
        <v>1304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198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188</v>
      </c>
    </row>
    <row r="603" s="14" customFormat="1">
      <c r="A603" s="14"/>
      <c r="B603" s="244"/>
      <c r="C603" s="245"/>
      <c r="D603" s="235" t="s">
        <v>198</v>
      </c>
      <c r="E603" s="246" t="s">
        <v>19</v>
      </c>
      <c r="F603" s="247" t="s">
        <v>1030</v>
      </c>
      <c r="G603" s="245"/>
      <c r="H603" s="248">
        <v>57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198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188</v>
      </c>
    </row>
    <row r="604" s="13" customFormat="1">
      <c r="A604" s="13"/>
      <c r="B604" s="233"/>
      <c r="C604" s="234"/>
      <c r="D604" s="235" t="s">
        <v>198</v>
      </c>
      <c r="E604" s="236" t="s">
        <v>19</v>
      </c>
      <c r="F604" s="237" t="s">
        <v>1305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198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188</v>
      </c>
    </row>
    <row r="605" s="14" customFormat="1">
      <c r="A605" s="14"/>
      <c r="B605" s="244"/>
      <c r="C605" s="245"/>
      <c r="D605" s="235" t="s">
        <v>198</v>
      </c>
      <c r="E605" s="246" t="s">
        <v>19</v>
      </c>
      <c r="F605" s="247" t="s">
        <v>1306</v>
      </c>
      <c r="G605" s="245"/>
      <c r="H605" s="248">
        <v>21.5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198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188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1307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4" customFormat="1">
      <c r="A607" s="14"/>
      <c r="B607" s="244"/>
      <c r="C607" s="245"/>
      <c r="D607" s="235" t="s">
        <v>198</v>
      </c>
      <c r="E607" s="246" t="s">
        <v>19</v>
      </c>
      <c r="F607" s="247" t="s">
        <v>263</v>
      </c>
      <c r="G607" s="245"/>
      <c r="H607" s="248">
        <v>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198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188</v>
      </c>
    </row>
    <row r="608" s="13" customFormat="1">
      <c r="A608" s="13"/>
      <c r="B608" s="233"/>
      <c r="C608" s="234"/>
      <c r="D608" s="235" t="s">
        <v>198</v>
      </c>
      <c r="E608" s="236" t="s">
        <v>19</v>
      </c>
      <c r="F608" s="237" t="s">
        <v>1308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198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1309</v>
      </c>
      <c r="G609" s="245"/>
      <c r="H609" s="248">
        <v>1.98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1310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1000</v>
      </c>
      <c r="G611" s="245"/>
      <c r="H611" s="248">
        <v>50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5" customFormat="1">
      <c r="A612" s="15"/>
      <c r="B612" s="255"/>
      <c r="C612" s="256"/>
      <c r="D612" s="235" t="s">
        <v>198</v>
      </c>
      <c r="E612" s="257" t="s">
        <v>19</v>
      </c>
      <c r="F612" s="258" t="s">
        <v>229</v>
      </c>
      <c r="G612" s="256"/>
      <c r="H612" s="259">
        <v>137.48000000000002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198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188</v>
      </c>
    </row>
    <row r="613" s="2" customFormat="1" ht="21.75" customHeight="1">
      <c r="A613" s="40"/>
      <c r="B613" s="41"/>
      <c r="C613" s="215" t="s">
        <v>1311</v>
      </c>
      <c r="D613" s="215" t="s">
        <v>190</v>
      </c>
      <c r="E613" s="216" t="s">
        <v>1312</v>
      </c>
      <c r="F613" s="217" t="s">
        <v>1313</v>
      </c>
      <c r="G613" s="218" t="s">
        <v>501</v>
      </c>
      <c r="H613" s="219">
        <v>57</v>
      </c>
      <c r="I613" s="220"/>
      <c r="J613" s="221">
        <f>ROUND(I613*H613,2)</f>
        <v>0</v>
      </c>
      <c r="K613" s="217" t="s">
        <v>194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4.0000000000000003E-05</v>
      </c>
      <c r="R613" s="224">
        <f>Q613*H613</f>
        <v>0.0022800000000000003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342</v>
      </c>
      <c r="AT613" s="226" t="s">
        <v>190</v>
      </c>
      <c r="AU613" s="226" t="s">
        <v>82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342</v>
      </c>
      <c r="BM613" s="226" t="s">
        <v>1314</v>
      </c>
    </row>
    <row r="614" s="2" customFormat="1">
      <c r="A614" s="40"/>
      <c r="B614" s="41"/>
      <c r="C614" s="42"/>
      <c r="D614" s="228" t="s">
        <v>196</v>
      </c>
      <c r="E614" s="42"/>
      <c r="F614" s="229" t="s">
        <v>1315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196</v>
      </c>
      <c r="AU614" s="19" t="s">
        <v>82</v>
      </c>
    </row>
    <row r="615" s="13" customFormat="1">
      <c r="A615" s="13"/>
      <c r="B615" s="233"/>
      <c r="C615" s="234"/>
      <c r="D615" s="235" t="s">
        <v>198</v>
      </c>
      <c r="E615" s="236" t="s">
        <v>19</v>
      </c>
      <c r="F615" s="237" t="s">
        <v>1303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198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188</v>
      </c>
    </row>
    <row r="616" s="13" customFormat="1">
      <c r="A616" s="13"/>
      <c r="B616" s="233"/>
      <c r="C616" s="234"/>
      <c r="D616" s="235" t="s">
        <v>198</v>
      </c>
      <c r="E616" s="236" t="s">
        <v>19</v>
      </c>
      <c r="F616" s="237" t="s">
        <v>1316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198</v>
      </c>
      <c r="AU616" s="243" t="s">
        <v>82</v>
      </c>
      <c r="AV616" s="13" t="s">
        <v>80</v>
      </c>
      <c r="AW616" s="13" t="s">
        <v>35</v>
      </c>
      <c r="AX616" s="13" t="s">
        <v>73</v>
      </c>
      <c r="AY616" s="243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1030</v>
      </c>
      <c r="G617" s="245"/>
      <c r="H617" s="248">
        <v>57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5" customFormat="1">
      <c r="A618" s="15"/>
      <c r="B618" s="255"/>
      <c r="C618" s="256"/>
      <c r="D618" s="235" t="s">
        <v>198</v>
      </c>
      <c r="E618" s="257" t="s">
        <v>19</v>
      </c>
      <c r="F618" s="258" t="s">
        <v>229</v>
      </c>
      <c r="G618" s="256"/>
      <c r="H618" s="259">
        <v>57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198</v>
      </c>
      <c r="AU618" s="265" t="s">
        <v>82</v>
      </c>
      <c r="AV618" s="15" t="s">
        <v>135</v>
      </c>
      <c r="AW618" s="15" t="s">
        <v>35</v>
      </c>
      <c r="AX618" s="15" t="s">
        <v>80</v>
      </c>
      <c r="AY618" s="265" t="s">
        <v>188</v>
      </c>
    </row>
    <row r="619" s="2" customFormat="1" ht="16.5" customHeight="1">
      <c r="A619" s="40"/>
      <c r="B619" s="41"/>
      <c r="C619" s="272" t="s">
        <v>1317</v>
      </c>
      <c r="D619" s="272" t="s">
        <v>522</v>
      </c>
      <c r="E619" s="273" t="s">
        <v>1318</v>
      </c>
      <c r="F619" s="274" t="s">
        <v>1319</v>
      </c>
      <c r="G619" s="275" t="s">
        <v>243</v>
      </c>
      <c r="H619" s="276">
        <v>63.713000000000001</v>
      </c>
      <c r="I619" s="277"/>
      <c r="J619" s="278">
        <f>ROUND(I619*H619,2)</f>
        <v>0</v>
      </c>
      <c r="K619" s="274" t="s">
        <v>194</v>
      </c>
      <c r="L619" s="279"/>
      <c r="M619" s="280" t="s">
        <v>19</v>
      </c>
      <c r="N619" s="281" t="s">
        <v>44</v>
      </c>
      <c r="O619" s="86"/>
      <c r="P619" s="224">
        <f>O619*H619</f>
        <v>0</v>
      </c>
      <c r="Q619" s="224">
        <v>0.0074999999999999997</v>
      </c>
      <c r="R619" s="224">
        <f>Q619*H619</f>
        <v>0.47784749999999998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630</v>
      </c>
      <c r="AT619" s="226" t="s">
        <v>522</v>
      </c>
      <c r="AU619" s="226" t="s">
        <v>82</v>
      </c>
      <c r="AY619" s="19" t="s">
        <v>188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342</v>
      </c>
      <c r="BM619" s="226" t="s">
        <v>1320</v>
      </c>
    </row>
    <row r="620" s="13" customFormat="1">
      <c r="A620" s="13"/>
      <c r="B620" s="233"/>
      <c r="C620" s="234"/>
      <c r="D620" s="235" t="s">
        <v>198</v>
      </c>
      <c r="E620" s="236" t="s">
        <v>19</v>
      </c>
      <c r="F620" s="237" t="s">
        <v>1303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198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188</v>
      </c>
    </row>
    <row r="621" s="13" customFormat="1">
      <c r="A621" s="13"/>
      <c r="B621" s="233"/>
      <c r="C621" s="234"/>
      <c r="D621" s="235" t="s">
        <v>198</v>
      </c>
      <c r="E621" s="236" t="s">
        <v>19</v>
      </c>
      <c r="F621" s="237" t="s">
        <v>1304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198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1321</v>
      </c>
      <c r="G622" s="245"/>
      <c r="H622" s="248">
        <v>22.23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3" customFormat="1">
      <c r="A623" s="13"/>
      <c r="B623" s="233"/>
      <c r="C623" s="234"/>
      <c r="D623" s="235" t="s">
        <v>198</v>
      </c>
      <c r="E623" s="236" t="s">
        <v>19</v>
      </c>
      <c r="F623" s="237" t="s">
        <v>1305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198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1322</v>
      </c>
      <c r="G624" s="245"/>
      <c r="H624" s="248">
        <v>2.1499999999999999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3" customFormat="1">
      <c r="A625" s="13"/>
      <c r="B625" s="233"/>
      <c r="C625" s="234"/>
      <c r="D625" s="235" t="s">
        <v>198</v>
      </c>
      <c r="E625" s="236" t="s">
        <v>19</v>
      </c>
      <c r="F625" s="237" t="s">
        <v>1307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198</v>
      </c>
      <c r="AU625" s="243" t="s">
        <v>82</v>
      </c>
      <c r="AV625" s="13" t="s">
        <v>80</v>
      </c>
      <c r="AW625" s="13" t="s">
        <v>35</v>
      </c>
      <c r="AX625" s="13" t="s">
        <v>73</v>
      </c>
      <c r="AY625" s="243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1323</v>
      </c>
      <c r="G626" s="245"/>
      <c r="H626" s="248">
        <v>2.3450000000000002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1308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1324</v>
      </c>
      <c r="G628" s="245"/>
      <c r="H628" s="248">
        <v>0.19800000000000001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3" customFormat="1">
      <c r="A629" s="13"/>
      <c r="B629" s="233"/>
      <c r="C629" s="234"/>
      <c r="D629" s="235" t="s">
        <v>198</v>
      </c>
      <c r="E629" s="236" t="s">
        <v>19</v>
      </c>
      <c r="F629" s="237" t="s">
        <v>1310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198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1325</v>
      </c>
      <c r="G630" s="245"/>
      <c r="H630" s="248">
        <v>10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6" customFormat="1">
      <c r="A631" s="16"/>
      <c r="B631" s="282"/>
      <c r="C631" s="283"/>
      <c r="D631" s="235" t="s">
        <v>198</v>
      </c>
      <c r="E631" s="284" t="s">
        <v>19</v>
      </c>
      <c r="F631" s="285" t="s">
        <v>730</v>
      </c>
      <c r="G631" s="283"/>
      <c r="H631" s="286">
        <v>36.923000000000002</v>
      </c>
      <c r="I631" s="287"/>
      <c r="J631" s="283"/>
      <c r="K631" s="283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198</v>
      </c>
      <c r="AU631" s="292" t="s">
        <v>82</v>
      </c>
      <c r="AV631" s="16" t="s">
        <v>129</v>
      </c>
      <c r="AW631" s="16" t="s">
        <v>35</v>
      </c>
      <c r="AX631" s="16" t="s">
        <v>73</v>
      </c>
      <c r="AY631" s="292" t="s">
        <v>188</v>
      </c>
    </row>
    <row r="632" s="13" customFormat="1">
      <c r="A632" s="13"/>
      <c r="B632" s="233"/>
      <c r="C632" s="234"/>
      <c r="D632" s="235" t="s">
        <v>198</v>
      </c>
      <c r="E632" s="236" t="s">
        <v>19</v>
      </c>
      <c r="F632" s="237" t="s">
        <v>1316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198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1326</v>
      </c>
      <c r="G633" s="245"/>
      <c r="H633" s="248">
        <v>26.789999999999999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6" customFormat="1">
      <c r="A634" s="16"/>
      <c r="B634" s="282"/>
      <c r="C634" s="283"/>
      <c r="D634" s="235" t="s">
        <v>198</v>
      </c>
      <c r="E634" s="284" t="s">
        <v>19</v>
      </c>
      <c r="F634" s="285" t="s">
        <v>730</v>
      </c>
      <c r="G634" s="283"/>
      <c r="H634" s="286">
        <v>26.789999999999999</v>
      </c>
      <c r="I634" s="287"/>
      <c r="J634" s="283"/>
      <c r="K634" s="283"/>
      <c r="L634" s="288"/>
      <c r="M634" s="289"/>
      <c r="N634" s="290"/>
      <c r="O634" s="290"/>
      <c r="P634" s="290"/>
      <c r="Q634" s="290"/>
      <c r="R634" s="290"/>
      <c r="S634" s="290"/>
      <c r="T634" s="291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92" t="s">
        <v>198</v>
      </c>
      <c r="AU634" s="292" t="s">
        <v>82</v>
      </c>
      <c r="AV634" s="16" t="s">
        <v>129</v>
      </c>
      <c r="AW634" s="16" t="s">
        <v>35</v>
      </c>
      <c r="AX634" s="16" t="s">
        <v>73</v>
      </c>
      <c r="AY634" s="292" t="s">
        <v>188</v>
      </c>
    </row>
    <row r="635" s="15" customFormat="1">
      <c r="A635" s="15"/>
      <c r="B635" s="255"/>
      <c r="C635" s="256"/>
      <c r="D635" s="235" t="s">
        <v>198</v>
      </c>
      <c r="E635" s="257" t="s">
        <v>19</v>
      </c>
      <c r="F635" s="258" t="s">
        <v>229</v>
      </c>
      <c r="G635" s="256"/>
      <c r="H635" s="259">
        <v>63.713000000000001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198</v>
      </c>
      <c r="AU635" s="265" t="s">
        <v>82</v>
      </c>
      <c r="AV635" s="15" t="s">
        <v>135</v>
      </c>
      <c r="AW635" s="15" t="s">
        <v>35</v>
      </c>
      <c r="AX635" s="15" t="s">
        <v>80</v>
      </c>
      <c r="AY635" s="265" t="s">
        <v>188</v>
      </c>
    </row>
    <row r="636" s="2" customFormat="1" ht="24.15" customHeight="1">
      <c r="A636" s="40"/>
      <c r="B636" s="41"/>
      <c r="C636" s="215" t="s">
        <v>1327</v>
      </c>
      <c r="D636" s="215" t="s">
        <v>190</v>
      </c>
      <c r="E636" s="216" t="s">
        <v>1328</v>
      </c>
      <c r="F636" s="217" t="s">
        <v>1329</v>
      </c>
      <c r="G636" s="218" t="s">
        <v>442</v>
      </c>
      <c r="H636" s="219">
        <v>6</v>
      </c>
      <c r="I636" s="220"/>
      <c r="J636" s="221">
        <f>ROUND(I636*H636,2)</f>
        <v>0</v>
      </c>
      <c r="K636" s="217" t="s">
        <v>194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342</v>
      </c>
      <c r="AT636" s="226" t="s">
        <v>190</v>
      </c>
      <c r="AU636" s="226" t="s">
        <v>82</v>
      </c>
      <c r="AY636" s="19" t="s">
        <v>188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342</v>
      </c>
      <c r="BM636" s="226" t="s">
        <v>1330</v>
      </c>
    </row>
    <row r="637" s="2" customFormat="1">
      <c r="A637" s="40"/>
      <c r="B637" s="41"/>
      <c r="C637" s="42"/>
      <c r="D637" s="228" t="s">
        <v>196</v>
      </c>
      <c r="E637" s="42"/>
      <c r="F637" s="229" t="s">
        <v>1331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196</v>
      </c>
      <c r="AU637" s="19" t="s">
        <v>82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258</v>
      </c>
      <c r="G638" s="245"/>
      <c r="H638" s="248">
        <v>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5" customFormat="1">
      <c r="A639" s="15"/>
      <c r="B639" s="255"/>
      <c r="C639" s="256"/>
      <c r="D639" s="235" t="s">
        <v>198</v>
      </c>
      <c r="E639" s="257" t="s">
        <v>19</v>
      </c>
      <c r="F639" s="258" t="s">
        <v>229</v>
      </c>
      <c r="G639" s="256"/>
      <c r="H639" s="259">
        <v>6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198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188</v>
      </c>
    </row>
    <row r="640" s="2" customFormat="1" ht="24.15" customHeight="1">
      <c r="A640" s="40"/>
      <c r="B640" s="41"/>
      <c r="C640" s="215" t="s">
        <v>1332</v>
      </c>
      <c r="D640" s="215" t="s">
        <v>190</v>
      </c>
      <c r="E640" s="216" t="s">
        <v>1333</v>
      </c>
      <c r="F640" s="217" t="s">
        <v>1334</v>
      </c>
      <c r="G640" s="218" t="s">
        <v>460</v>
      </c>
      <c r="H640" s="266"/>
      <c r="I640" s="220"/>
      <c r="J640" s="221">
        <f>ROUND(I640*H640,2)</f>
        <v>0</v>
      </c>
      <c r="K640" s="217" t="s">
        <v>194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342</v>
      </c>
      <c r="AT640" s="226" t="s">
        <v>190</v>
      </c>
      <c r="AU640" s="226" t="s">
        <v>82</v>
      </c>
      <c r="AY640" s="19" t="s">
        <v>188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342</v>
      </c>
      <c r="BM640" s="226" t="s">
        <v>1335</v>
      </c>
    </row>
    <row r="641" s="2" customFormat="1">
      <c r="A641" s="40"/>
      <c r="B641" s="41"/>
      <c r="C641" s="42"/>
      <c r="D641" s="228" t="s">
        <v>196</v>
      </c>
      <c r="E641" s="42"/>
      <c r="F641" s="229" t="s">
        <v>1336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196</v>
      </c>
      <c r="AU641" s="19" t="s">
        <v>82</v>
      </c>
    </row>
    <row r="642" s="12" customFormat="1" ht="22.8" customHeight="1">
      <c r="A642" s="12"/>
      <c r="B642" s="199"/>
      <c r="C642" s="200"/>
      <c r="D642" s="201" t="s">
        <v>72</v>
      </c>
      <c r="E642" s="213" t="s">
        <v>437</v>
      </c>
      <c r="F642" s="213" t="s">
        <v>438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SUM(P643:P682)</f>
        <v>0</v>
      </c>
      <c r="Q642" s="207"/>
      <c r="R642" s="208">
        <f>SUM(R643:R682)</f>
        <v>0.1885</v>
      </c>
      <c r="S642" s="207"/>
      <c r="T642" s="209">
        <f>SUM(T643:T682)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82</v>
      </c>
      <c r="AT642" s="211" t="s">
        <v>72</v>
      </c>
      <c r="AU642" s="211" t="s">
        <v>80</v>
      </c>
      <c r="AY642" s="210" t="s">
        <v>188</v>
      </c>
      <c r="BK642" s="212">
        <f>SUM(BK643:BK682)</f>
        <v>0</v>
      </c>
    </row>
    <row r="643" s="2" customFormat="1" ht="16.5" customHeight="1">
      <c r="A643" s="40"/>
      <c r="B643" s="41"/>
      <c r="C643" s="215" t="s">
        <v>1337</v>
      </c>
      <c r="D643" s="215" t="s">
        <v>190</v>
      </c>
      <c r="E643" s="216" t="s">
        <v>1338</v>
      </c>
      <c r="F643" s="217" t="s">
        <v>1339</v>
      </c>
      <c r="G643" s="218" t="s">
        <v>501</v>
      </c>
      <c r="H643" s="219">
        <v>5.2530000000000001</v>
      </c>
      <c r="I643" s="220"/>
      <c r="J643" s="221">
        <f>ROUND(I643*H643,2)</f>
        <v>0</v>
      </c>
      <c r="K643" s="217" t="s">
        <v>194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342</v>
      </c>
      <c r="AT643" s="226" t="s">
        <v>190</v>
      </c>
      <c r="AU643" s="226" t="s">
        <v>82</v>
      </c>
      <c r="AY643" s="19" t="s">
        <v>188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342</v>
      </c>
      <c r="BM643" s="226" t="s">
        <v>1340</v>
      </c>
    </row>
    <row r="644" s="2" customFormat="1">
      <c r="A644" s="40"/>
      <c r="B644" s="41"/>
      <c r="C644" s="42"/>
      <c r="D644" s="228" t="s">
        <v>196</v>
      </c>
      <c r="E644" s="42"/>
      <c r="F644" s="229" t="s">
        <v>1341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196</v>
      </c>
      <c r="AU644" s="19" t="s">
        <v>82</v>
      </c>
    </row>
    <row r="645" s="13" customFormat="1">
      <c r="A645" s="13"/>
      <c r="B645" s="233"/>
      <c r="C645" s="234"/>
      <c r="D645" s="235" t="s">
        <v>198</v>
      </c>
      <c r="E645" s="236" t="s">
        <v>19</v>
      </c>
      <c r="F645" s="237" t="s">
        <v>1342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198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188</v>
      </c>
    </row>
    <row r="646" s="13" customFormat="1">
      <c r="A646" s="13"/>
      <c r="B646" s="233"/>
      <c r="C646" s="234"/>
      <c r="D646" s="235" t="s">
        <v>198</v>
      </c>
      <c r="E646" s="236" t="s">
        <v>19</v>
      </c>
      <c r="F646" s="237" t="s">
        <v>1343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198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1344</v>
      </c>
      <c r="G647" s="245"/>
      <c r="H647" s="248">
        <v>5.2530000000000001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5" customFormat="1">
      <c r="A648" s="15"/>
      <c r="B648" s="255"/>
      <c r="C648" s="256"/>
      <c r="D648" s="235" t="s">
        <v>198</v>
      </c>
      <c r="E648" s="257" t="s">
        <v>19</v>
      </c>
      <c r="F648" s="258" t="s">
        <v>229</v>
      </c>
      <c r="G648" s="256"/>
      <c r="H648" s="259">
        <v>5.2530000000000001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198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188</v>
      </c>
    </row>
    <row r="649" s="2" customFormat="1" ht="16.5" customHeight="1">
      <c r="A649" s="40"/>
      <c r="B649" s="41"/>
      <c r="C649" s="272" t="s">
        <v>1345</v>
      </c>
      <c r="D649" s="272" t="s">
        <v>522</v>
      </c>
      <c r="E649" s="273" t="s">
        <v>1346</v>
      </c>
      <c r="F649" s="274" t="s">
        <v>1347</v>
      </c>
      <c r="G649" s="275" t="s">
        <v>501</v>
      </c>
      <c r="H649" s="276">
        <v>5.2530000000000001</v>
      </c>
      <c r="I649" s="277"/>
      <c r="J649" s="278">
        <f>ROUND(I649*H649,2)</f>
        <v>0</v>
      </c>
      <c r="K649" s="274" t="s">
        <v>452</v>
      </c>
      <c r="L649" s="279"/>
      <c r="M649" s="280" t="s">
        <v>19</v>
      </c>
      <c r="N649" s="281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630</v>
      </c>
      <c r="AT649" s="226" t="s">
        <v>522</v>
      </c>
      <c r="AU649" s="226" t="s">
        <v>82</v>
      </c>
      <c r="AY649" s="19" t="s">
        <v>188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342</v>
      </c>
      <c r="BM649" s="226" t="s">
        <v>1348</v>
      </c>
    </row>
    <row r="650" s="13" customFormat="1">
      <c r="A650" s="13"/>
      <c r="B650" s="233"/>
      <c r="C650" s="234"/>
      <c r="D650" s="235" t="s">
        <v>198</v>
      </c>
      <c r="E650" s="236" t="s">
        <v>19</v>
      </c>
      <c r="F650" s="237" t="s">
        <v>1342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198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188</v>
      </c>
    </row>
    <row r="651" s="13" customFormat="1">
      <c r="A651" s="13"/>
      <c r="B651" s="233"/>
      <c r="C651" s="234"/>
      <c r="D651" s="235" t="s">
        <v>198</v>
      </c>
      <c r="E651" s="236" t="s">
        <v>19</v>
      </c>
      <c r="F651" s="237" t="s">
        <v>1343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198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1344</v>
      </c>
      <c r="G652" s="245"/>
      <c r="H652" s="248">
        <v>5.2530000000000001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5" customFormat="1">
      <c r="A653" s="15"/>
      <c r="B653" s="255"/>
      <c r="C653" s="256"/>
      <c r="D653" s="235" t="s">
        <v>198</v>
      </c>
      <c r="E653" s="257" t="s">
        <v>19</v>
      </c>
      <c r="F653" s="258" t="s">
        <v>229</v>
      </c>
      <c r="G653" s="256"/>
      <c r="H653" s="259">
        <v>5.2530000000000001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198</v>
      </c>
      <c r="AU653" s="265" t="s">
        <v>82</v>
      </c>
      <c r="AV653" s="15" t="s">
        <v>135</v>
      </c>
      <c r="AW653" s="15" t="s">
        <v>35</v>
      </c>
      <c r="AX653" s="15" t="s">
        <v>80</v>
      </c>
      <c r="AY653" s="265" t="s">
        <v>188</v>
      </c>
    </row>
    <row r="654" s="2" customFormat="1" ht="16.5" customHeight="1">
      <c r="A654" s="40"/>
      <c r="B654" s="41"/>
      <c r="C654" s="272" t="s">
        <v>1349</v>
      </c>
      <c r="D654" s="272" t="s">
        <v>522</v>
      </c>
      <c r="E654" s="273" t="s">
        <v>1350</v>
      </c>
      <c r="F654" s="274" t="s">
        <v>1351</v>
      </c>
      <c r="G654" s="275" t="s">
        <v>1352</v>
      </c>
      <c r="H654" s="276">
        <v>6</v>
      </c>
      <c r="I654" s="277"/>
      <c r="J654" s="278">
        <f>ROUND(I654*H654,2)</f>
        <v>0</v>
      </c>
      <c r="K654" s="274" t="s">
        <v>452</v>
      </c>
      <c r="L654" s="279"/>
      <c r="M654" s="280" t="s">
        <v>19</v>
      </c>
      <c r="N654" s="281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630</v>
      </c>
      <c r="AT654" s="226" t="s">
        <v>522</v>
      </c>
      <c r="AU654" s="226" t="s">
        <v>82</v>
      </c>
      <c r="AY654" s="19" t="s">
        <v>188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342</v>
      </c>
      <c r="BM654" s="226" t="s">
        <v>1353</v>
      </c>
    </row>
    <row r="655" s="13" customFormat="1">
      <c r="A655" s="13"/>
      <c r="B655" s="233"/>
      <c r="C655" s="234"/>
      <c r="D655" s="235" t="s">
        <v>198</v>
      </c>
      <c r="E655" s="236" t="s">
        <v>19</v>
      </c>
      <c r="F655" s="237" t="s">
        <v>1342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198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188</v>
      </c>
    </row>
    <row r="656" s="13" customFormat="1">
      <c r="A656" s="13"/>
      <c r="B656" s="233"/>
      <c r="C656" s="234"/>
      <c r="D656" s="235" t="s">
        <v>198</v>
      </c>
      <c r="E656" s="236" t="s">
        <v>19</v>
      </c>
      <c r="F656" s="237" t="s">
        <v>1343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198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1354</v>
      </c>
      <c r="G657" s="245"/>
      <c r="H657" s="248">
        <v>6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5" customFormat="1">
      <c r="A658" s="15"/>
      <c r="B658" s="255"/>
      <c r="C658" s="256"/>
      <c r="D658" s="235" t="s">
        <v>198</v>
      </c>
      <c r="E658" s="257" t="s">
        <v>19</v>
      </c>
      <c r="F658" s="258" t="s">
        <v>229</v>
      </c>
      <c r="G658" s="256"/>
      <c r="H658" s="259">
        <v>6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198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188</v>
      </c>
    </row>
    <row r="659" s="2" customFormat="1" ht="24.15" customHeight="1">
      <c r="A659" s="40"/>
      <c r="B659" s="41"/>
      <c r="C659" s="215" t="s">
        <v>1355</v>
      </c>
      <c r="D659" s="215" t="s">
        <v>190</v>
      </c>
      <c r="E659" s="216" t="s">
        <v>1356</v>
      </c>
      <c r="F659" s="217" t="s">
        <v>1357</v>
      </c>
      <c r="G659" s="218" t="s">
        <v>442</v>
      </c>
      <c r="H659" s="219">
        <v>5</v>
      </c>
      <c r="I659" s="220"/>
      <c r="J659" s="221">
        <f>ROUND(I659*H659,2)</f>
        <v>0</v>
      </c>
      <c r="K659" s="217" t="s">
        <v>194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342</v>
      </c>
      <c r="AT659" s="226" t="s">
        <v>190</v>
      </c>
      <c r="AU659" s="226" t="s">
        <v>82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342</v>
      </c>
      <c r="BM659" s="226" t="s">
        <v>1358</v>
      </c>
    </row>
    <row r="660" s="2" customFormat="1">
      <c r="A660" s="40"/>
      <c r="B660" s="41"/>
      <c r="C660" s="42"/>
      <c r="D660" s="228" t="s">
        <v>196</v>
      </c>
      <c r="E660" s="42"/>
      <c r="F660" s="229" t="s">
        <v>1359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196</v>
      </c>
      <c r="AU660" s="19" t="s">
        <v>82</v>
      </c>
    </row>
    <row r="661" s="13" customFormat="1">
      <c r="A661" s="13"/>
      <c r="B661" s="233"/>
      <c r="C661" s="234"/>
      <c r="D661" s="235" t="s">
        <v>198</v>
      </c>
      <c r="E661" s="236" t="s">
        <v>19</v>
      </c>
      <c r="F661" s="237" t="s">
        <v>1195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198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1216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253</v>
      </c>
      <c r="G663" s="245"/>
      <c r="H663" s="248">
        <v>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5" customFormat="1">
      <c r="A664" s="15"/>
      <c r="B664" s="255"/>
      <c r="C664" s="256"/>
      <c r="D664" s="235" t="s">
        <v>198</v>
      </c>
      <c r="E664" s="257" t="s">
        <v>19</v>
      </c>
      <c r="F664" s="258" t="s">
        <v>229</v>
      </c>
      <c r="G664" s="256"/>
      <c r="H664" s="259">
        <v>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198</v>
      </c>
      <c r="AU664" s="265" t="s">
        <v>82</v>
      </c>
      <c r="AV664" s="15" t="s">
        <v>135</v>
      </c>
      <c r="AW664" s="15" t="s">
        <v>35</v>
      </c>
      <c r="AX664" s="15" t="s">
        <v>80</v>
      </c>
      <c r="AY664" s="265" t="s">
        <v>188</v>
      </c>
    </row>
    <row r="665" s="2" customFormat="1" ht="16.5" customHeight="1">
      <c r="A665" s="40"/>
      <c r="B665" s="41"/>
      <c r="C665" s="272" t="s">
        <v>1360</v>
      </c>
      <c r="D665" s="272" t="s">
        <v>522</v>
      </c>
      <c r="E665" s="273" t="s">
        <v>1361</v>
      </c>
      <c r="F665" s="274" t="s">
        <v>1362</v>
      </c>
      <c r="G665" s="275" t="s">
        <v>442</v>
      </c>
      <c r="H665" s="276">
        <v>5</v>
      </c>
      <c r="I665" s="277"/>
      <c r="J665" s="278">
        <f>ROUND(I665*H665,2)</f>
        <v>0</v>
      </c>
      <c r="K665" s="274" t="s">
        <v>194</v>
      </c>
      <c r="L665" s="279"/>
      <c r="M665" s="280" t="s">
        <v>19</v>
      </c>
      <c r="N665" s="281" t="s">
        <v>44</v>
      </c>
      <c r="O665" s="86"/>
      <c r="P665" s="224">
        <f>O665*H665</f>
        <v>0</v>
      </c>
      <c r="Q665" s="224">
        <v>0.020500000000000001</v>
      </c>
      <c r="R665" s="224">
        <f>Q665*H665</f>
        <v>0.10250000000000001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630</v>
      </c>
      <c r="AT665" s="226" t="s">
        <v>522</v>
      </c>
      <c r="AU665" s="226" t="s">
        <v>82</v>
      </c>
      <c r="AY665" s="19" t="s">
        <v>188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342</v>
      </c>
      <c r="BM665" s="226" t="s">
        <v>1363</v>
      </c>
    </row>
    <row r="666" s="13" customFormat="1">
      <c r="A666" s="13"/>
      <c r="B666" s="233"/>
      <c r="C666" s="234"/>
      <c r="D666" s="235" t="s">
        <v>198</v>
      </c>
      <c r="E666" s="236" t="s">
        <v>19</v>
      </c>
      <c r="F666" s="237" t="s">
        <v>1364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198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188</v>
      </c>
    </row>
    <row r="667" s="13" customFormat="1">
      <c r="A667" s="13"/>
      <c r="B667" s="233"/>
      <c r="C667" s="234"/>
      <c r="D667" s="235" t="s">
        <v>198</v>
      </c>
      <c r="E667" s="236" t="s">
        <v>19</v>
      </c>
      <c r="F667" s="237" t="s">
        <v>1216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198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253</v>
      </c>
      <c r="G668" s="245"/>
      <c r="H668" s="248">
        <v>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5" customFormat="1">
      <c r="A669" s="15"/>
      <c r="B669" s="255"/>
      <c r="C669" s="256"/>
      <c r="D669" s="235" t="s">
        <v>198</v>
      </c>
      <c r="E669" s="257" t="s">
        <v>19</v>
      </c>
      <c r="F669" s="258" t="s">
        <v>229</v>
      </c>
      <c r="G669" s="256"/>
      <c r="H669" s="259">
        <v>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5" t="s">
        <v>198</v>
      </c>
      <c r="AU669" s="265" t="s">
        <v>82</v>
      </c>
      <c r="AV669" s="15" t="s">
        <v>135</v>
      </c>
      <c r="AW669" s="15" t="s">
        <v>35</v>
      </c>
      <c r="AX669" s="15" t="s">
        <v>80</v>
      </c>
      <c r="AY669" s="265" t="s">
        <v>188</v>
      </c>
    </row>
    <row r="670" s="2" customFormat="1" ht="24.15" customHeight="1">
      <c r="A670" s="40"/>
      <c r="B670" s="41"/>
      <c r="C670" s="215" t="s">
        <v>1365</v>
      </c>
      <c r="D670" s="215" t="s">
        <v>190</v>
      </c>
      <c r="E670" s="216" t="s">
        <v>1366</v>
      </c>
      <c r="F670" s="217" t="s">
        <v>1367</v>
      </c>
      <c r="G670" s="218" t="s">
        <v>442</v>
      </c>
      <c r="H670" s="219">
        <v>2</v>
      </c>
      <c r="I670" s="220"/>
      <c r="J670" s="221">
        <f>ROUND(I670*H670,2)</f>
        <v>0</v>
      </c>
      <c r="K670" s="217" t="s">
        <v>194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342</v>
      </c>
      <c r="AT670" s="226" t="s">
        <v>190</v>
      </c>
      <c r="AU670" s="226" t="s">
        <v>82</v>
      </c>
      <c r="AY670" s="19" t="s">
        <v>188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342</v>
      </c>
      <c r="BM670" s="226" t="s">
        <v>1368</v>
      </c>
    </row>
    <row r="671" s="2" customFormat="1">
      <c r="A671" s="40"/>
      <c r="B671" s="41"/>
      <c r="C671" s="42"/>
      <c r="D671" s="228" t="s">
        <v>196</v>
      </c>
      <c r="E671" s="42"/>
      <c r="F671" s="229" t="s">
        <v>1369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196</v>
      </c>
      <c r="AU671" s="19" t="s">
        <v>82</v>
      </c>
    </row>
    <row r="672" s="13" customFormat="1">
      <c r="A672" s="13"/>
      <c r="B672" s="233"/>
      <c r="C672" s="234"/>
      <c r="D672" s="235" t="s">
        <v>198</v>
      </c>
      <c r="E672" s="236" t="s">
        <v>19</v>
      </c>
      <c r="F672" s="237" t="s">
        <v>1195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198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188</v>
      </c>
    </row>
    <row r="673" s="13" customFormat="1">
      <c r="A673" s="13"/>
      <c r="B673" s="233"/>
      <c r="C673" s="234"/>
      <c r="D673" s="235" t="s">
        <v>198</v>
      </c>
      <c r="E673" s="236" t="s">
        <v>19</v>
      </c>
      <c r="F673" s="237" t="s">
        <v>1217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198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82</v>
      </c>
      <c r="G674" s="245"/>
      <c r="H674" s="248">
        <v>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5" customFormat="1">
      <c r="A675" s="15"/>
      <c r="B675" s="255"/>
      <c r="C675" s="256"/>
      <c r="D675" s="235" t="s">
        <v>198</v>
      </c>
      <c r="E675" s="257" t="s">
        <v>19</v>
      </c>
      <c r="F675" s="258" t="s">
        <v>229</v>
      </c>
      <c r="G675" s="256"/>
      <c r="H675" s="259">
        <v>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198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188</v>
      </c>
    </row>
    <row r="676" s="2" customFormat="1" ht="21.75" customHeight="1">
      <c r="A676" s="40"/>
      <c r="B676" s="41"/>
      <c r="C676" s="272" t="s">
        <v>1370</v>
      </c>
      <c r="D676" s="272" t="s">
        <v>522</v>
      </c>
      <c r="E676" s="273" t="s">
        <v>1371</v>
      </c>
      <c r="F676" s="274" t="s">
        <v>1372</v>
      </c>
      <c r="G676" s="275" t="s">
        <v>442</v>
      </c>
      <c r="H676" s="276">
        <v>2</v>
      </c>
      <c r="I676" s="277"/>
      <c r="J676" s="278">
        <f>ROUND(I676*H676,2)</f>
        <v>0</v>
      </c>
      <c r="K676" s="274" t="s">
        <v>194</v>
      </c>
      <c r="L676" s="279"/>
      <c r="M676" s="280" t="s">
        <v>19</v>
      </c>
      <c r="N676" s="281" t="s">
        <v>44</v>
      </c>
      <c r="O676" s="86"/>
      <c r="P676" s="224">
        <f>O676*H676</f>
        <v>0</v>
      </c>
      <c r="Q676" s="224">
        <v>0.042999999999999997</v>
      </c>
      <c r="R676" s="224">
        <f>Q676*H676</f>
        <v>0.085999999999999993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630</v>
      </c>
      <c r="AT676" s="226" t="s">
        <v>522</v>
      </c>
      <c r="AU676" s="226" t="s">
        <v>82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342</v>
      </c>
      <c r="BM676" s="226" t="s">
        <v>1373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1195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3" customFormat="1">
      <c r="A678" s="13"/>
      <c r="B678" s="233"/>
      <c r="C678" s="234"/>
      <c r="D678" s="235" t="s">
        <v>198</v>
      </c>
      <c r="E678" s="236" t="s">
        <v>19</v>
      </c>
      <c r="F678" s="237" t="s">
        <v>1217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198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82</v>
      </c>
      <c r="G679" s="245"/>
      <c r="H679" s="248">
        <v>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5" customFormat="1">
      <c r="A680" s="15"/>
      <c r="B680" s="255"/>
      <c r="C680" s="256"/>
      <c r="D680" s="235" t="s">
        <v>198</v>
      </c>
      <c r="E680" s="257" t="s">
        <v>19</v>
      </c>
      <c r="F680" s="258" t="s">
        <v>229</v>
      </c>
      <c r="G680" s="256"/>
      <c r="H680" s="259">
        <v>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198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188</v>
      </c>
    </row>
    <row r="681" s="2" customFormat="1" ht="24.15" customHeight="1">
      <c r="A681" s="40"/>
      <c r="B681" s="41"/>
      <c r="C681" s="215" t="s">
        <v>1374</v>
      </c>
      <c r="D681" s="215" t="s">
        <v>190</v>
      </c>
      <c r="E681" s="216" t="s">
        <v>1375</v>
      </c>
      <c r="F681" s="217" t="s">
        <v>1376</v>
      </c>
      <c r="G681" s="218" t="s">
        <v>460</v>
      </c>
      <c r="H681" s="266"/>
      <c r="I681" s="220"/>
      <c r="J681" s="221">
        <f>ROUND(I681*H681,2)</f>
        <v>0</v>
      </c>
      <c r="K681" s="217" t="s">
        <v>194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342</v>
      </c>
      <c r="AT681" s="226" t="s">
        <v>190</v>
      </c>
      <c r="AU681" s="226" t="s">
        <v>82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342</v>
      </c>
      <c r="BM681" s="226" t="s">
        <v>1377</v>
      </c>
    </row>
    <row r="682" s="2" customFormat="1">
      <c r="A682" s="40"/>
      <c r="B682" s="41"/>
      <c r="C682" s="42"/>
      <c r="D682" s="228" t="s">
        <v>196</v>
      </c>
      <c r="E682" s="42"/>
      <c r="F682" s="229" t="s">
        <v>1378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196</v>
      </c>
      <c r="AU682" s="19" t="s">
        <v>82</v>
      </c>
    </row>
    <row r="683" s="12" customFormat="1" ht="22.8" customHeight="1">
      <c r="A683" s="12"/>
      <c r="B683" s="199"/>
      <c r="C683" s="200"/>
      <c r="D683" s="201" t="s">
        <v>72</v>
      </c>
      <c r="E683" s="213" t="s">
        <v>1379</v>
      </c>
      <c r="F683" s="213" t="s">
        <v>1380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SUM(P684:P752)</f>
        <v>0</v>
      </c>
      <c r="Q683" s="207"/>
      <c r="R683" s="208">
        <f>SUM(R684:R752)</f>
        <v>1.51589464</v>
      </c>
      <c r="S683" s="207"/>
      <c r="T683" s="209">
        <f>SUM(T684:T752)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72</v>
      </c>
      <c r="AU683" s="211" t="s">
        <v>80</v>
      </c>
      <c r="AY683" s="210" t="s">
        <v>188</v>
      </c>
      <c r="BK683" s="212">
        <f>SUM(BK684:BK752)</f>
        <v>0</v>
      </c>
    </row>
    <row r="684" s="2" customFormat="1" ht="16.5" customHeight="1">
      <c r="A684" s="40"/>
      <c r="B684" s="41"/>
      <c r="C684" s="215" t="s">
        <v>1381</v>
      </c>
      <c r="D684" s="215" t="s">
        <v>190</v>
      </c>
      <c r="E684" s="216" t="s">
        <v>1382</v>
      </c>
      <c r="F684" s="217" t="s">
        <v>1383</v>
      </c>
      <c r="G684" s="218" t="s">
        <v>501</v>
      </c>
      <c r="H684" s="219">
        <v>5.2530000000000001</v>
      </c>
      <c r="I684" s="220"/>
      <c r="J684" s="221">
        <f>ROUND(I684*H684,2)</f>
        <v>0</v>
      </c>
      <c r="K684" s="217" t="s">
        <v>194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0.00040000000000000002</v>
      </c>
      <c r="R684" s="224">
        <f>Q684*H684</f>
        <v>0.0021012000000000001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342</v>
      </c>
      <c r="AT684" s="226" t="s">
        <v>190</v>
      </c>
      <c r="AU684" s="226" t="s">
        <v>82</v>
      </c>
      <c r="AY684" s="19" t="s">
        <v>188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342</v>
      </c>
      <c r="BM684" s="226" t="s">
        <v>1384</v>
      </c>
    </row>
    <row r="685" s="2" customFormat="1">
      <c r="A685" s="40"/>
      <c r="B685" s="41"/>
      <c r="C685" s="42"/>
      <c r="D685" s="228" t="s">
        <v>196</v>
      </c>
      <c r="E685" s="42"/>
      <c r="F685" s="229" t="s">
        <v>1385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196</v>
      </c>
      <c r="AU685" s="19" t="s">
        <v>82</v>
      </c>
    </row>
    <row r="686" s="13" customFormat="1">
      <c r="A686" s="13"/>
      <c r="B686" s="233"/>
      <c r="C686" s="234"/>
      <c r="D686" s="235" t="s">
        <v>198</v>
      </c>
      <c r="E686" s="236" t="s">
        <v>19</v>
      </c>
      <c r="F686" s="237" t="s">
        <v>1342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198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188</v>
      </c>
    </row>
    <row r="687" s="13" customFormat="1">
      <c r="A687" s="13"/>
      <c r="B687" s="233"/>
      <c r="C687" s="234"/>
      <c r="D687" s="235" t="s">
        <v>198</v>
      </c>
      <c r="E687" s="236" t="s">
        <v>19</v>
      </c>
      <c r="F687" s="237" t="s">
        <v>1386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198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188</v>
      </c>
    </row>
    <row r="688" s="14" customFormat="1">
      <c r="A688" s="14"/>
      <c r="B688" s="244"/>
      <c r="C688" s="245"/>
      <c r="D688" s="235" t="s">
        <v>198</v>
      </c>
      <c r="E688" s="246" t="s">
        <v>19</v>
      </c>
      <c r="F688" s="247" t="s">
        <v>1387</v>
      </c>
      <c r="G688" s="245"/>
      <c r="H688" s="248">
        <v>2.6240000000000001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198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188</v>
      </c>
    </row>
    <row r="689" s="13" customFormat="1">
      <c r="A689" s="13"/>
      <c r="B689" s="233"/>
      <c r="C689" s="234"/>
      <c r="D689" s="235" t="s">
        <v>198</v>
      </c>
      <c r="E689" s="236" t="s">
        <v>19</v>
      </c>
      <c r="F689" s="237" t="s">
        <v>1388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198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188</v>
      </c>
    </row>
    <row r="690" s="14" customFormat="1">
      <c r="A690" s="14"/>
      <c r="B690" s="244"/>
      <c r="C690" s="245"/>
      <c r="D690" s="235" t="s">
        <v>198</v>
      </c>
      <c r="E690" s="246" t="s">
        <v>19</v>
      </c>
      <c r="F690" s="247" t="s">
        <v>1389</v>
      </c>
      <c r="G690" s="245"/>
      <c r="H690" s="248">
        <v>2.629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198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188</v>
      </c>
    </row>
    <row r="691" s="15" customFormat="1">
      <c r="A691" s="15"/>
      <c r="B691" s="255"/>
      <c r="C691" s="256"/>
      <c r="D691" s="235" t="s">
        <v>198</v>
      </c>
      <c r="E691" s="257" t="s">
        <v>19</v>
      </c>
      <c r="F691" s="258" t="s">
        <v>229</v>
      </c>
      <c r="G691" s="256"/>
      <c r="H691" s="259">
        <v>5.2530000000000001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198</v>
      </c>
      <c r="AU691" s="265" t="s">
        <v>82</v>
      </c>
      <c r="AV691" s="15" t="s">
        <v>135</v>
      </c>
      <c r="AW691" s="15" t="s">
        <v>35</v>
      </c>
      <c r="AX691" s="15" t="s">
        <v>80</v>
      </c>
      <c r="AY691" s="265" t="s">
        <v>188</v>
      </c>
    </row>
    <row r="692" s="2" customFormat="1" ht="16.5" customHeight="1">
      <c r="A692" s="40"/>
      <c r="B692" s="41"/>
      <c r="C692" s="272" t="s">
        <v>1390</v>
      </c>
      <c r="D692" s="272" t="s">
        <v>522</v>
      </c>
      <c r="E692" s="273" t="s">
        <v>1391</v>
      </c>
      <c r="F692" s="274" t="s">
        <v>1392</v>
      </c>
      <c r="G692" s="275" t="s">
        <v>501</v>
      </c>
      <c r="H692" s="276">
        <v>5.2530000000000001</v>
      </c>
      <c r="I692" s="277"/>
      <c r="J692" s="278">
        <f>ROUND(I692*H692,2)</f>
        <v>0</v>
      </c>
      <c r="K692" s="274" t="s">
        <v>194</v>
      </c>
      <c r="L692" s="279"/>
      <c r="M692" s="280" t="s">
        <v>19</v>
      </c>
      <c r="N692" s="281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630</v>
      </c>
      <c r="AT692" s="226" t="s">
        <v>522</v>
      </c>
      <c r="AU692" s="226" t="s">
        <v>82</v>
      </c>
      <c r="AY692" s="19" t="s">
        <v>188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342</v>
      </c>
      <c r="BM692" s="226" t="s">
        <v>1393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1342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3" customFormat="1">
      <c r="A694" s="13"/>
      <c r="B694" s="233"/>
      <c r="C694" s="234"/>
      <c r="D694" s="235" t="s">
        <v>198</v>
      </c>
      <c r="E694" s="236" t="s">
        <v>19</v>
      </c>
      <c r="F694" s="237" t="s">
        <v>1386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198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188</v>
      </c>
    </row>
    <row r="695" s="14" customFormat="1">
      <c r="A695" s="14"/>
      <c r="B695" s="244"/>
      <c r="C695" s="245"/>
      <c r="D695" s="235" t="s">
        <v>198</v>
      </c>
      <c r="E695" s="246" t="s">
        <v>19</v>
      </c>
      <c r="F695" s="247" t="s">
        <v>1387</v>
      </c>
      <c r="G695" s="245"/>
      <c r="H695" s="248">
        <v>2.6240000000000001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198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188</v>
      </c>
    </row>
    <row r="696" s="13" customFormat="1">
      <c r="A696" s="13"/>
      <c r="B696" s="233"/>
      <c r="C696" s="234"/>
      <c r="D696" s="235" t="s">
        <v>198</v>
      </c>
      <c r="E696" s="236" t="s">
        <v>19</v>
      </c>
      <c r="F696" s="237" t="s">
        <v>1388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198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188</v>
      </c>
    </row>
    <row r="697" s="14" customFormat="1">
      <c r="A697" s="14"/>
      <c r="B697" s="244"/>
      <c r="C697" s="245"/>
      <c r="D697" s="235" t="s">
        <v>198</v>
      </c>
      <c r="E697" s="246" t="s">
        <v>19</v>
      </c>
      <c r="F697" s="247" t="s">
        <v>1389</v>
      </c>
      <c r="G697" s="245"/>
      <c r="H697" s="248">
        <v>2.629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198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188</v>
      </c>
    </row>
    <row r="698" s="15" customFormat="1">
      <c r="A698" s="15"/>
      <c r="B698" s="255"/>
      <c r="C698" s="256"/>
      <c r="D698" s="235" t="s">
        <v>198</v>
      </c>
      <c r="E698" s="257" t="s">
        <v>19</v>
      </c>
      <c r="F698" s="258" t="s">
        <v>229</v>
      </c>
      <c r="G698" s="256"/>
      <c r="H698" s="259">
        <v>5.2530000000000001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198</v>
      </c>
      <c r="AU698" s="265" t="s">
        <v>82</v>
      </c>
      <c r="AV698" s="15" t="s">
        <v>135</v>
      </c>
      <c r="AW698" s="15" t="s">
        <v>35</v>
      </c>
      <c r="AX698" s="15" t="s">
        <v>80</v>
      </c>
      <c r="AY698" s="265" t="s">
        <v>188</v>
      </c>
    </row>
    <row r="699" s="2" customFormat="1" ht="16.5" customHeight="1">
      <c r="A699" s="40"/>
      <c r="B699" s="41"/>
      <c r="C699" s="215" t="s">
        <v>1394</v>
      </c>
      <c r="D699" s="215" t="s">
        <v>190</v>
      </c>
      <c r="E699" s="216" t="s">
        <v>1395</v>
      </c>
      <c r="F699" s="217" t="s">
        <v>1396</v>
      </c>
      <c r="G699" s="218" t="s">
        <v>1397</v>
      </c>
      <c r="H699" s="219">
        <v>627.05399999999997</v>
      </c>
      <c r="I699" s="220"/>
      <c r="J699" s="221">
        <f>ROUND(I699*H699,2)</f>
        <v>0</v>
      </c>
      <c r="K699" s="217" t="s">
        <v>194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6.9999999999999994E-05</v>
      </c>
      <c r="R699" s="224">
        <f>Q699*H699</f>
        <v>0.043893779999999993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342</v>
      </c>
      <c r="AT699" s="226" t="s">
        <v>190</v>
      </c>
      <c r="AU699" s="226" t="s">
        <v>82</v>
      </c>
      <c r="AY699" s="19" t="s">
        <v>188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342</v>
      </c>
      <c r="BM699" s="226" t="s">
        <v>1398</v>
      </c>
    </row>
    <row r="700" s="2" customFormat="1">
      <c r="A700" s="40"/>
      <c r="B700" s="41"/>
      <c r="C700" s="42"/>
      <c r="D700" s="228" t="s">
        <v>196</v>
      </c>
      <c r="E700" s="42"/>
      <c r="F700" s="229" t="s">
        <v>1399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196</v>
      </c>
      <c r="AU700" s="19" t="s">
        <v>82</v>
      </c>
    </row>
    <row r="701" s="13" customFormat="1">
      <c r="A701" s="13"/>
      <c r="B701" s="233"/>
      <c r="C701" s="234"/>
      <c r="D701" s="235" t="s">
        <v>198</v>
      </c>
      <c r="E701" s="236" t="s">
        <v>19</v>
      </c>
      <c r="F701" s="237" t="s">
        <v>1342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198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188</v>
      </c>
    </row>
    <row r="702" s="13" customFormat="1">
      <c r="A702" s="13"/>
      <c r="B702" s="233"/>
      <c r="C702" s="234"/>
      <c r="D702" s="235" t="s">
        <v>198</v>
      </c>
      <c r="E702" s="236" t="s">
        <v>19</v>
      </c>
      <c r="F702" s="237" t="s">
        <v>1400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198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188</v>
      </c>
    </row>
    <row r="703" s="13" customFormat="1">
      <c r="A703" s="13"/>
      <c r="B703" s="233"/>
      <c r="C703" s="234"/>
      <c r="D703" s="235" t="s">
        <v>198</v>
      </c>
      <c r="E703" s="236" t="s">
        <v>19</v>
      </c>
      <c r="F703" s="237" t="s">
        <v>1401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198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1402</v>
      </c>
      <c r="G704" s="245"/>
      <c r="H704" s="248">
        <v>382.18000000000001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3" customFormat="1">
      <c r="A705" s="13"/>
      <c r="B705" s="233"/>
      <c r="C705" s="234"/>
      <c r="D705" s="235" t="s">
        <v>198</v>
      </c>
      <c r="E705" s="236" t="s">
        <v>19</v>
      </c>
      <c r="F705" s="237" t="s">
        <v>1403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198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188</v>
      </c>
    </row>
    <row r="706" s="14" customFormat="1">
      <c r="A706" s="14"/>
      <c r="B706" s="244"/>
      <c r="C706" s="245"/>
      <c r="D706" s="235" t="s">
        <v>198</v>
      </c>
      <c r="E706" s="246" t="s">
        <v>19</v>
      </c>
      <c r="F706" s="247" t="s">
        <v>1404</v>
      </c>
      <c r="G706" s="245"/>
      <c r="H706" s="248">
        <v>119.395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198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188</v>
      </c>
    </row>
    <row r="707" s="13" customFormat="1">
      <c r="A707" s="13"/>
      <c r="B707" s="233"/>
      <c r="C707" s="234"/>
      <c r="D707" s="235" t="s">
        <v>198</v>
      </c>
      <c r="E707" s="236" t="s">
        <v>19</v>
      </c>
      <c r="F707" s="237" t="s">
        <v>1405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198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1406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1407</v>
      </c>
      <c r="G709" s="245"/>
      <c r="H709" s="248">
        <v>125.479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627.05399999999997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2" customFormat="1" ht="16.5" customHeight="1">
      <c r="A711" s="40"/>
      <c r="B711" s="41"/>
      <c r="C711" s="272" t="s">
        <v>1408</v>
      </c>
      <c r="D711" s="272" t="s">
        <v>522</v>
      </c>
      <c r="E711" s="273" t="s">
        <v>1409</v>
      </c>
      <c r="F711" s="274" t="s">
        <v>1410</v>
      </c>
      <c r="G711" s="275" t="s">
        <v>345</v>
      </c>
      <c r="H711" s="276">
        <v>0.38200000000000001</v>
      </c>
      <c r="I711" s="277"/>
      <c r="J711" s="278">
        <f>ROUND(I711*H711,2)</f>
        <v>0</v>
      </c>
      <c r="K711" s="274" t="s">
        <v>452</v>
      </c>
      <c r="L711" s="279"/>
      <c r="M711" s="280" t="s">
        <v>19</v>
      </c>
      <c r="N711" s="281" t="s">
        <v>44</v>
      </c>
      <c r="O711" s="86"/>
      <c r="P711" s="224">
        <f>O711*H711</f>
        <v>0</v>
      </c>
      <c r="Q711" s="224">
        <v>1</v>
      </c>
      <c r="R711" s="224">
        <f>Q711*H711</f>
        <v>0.38200000000000001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630</v>
      </c>
      <c r="AT711" s="226" t="s">
        <v>522</v>
      </c>
      <c r="AU711" s="226" t="s">
        <v>82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342</v>
      </c>
      <c r="BM711" s="226" t="s">
        <v>1411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1342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1400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1401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1412</v>
      </c>
      <c r="G715" s="245"/>
      <c r="H715" s="248">
        <v>0.38200000000000001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5" customFormat="1">
      <c r="A716" s="15"/>
      <c r="B716" s="255"/>
      <c r="C716" s="256"/>
      <c r="D716" s="235" t="s">
        <v>198</v>
      </c>
      <c r="E716" s="257" t="s">
        <v>19</v>
      </c>
      <c r="F716" s="258" t="s">
        <v>229</v>
      </c>
      <c r="G716" s="256"/>
      <c r="H716" s="259">
        <v>0.38200000000000001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198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188</v>
      </c>
    </row>
    <row r="717" s="2" customFormat="1" ht="16.5" customHeight="1">
      <c r="A717" s="40"/>
      <c r="B717" s="41"/>
      <c r="C717" s="272" t="s">
        <v>1413</v>
      </c>
      <c r="D717" s="272" t="s">
        <v>522</v>
      </c>
      <c r="E717" s="273" t="s">
        <v>1414</v>
      </c>
      <c r="F717" s="274" t="s">
        <v>1415</v>
      </c>
      <c r="G717" s="275" t="s">
        <v>345</v>
      </c>
      <c r="H717" s="276">
        <v>0.119</v>
      </c>
      <c r="I717" s="277"/>
      <c r="J717" s="278">
        <f>ROUND(I717*H717,2)</f>
        <v>0</v>
      </c>
      <c r="K717" s="274" t="s">
        <v>452</v>
      </c>
      <c r="L717" s="279"/>
      <c r="M717" s="280" t="s">
        <v>19</v>
      </c>
      <c r="N717" s="281" t="s">
        <v>44</v>
      </c>
      <c r="O717" s="86"/>
      <c r="P717" s="224">
        <f>O717*H717</f>
        <v>0</v>
      </c>
      <c r="Q717" s="224">
        <v>1</v>
      </c>
      <c r="R717" s="224">
        <f>Q717*H717</f>
        <v>0.119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630</v>
      </c>
      <c r="AT717" s="226" t="s">
        <v>522</v>
      </c>
      <c r="AU717" s="226" t="s">
        <v>82</v>
      </c>
      <c r="AY717" s="19" t="s">
        <v>188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342</v>
      </c>
      <c r="BM717" s="226" t="s">
        <v>1416</v>
      </c>
    </row>
    <row r="718" s="13" customFormat="1">
      <c r="A718" s="13"/>
      <c r="B718" s="233"/>
      <c r="C718" s="234"/>
      <c r="D718" s="235" t="s">
        <v>198</v>
      </c>
      <c r="E718" s="236" t="s">
        <v>19</v>
      </c>
      <c r="F718" s="237" t="s">
        <v>1342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198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188</v>
      </c>
    </row>
    <row r="719" s="13" customFormat="1">
      <c r="A719" s="13"/>
      <c r="B719" s="233"/>
      <c r="C719" s="234"/>
      <c r="D719" s="235" t="s">
        <v>198</v>
      </c>
      <c r="E719" s="236" t="s">
        <v>19</v>
      </c>
      <c r="F719" s="237" t="s">
        <v>1400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198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188</v>
      </c>
    </row>
    <row r="720" s="13" customFormat="1">
      <c r="A720" s="13"/>
      <c r="B720" s="233"/>
      <c r="C720" s="234"/>
      <c r="D720" s="235" t="s">
        <v>198</v>
      </c>
      <c r="E720" s="236" t="s">
        <v>19</v>
      </c>
      <c r="F720" s="237" t="s">
        <v>1403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198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188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1417</v>
      </c>
      <c r="G721" s="245"/>
      <c r="H721" s="248">
        <v>0.119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5" customFormat="1">
      <c r="A722" s="15"/>
      <c r="B722" s="255"/>
      <c r="C722" s="256"/>
      <c r="D722" s="235" t="s">
        <v>198</v>
      </c>
      <c r="E722" s="257" t="s">
        <v>19</v>
      </c>
      <c r="F722" s="258" t="s">
        <v>229</v>
      </c>
      <c r="G722" s="256"/>
      <c r="H722" s="259">
        <v>0.119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198</v>
      </c>
      <c r="AU722" s="265" t="s">
        <v>82</v>
      </c>
      <c r="AV722" s="15" t="s">
        <v>135</v>
      </c>
      <c r="AW722" s="15" t="s">
        <v>35</v>
      </c>
      <c r="AX722" s="15" t="s">
        <v>80</v>
      </c>
      <c r="AY722" s="265" t="s">
        <v>188</v>
      </c>
    </row>
    <row r="723" s="2" customFormat="1" ht="16.5" customHeight="1">
      <c r="A723" s="40"/>
      <c r="B723" s="41"/>
      <c r="C723" s="272" t="s">
        <v>1418</v>
      </c>
      <c r="D723" s="272" t="s">
        <v>522</v>
      </c>
      <c r="E723" s="273" t="s">
        <v>1419</v>
      </c>
      <c r="F723" s="274" t="s">
        <v>1420</v>
      </c>
      <c r="G723" s="275" t="s">
        <v>345</v>
      </c>
      <c r="H723" s="276">
        <v>0.125</v>
      </c>
      <c r="I723" s="277"/>
      <c r="J723" s="278">
        <f>ROUND(I723*H723,2)</f>
        <v>0</v>
      </c>
      <c r="K723" s="274" t="s">
        <v>194</v>
      </c>
      <c r="L723" s="279"/>
      <c r="M723" s="280" t="s">
        <v>19</v>
      </c>
      <c r="N723" s="281" t="s">
        <v>44</v>
      </c>
      <c r="O723" s="86"/>
      <c r="P723" s="224">
        <f>O723*H723</f>
        <v>0</v>
      </c>
      <c r="Q723" s="224">
        <v>1</v>
      </c>
      <c r="R723" s="224">
        <f>Q723*H723</f>
        <v>0.125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630</v>
      </c>
      <c r="AT723" s="226" t="s">
        <v>522</v>
      </c>
      <c r="AU723" s="226" t="s">
        <v>82</v>
      </c>
      <c r="AY723" s="19" t="s">
        <v>188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342</v>
      </c>
      <c r="BM723" s="226" t="s">
        <v>1421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1342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3" customFormat="1">
      <c r="A725" s="13"/>
      <c r="B725" s="233"/>
      <c r="C725" s="234"/>
      <c r="D725" s="235" t="s">
        <v>198</v>
      </c>
      <c r="E725" s="236" t="s">
        <v>19</v>
      </c>
      <c r="F725" s="237" t="s">
        <v>1405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198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188</v>
      </c>
    </row>
    <row r="726" s="13" customFormat="1">
      <c r="A726" s="13"/>
      <c r="B726" s="233"/>
      <c r="C726" s="234"/>
      <c r="D726" s="235" t="s">
        <v>198</v>
      </c>
      <c r="E726" s="236" t="s">
        <v>19</v>
      </c>
      <c r="F726" s="237" t="s">
        <v>1406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198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188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1422</v>
      </c>
      <c r="G727" s="245"/>
      <c r="H727" s="248">
        <v>0.125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5" customFormat="1">
      <c r="A728" s="15"/>
      <c r="B728" s="255"/>
      <c r="C728" s="256"/>
      <c r="D728" s="235" t="s">
        <v>198</v>
      </c>
      <c r="E728" s="257" t="s">
        <v>19</v>
      </c>
      <c r="F728" s="258" t="s">
        <v>229</v>
      </c>
      <c r="G728" s="256"/>
      <c r="H728" s="259">
        <v>0.125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198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188</v>
      </c>
    </row>
    <row r="729" s="2" customFormat="1" ht="16.5" customHeight="1">
      <c r="A729" s="40"/>
      <c r="B729" s="41"/>
      <c r="C729" s="215" t="s">
        <v>1423</v>
      </c>
      <c r="D729" s="215" t="s">
        <v>190</v>
      </c>
      <c r="E729" s="216" t="s">
        <v>1424</v>
      </c>
      <c r="F729" s="217" t="s">
        <v>1425</v>
      </c>
      <c r="G729" s="218" t="s">
        <v>1397</v>
      </c>
      <c r="H729" s="219">
        <v>592.66099999999994</v>
      </c>
      <c r="I729" s="220"/>
      <c r="J729" s="221">
        <f>ROUND(I729*H729,2)</f>
        <v>0</v>
      </c>
      <c r="K729" s="217" t="s">
        <v>194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6.0000000000000002E-05</v>
      </c>
      <c r="R729" s="224">
        <f>Q729*H729</f>
        <v>0.03555966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342</v>
      </c>
      <c r="AT729" s="226" t="s">
        <v>190</v>
      </c>
      <c r="AU729" s="226" t="s">
        <v>82</v>
      </c>
      <c r="AY729" s="19" t="s">
        <v>188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342</v>
      </c>
      <c r="BM729" s="226" t="s">
        <v>1426</v>
      </c>
    </row>
    <row r="730" s="2" customFormat="1">
      <c r="A730" s="40"/>
      <c r="B730" s="41"/>
      <c r="C730" s="42"/>
      <c r="D730" s="228" t="s">
        <v>196</v>
      </c>
      <c r="E730" s="42"/>
      <c r="F730" s="229" t="s">
        <v>1427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196</v>
      </c>
      <c r="AU730" s="19" t="s">
        <v>82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1342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3" customFormat="1">
      <c r="A732" s="13"/>
      <c r="B732" s="233"/>
      <c r="C732" s="234"/>
      <c r="D732" s="235" t="s">
        <v>198</v>
      </c>
      <c r="E732" s="236" t="s">
        <v>19</v>
      </c>
      <c r="F732" s="237" t="s">
        <v>1400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198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188</v>
      </c>
    </row>
    <row r="733" s="13" customFormat="1">
      <c r="A733" s="13"/>
      <c r="B733" s="233"/>
      <c r="C733" s="234"/>
      <c r="D733" s="235" t="s">
        <v>198</v>
      </c>
      <c r="E733" s="236" t="s">
        <v>19</v>
      </c>
      <c r="F733" s="237" t="s">
        <v>1428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198</v>
      </c>
      <c r="AU733" s="243" t="s">
        <v>82</v>
      </c>
      <c r="AV733" s="13" t="s">
        <v>80</v>
      </c>
      <c r="AW733" s="13" t="s">
        <v>35</v>
      </c>
      <c r="AX733" s="13" t="s">
        <v>73</v>
      </c>
      <c r="AY733" s="243" t="s">
        <v>188</v>
      </c>
    </row>
    <row r="734" s="14" customFormat="1">
      <c r="A734" s="14"/>
      <c r="B734" s="244"/>
      <c r="C734" s="245"/>
      <c r="D734" s="235" t="s">
        <v>198</v>
      </c>
      <c r="E734" s="246" t="s">
        <v>19</v>
      </c>
      <c r="F734" s="247" t="s">
        <v>1429</v>
      </c>
      <c r="G734" s="245"/>
      <c r="H734" s="248">
        <v>592.66099999999994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198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188</v>
      </c>
    </row>
    <row r="735" s="15" customFormat="1">
      <c r="A735" s="15"/>
      <c r="B735" s="255"/>
      <c r="C735" s="256"/>
      <c r="D735" s="235" t="s">
        <v>198</v>
      </c>
      <c r="E735" s="257" t="s">
        <v>19</v>
      </c>
      <c r="F735" s="258" t="s">
        <v>229</v>
      </c>
      <c r="G735" s="256"/>
      <c r="H735" s="259">
        <v>592.66099999999994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198</v>
      </c>
      <c r="AU735" s="265" t="s">
        <v>82</v>
      </c>
      <c r="AV735" s="15" t="s">
        <v>135</v>
      </c>
      <c r="AW735" s="15" t="s">
        <v>35</v>
      </c>
      <c r="AX735" s="15" t="s">
        <v>80</v>
      </c>
      <c r="AY735" s="265" t="s">
        <v>188</v>
      </c>
    </row>
    <row r="736" s="2" customFormat="1" ht="16.5" customHeight="1">
      <c r="A736" s="40"/>
      <c r="B736" s="41"/>
      <c r="C736" s="272" t="s">
        <v>1430</v>
      </c>
      <c r="D736" s="272" t="s">
        <v>522</v>
      </c>
      <c r="E736" s="273" t="s">
        <v>1431</v>
      </c>
      <c r="F736" s="274" t="s">
        <v>1432</v>
      </c>
      <c r="G736" s="275" t="s">
        <v>345</v>
      </c>
      <c r="H736" s="276">
        <v>0.59299999999999997</v>
      </c>
      <c r="I736" s="277"/>
      <c r="J736" s="278">
        <f>ROUND(I736*H736,2)</f>
        <v>0</v>
      </c>
      <c r="K736" s="274" t="s">
        <v>194</v>
      </c>
      <c r="L736" s="279"/>
      <c r="M736" s="280" t="s">
        <v>19</v>
      </c>
      <c r="N736" s="281" t="s">
        <v>44</v>
      </c>
      <c r="O736" s="86"/>
      <c r="P736" s="224">
        <f>O736*H736</f>
        <v>0</v>
      </c>
      <c r="Q736" s="224">
        <v>1</v>
      </c>
      <c r="R736" s="224">
        <f>Q736*H736</f>
        <v>0.59299999999999997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630</v>
      </c>
      <c r="AT736" s="226" t="s">
        <v>522</v>
      </c>
      <c r="AU736" s="226" t="s">
        <v>82</v>
      </c>
      <c r="AY736" s="19" t="s">
        <v>188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342</v>
      </c>
      <c r="BM736" s="226" t="s">
        <v>1433</v>
      </c>
    </row>
    <row r="737" s="13" customFormat="1">
      <c r="A737" s="13"/>
      <c r="B737" s="233"/>
      <c r="C737" s="234"/>
      <c r="D737" s="235" t="s">
        <v>198</v>
      </c>
      <c r="E737" s="236" t="s">
        <v>19</v>
      </c>
      <c r="F737" s="237" t="s">
        <v>1342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198</v>
      </c>
      <c r="AU737" s="243" t="s">
        <v>82</v>
      </c>
      <c r="AV737" s="13" t="s">
        <v>80</v>
      </c>
      <c r="AW737" s="13" t="s">
        <v>35</v>
      </c>
      <c r="AX737" s="13" t="s">
        <v>73</v>
      </c>
      <c r="AY737" s="243" t="s">
        <v>188</v>
      </c>
    </row>
    <row r="738" s="13" customFormat="1">
      <c r="A738" s="13"/>
      <c r="B738" s="233"/>
      <c r="C738" s="234"/>
      <c r="D738" s="235" t="s">
        <v>198</v>
      </c>
      <c r="E738" s="236" t="s">
        <v>19</v>
      </c>
      <c r="F738" s="237" t="s">
        <v>1400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198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188</v>
      </c>
    </row>
    <row r="739" s="13" customFormat="1">
      <c r="A739" s="13"/>
      <c r="B739" s="233"/>
      <c r="C739" s="234"/>
      <c r="D739" s="235" t="s">
        <v>198</v>
      </c>
      <c r="E739" s="236" t="s">
        <v>19</v>
      </c>
      <c r="F739" s="237" t="s">
        <v>1428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198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188</v>
      </c>
    </row>
    <row r="740" s="14" customFormat="1">
      <c r="A740" s="14"/>
      <c r="B740" s="244"/>
      <c r="C740" s="245"/>
      <c r="D740" s="235" t="s">
        <v>198</v>
      </c>
      <c r="E740" s="246" t="s">
        <v>19</v>
      </c>
      <c r="F740" s="247" t="s">
        <v>1434</v>
      </c>
      <c r="G740" s="245"/>
      <c r="H740" s="248">
        <v>0.59299999999999997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198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188</v>
      </c>
    </row>
    <row r="741" s="15" customFormat="1">
      <c r="A741" s="15"/>
      <c r="B741" s="255"/>
      <c r="C741" s="256"/>
      <c r="D741" s="235" t="s">
        <v>198</v>
      </c>
      <c r="E741" s="257" t="s">
        <v>19</v>
      </c>
      <c r="F741" s="258" t="s">
        <v>229</v>
      </c>
      <c r="G741" s="256"/>
      <c r="H741" s="259">
        <v>0.59299999999999997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198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188</v>
      </c>
    </row>
    <row r="742" s="2" customFormat="1" ht="21.75" customHeight="1">
      <c r="A742" s="40"/>
      <c r="B742" s="41"/>
      <c r="C742" s="215" t="s">
        <v>1435</v>
      </c>
      <c r="D742" s="215" t="s">
        <v>190</v>
      </c>
      <c r="E742" s="216" t="s">
        <v>1436</v>
      </c>
      <c r="F742" s="217" t="s">
        <v>1437</v>
      </c>
      <c r="G742" s="218" t="s">
        <v>442</v>
      </c>
      <c r="H742" s="219">
        <v>582</v>
      </c>
      <c r="I742" s="220"/>
      <c r="J742" s="221">
        <f>ROUND(I742*H742,2)</f>
        <v>0</v>
      </c>
      <c r="K742" s="217" t="s">
        <v>194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0.00036999999999999999</v>
      </c>
      <c r="R742" s="224">
        <f>Q742*H742</f>
        <v>0.21534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190</v>
      </c>
      <c r="AU742" s="226" t="s">
        <v>82</v>
      </c>
      <c r="AY742" s="19" t="s">
        <v>188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1438</v>
      </c>
    </row>
    <row r="743" s="2" customFormat="1">
      <c r="A743" s="40"/>
      <c r="B743" s="41"/>
      <c r="C743" s="42"/>
      <c r="D743" s="228" t="s">
        <v>196</v>
      </c>
      <c r="E743" s="42"/>
      <c r="F743" s="229" t="s">
        <v>1439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196</v>
      </c>
      <c r="AU743" s="19" t="s">
        <v>82</v>
      </c>
    </row>
    <row r="744" s="13" customFormat="1">
      <c r="A744" s="13"/>
      <c r="B744" s="233"/>
      <c r="C744" s="234"/>
      <c r="D744" s="235" t="s">
        <v>198</v>
      </c>
      <c r="E744" s="236" t="s">
        <v>19</v>
      </c>
      <c r="F744" s="237" t="s">
        <v>1342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198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188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1400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1401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1440</v>
      </c>
      <c r="G747" s="245"/>
      <c r="H747" s="248">
        <v>388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3" customFormat="1">
      <c r="A748" s="13"/>
      <c r="B748" s="233"/>
      <c r="C748" s="234"/>
      <c r="D748" s="235" t="s">
        <v>198</v>
      </c>
      <c r="E748" s="236" t="s">
        <v>19</v>
      </c>
      <c r="F748" s="237" t="s">
        <v>1406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198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188</v>
      </c>
    </row>
    <row r="749" s="14" customFormat="1">
      <c r="A749" s="14"/>
      <c r="B749" s="244"/>
      <c r="C749" s="245"/>
      <c r="D749" s="235" t="s">
        <v>198</v>
      </c>
      <c r="E749" s="246" t="s">
        <v>19</v>
      </c>
      <c r="F749" s="247" t="s">
        <v>1441</v>
      </c>
      <c r="G749" s="245"/>
      <c r="H749" s="248">
        <v>194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188</v>
      </c>
    </row>
    <row r="750" s="15" customFormat="1">
      <c r="A750" s="15"/>
      <c r="B750" s="255"/>
      <c r="C750" s="256"/>
      <c r="D750" s="235" t="s">
        <v>198</v>
      </c>
      <c r="E750" s="257" t="s">
        <v>19</v>
      </c>
      <c r="F750" s="258" t="s">
        <v>229</v>
      </c>
      <c r="G750" s="256"/>
      <c r="H750" s="259">
        <v>582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198</v>
      </c>
      <c r="AU750" s="265" t="s">
        <v>82</v>
      </c>
      <c r="AV750" s="15" t="s">
        <v>135</v>
      </c>
      <c r="AW750" s="15" t="s">
        <v>35</v>
      </c>
      <c r="AX750" s="15" t="s">
        <v>80</v>
      </c>
      <c r="AY750" s="265" t="s">
        <v>188</v>
      </c>
    </row>
    <row r="751" s="2" customFormat="1" ht="24.15" customHeight="1">
      <c r="A751" s="40"/>
      <c r="B751" s="41"/>
      <c r="C751" s="215" t="s">
        <v>1442</v>
      </c>
      <c r="D751" s="215" t="s">
        <v>190</v>
      </c>
      <c r="E751" s="216" t="s">
        <v>1443</v>
      </c>
      <c r="F751" s="217" t="s">
        <v>1444</v>
      </c>
      <c r="G751" s="218" t="s">
        <v>460</v>
      </c>
      <c r="H751" s="266"/>
      <c r="I751" s="220"/>
      <c r="J751" s="221">
        <f>ROUND(I751*H751,2)</f>
        <v>0</v>
      </c>
      <c r="K751" s="217" t="s">
        <v>194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342</v>
      </c>
      <c r="AT751" s="226" t="s">
        <v>190</v>
      </c>
      <c r="AU751" s="226" t="s">
        <v>82</v>
      </c>
      <c r="AY751" s="19" t="s">
        <v>188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342</v>
      </c>
      <c r="BM751" s="226" t="s">
        <v>1445</v>
      </c>
    </row>
    <row r="752" s="2" customFormat="1">
      <c r="A752" s="40"/>
      <c r="B752" s="41"/>
      <c r="C752" s="42"/>
      <c r="D752" s="228" t="s">
        <v>196</v>
      </c>
      <c r="E752" s="42"/>
      <c r="F752" s="229" t="s">
        <v>1446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196</v>
      </c>
      <c r="AU752" s="19" t="s">
        <v>82</v>
      </c>
    </row>
    <row r="753" s="12" customFormat="1" ht="22.8" customHeight="1">
      <c r="A753" s="12"/>
      <c r="B753" s="199"/>
      <c r="C753" s="200"/>
      <c r="D753" s="201" t="s">
        <v>72</v>
      </c>
      <c r="E753" s="213" t="s">
        <v>1447</v>
      </c>
      <c r="F753" s="213" t="s">
        <v>1448</v>
      </c>
      <c r="G753" s="200"/>
      <c r="H753" s="200"/>
      <c r="I753" s="203"/>
      <c r="J753" s="214">
        <f>BK753</f>
        <v>0</v>
      </c>
      <c r="K753" s="200"/>
      <c r="L753" s="205"/>
      <c r="M753" s="206"/>
      <c r="N753" s="207"/>
      <c r="O753" s="207"/>
      <c r="P753" s="208">
        <f>SUM(P754:P791)</f>
        <v>0</v>
      </c>
      <c r="Q753" s="207"/>
      <c r="R753" s="208">
        <f>SUM(R754:R791)</f>
        <v>0.035092699999999991</v>
      </c>
      <c r="S753" s="207"/>
      <c r="T753" s="209">
        <f>SUM(T754:T791)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0" t="s">
        <v>82</v>
      </c>
      <c r="AT753" s="211" t="s">
        <v>72</v>
      </c>
      <c r="AU753" s="211" t="s">
        <v>80</v>
      </c>
      <c r="AY753" s="210" t="s">
        <v>188</v>
      </c>
      <c r="BK753" s="212">
        <f>SUM(BK754:BK791)</f>
        <v>0</v>
      </c>
    </row>
    <row r="754" s="2" customFormat="1" ht="16.5" customHeight="1">
      <c r="A754" s="40"/>
      <c r="B754" s="41"/>
      <c r="C754" s="215" t="s">
        <v>1449</v>
      </c>
      <c r="D754" s="215" t="s">
        <v>190</v>
      </c>
      <c r="E754" s="216" t="s">
        <v>1450</v>
      </c>
      <c r="F754" s="217" t="s">
        <v>1451</v>
      </c>
      <c r="G754" s="218" t="s">
        <v>243</v>
      </c>
      <c r="H754" s="219">
        <v>8.9000000000000004</v>
      </c>
      <c r="I754" s="220"/>
      <c r="J754" s="221">
        <f>ROUND(I754*H754,2)</f>
        <v>0</v>
      </c>
      <c r="K754" s="217" t="s">
        <v>415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342</v>
      </c>
      <c r="AT754" s="226" t="s">
        <v>190</v>
      </c>
      <c r="AU754" s="226" t="s">
        <v>82</v>
      </c>
      <c r="AY754" s="19" t="s">
        <v>188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342</v>
      </c>
      <c r="BM754" s="226" t="s">
        <v>1452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1050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3" customFormat="1">
      <c r="A756" s="13"/>
      <c r="B756" s="233"/>
      <c r="C756" s="234"/>
      <c r="D756" s="235" t="s">
        <v>198</v>
      </c>
      <c r="E756" s="236" t="s">
        <v>19</v>
      </c>
      <c r="F756" s="237" t="s">
        <v>1453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198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188</v>
      </c>
    </row>
    <row r="757" s="14" customFormat="1">
      <c r="A757" s="14"/>
      <c r="B757" s="244"/>
      <c r="C757" s="245"/>
      <c r="D757" s="235" t="s">
        <v>198</v>
      </c>
      <c r="E757" s="246" t="s">
        <v>19</v>
      </c>
      <c r="F757" s="247" t="s">
        <v>1205</v>
      </c>
      <c r="G757" s="245"/>
      <c r="H757" s="248">
        <v>8.9000000000000004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198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188</v>
      </c>
    </row>
    <row r="758" s="15" customFormat="1">
      <c r="A758" s="15"/>
      <c r="B758" s="255"/>
      <c r="C758" s="256"/>
      <c r="D758" s="235" t="s">
        <v>198</v>
      </c>
      <c r="E758" s="257" t="s">
        <v>19</v>
      </c>
      <c r="F758" s="258" t="s">
        <v>229</v>
      </c>
      <c r="G758" s="256"/>
      <c r="H758" s="259">
        <v>8.9000000000000004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198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188</v>
      </c>
    </row>
    <row r="759" s="2" customFormat="1" ht="16.5" customHeight="1">
      <c r="A759" s="40"/>
      <c r="B759" s="41"/>
      <c r="C759" s="215" t="s">
        <v>1454</v>
      </c>
      <c r="D759" s="215" t="s">
        <v>190</v>
      </c>
      <c r="E759" s="216" t="s">
        <v>1455</v>
      </c>
      <c r="F759" s="217" t="s">
        <v>1456</v>
      </c>
      <c r="G759" s="218" t="s">
        <v>243</v>
      </c>
      <c r="H759" s="219">
        <v>8.9000000000000004</v>
      </c>
      <c r="I759" s="220"/>
      <c r="J759" s="221">
        <f>ROUND(I759*H759,2)</f>
        <v>0</v>
      </c>
      <c r="K759" s="217" t="s">
        <v>415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342</v>
      </c>
      <c r="AT759" s="226" t="s">
        <v>190</v>
      </c>
      <c r="AU759" s="226" t="s">
        <v>82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342</v>
      </c>
      <c r="BM759" s="226" t="s">
        <v>1457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1050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3" customFormat="1">
      <c r="A761" s="13"/>
      <c r="B761" s="233"/>
      <c r="C761" s="234"/>
      <c r="D761" s="235" t="s">
        <v>198</v>
      </c>
      <c r="E761" s="236" t="s">
        <v>19</v>
      </c>
      <c r="F761" s="237" t="s">
        <v>1453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198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188</v>
      </c>
    </row>
    <row r="762" s="14" customFormat="1">
      <c r="A762" s="14"/>
      <c r="B762" s="244"/>
      <c r="C762" s="245"/>
      <c r="D762" s="235" t="s">
        <v>198</v>
      </c>
      <c r="E762" s="246" t="s">
        <v>19</v>
      </c>
      <c r="F762" s="247" t="s">
        <v>1205</v>
      </c>
      <c r="G762" s="245"/>
      <c r="H762" s="248">
        <v>8.9000000000000004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198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188</v>
      </c>
    </row>
    <row r="763" s="15" customFormat="1">
      <c r="A763" s="15"/>
      <c r="B763" s="255"/>
      <c r="C763" s="256"/>
      <c r="D763" s="235" t="s">
        <v>198</v>
      </c>
      <c r="E763" s="257" t="s">
        <v>19</v>
      </c>
      <c r="F763" s="258" t="s">
        <v>229</v>
      </c>
      <c r="G763" s="256"/>
      <c r="H763" s="259">
        <v>8.9000000000000004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198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188</v>
      </c>
    </row>
    <row r="764" s="2" customFormat="1" ht="16.5" customHeight="1">
      <c r="A764" s="40"/>
      <c r="B764" s="41"/>
      <c r="C764" s="215" t="s">
        <v>1458</v>
      </c>
      <c r="D764" s="215" t="s">
        <v>190</v>
      </c>
      <c r="E764" s="216" t="s">
        <v>1459</v>
      </c>
      <c r="F764" s="217" t="s">
        <v>1460</v>
      </c>
      <c r="G764" s="218" t="s">
        <v>243</v>
      </c>
      <c r="H764" s="219">
        <v>8.9000000000000004</v>
      </c>
      <c r="I764" s="220"/>
      <c r="J764" s="221">
        <f>ROUND(I764*H764,2)</f>
        <v>0</v>
      </c>
      <c r="K764" s="217" t="s">
        <v>415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0.00020000000000000001</v>
      </c>
      <c r="R764" s="224">
        <f>Q764*H764</f>
        <v>0.0017800000000000001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342</v>
      </c>
      <c r="AT764" s="226" t="s">
        <v>190</v>
      </c>
      <c r="AU764" s="226" t="s">
        <v>82</v>
      </c>
      <c r="AY764" s="19" t="s">
        <v>188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342</v>
      </c>
      <c r="BM764" s="226" t="s">
        <v>1461</v>
      </c>
    </row>
    <row r="765" s="13" customFormat="1">
      <c r="A765" s="13"/>
      <c r="B765" s="233"/>
      <c r="C765" s="234"/>
      <c r="D765" s="235" t="s">
        <v>198</v>
      </c>
      <c r="E765" s="236" t="s">
        <v>19</v>
      </c>
      <c r="F765" s="237" t="s">
        <v>1050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198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188</v>
      </c>
    </row>
    <row r="766" s="13" customFormat="1">
      <c r="A766" s="13"/>
      <c r="B766" s="233"/>
      <c r="C766" s="234"/>
      <c r="D766" s="235" t="s">
        <v>198</v>
      </c>
      <c r="E766" s="236" t="s">
        <v>19</v>
      </c>
      <c r="F766" s="237" t="s">
        <v>1453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198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1205</v>
      </c>
      <c r="G767" s="245"/>
      <c r="H767" s="248">
        <v>8.9000000000000004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5" customFormat="1">
      <c r="A768" s="15"/>
      <c r="B768" s="255"/>
      <c r="C768" s="256"/>
      <c r="D768" s="235" t="s">
        <v>198</v>
      </c>
      <c r="E768" s="257" t="s">
        <v>19</v>
      </c>
      <c r="F768" s="258" t="s">
        <v>229</v>
      </c>
      <c r="G768" s="256"/>
      <c r="H768" s="259">
        <v>8.9000000000000004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198</v>
      </c>
      <c r="AU768" s="265" t="s">
        <v>82</v>
      </c>
      <c r="AV768" s="15" t="s">
        <v>135</v>
      </c>
      <c r="AW768" s="15" t="s">
        <v>35</v>
      </c>
      <c r="AX768" s="15" t="s">
        <v>80</v>
      </c>
      <c r="AY768" s="265" t="s">
        <v>188</v>
      </c>
    </row>
    <row r="769" s="2" customFormat="1" ht="16.5" customHeight="1">
      <c r="A769" s="40"/>
      <c r="B769" s="41"/>
      <c r="C769" s="215" t="s">
        <v>1462</v>
      </c>
      <c r="D769" s="215" t="s">
        <v>190</v>
      </c>
      <c r="E769" s="216" t="s">
        <v>1463</v>
      </c>
      <c r="F769" s="217" t="s">
        <v>1464</v>
      </c>
      <c r="G769" s="218" t="s">
        <v>243</v>
      </c>
      <c r="H769" s="219">
        <v>8.9000000000000004</v>
      </c>
      <c r="I769" s="220"/>
      <c r="J769" s="221">
        <f>ROUND(I769*H769,2)</f>
        <v>0</v>
      </c>
      <c r="K769" s="217" t="s">
        <v>415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0.00040000000000000002</v>
      </c>
      <c r="R769" s="224">
        <f>Q769*H769</f>
        <v>0.0035600000000000002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342</v>
      </c>
      <c r="AT769" s="226" t="s">
        <v>190</v>
      </c>
      <c r="AU769" s="226" t="s">
        <v>82</v>
      </c>
      <c r="AY769" s="19" t="s">
        <v>188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342</v>
      </c>
      <c r="BM769" s="226" t="s">
        <v>1465</v>
      </c>
    </row>
    <row r="770" s="13" customFormat="1">
      <c r="A770" s="13"/>
      <c r="B770" s="233"/>
      <c r="C770" s="234"/>
      <c r="D770" s="235" t="s">
        <v>198</v>
      </c>
      <c r="E770" s="236" t="s">
        <v>19</v>
      </c>
      <c r="F770" s="237" t="s">
        <v>1050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198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188</v>
      </c>
    </row>
    <row r="771" s="13" customFormat="1">
      <c r="A771" s="13"/>
      <c r="B771" s="233"/>
      <c r="C771" s="234"/>
      <c r="D771" s="235" t="s">
        <v>198</v>
      </c>
      <c r="E771" s="236" t="s">
        <v>19</v>
      </c>
      <c r="F771" s="237" t="s">
        <v>1453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198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1205</v>
      </c>
      <c r="G772" s="245"/>
      <c r="H772" s="248">
        <v>8.9000000000000004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5" customFormat="1">
      <c r="A773" s="15"/>
      <c r="B773" s="255"/>
      <c r="C773" s="256"/>
      <c r="D773" s="235" t="s">
        <v>198</v>
      </c>
      <c r="E773" s="257" t="s">
        <v>19</v>
      </c>
      <c r="F773" s="258" t="s">
        <v>229</v>
      </c>
      <c r="G773" s="256"/>
      <c r="H773" s="259">
        <v>8.9000000000000004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198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188</v>
      </c>
    </row>
    <row r="774" s="2" customFormat="1" ht="24.15" customHeight="1">
      <c r="A774" s="40"/>
      <c r="B774" s="41"/>
      <c r="C774" s="272" t="s">
        <v>1466</v>
      </c>
      <c r="D774" s="272" t="s">
        <v>522</v>
      </c>
      <c r="E774" s="273" t="s">
        <v>1467</v>
      </c>
      <c r="F774" s="274" t="s">
        <v>1468</v>
      </c>
      <c r="G774" s="275" t="s">
        <v>243</v>
      </c>
      <c r="H774" s="276">
        <v>9.7899999999999991</v>
      </c>
      <c r="I774" s="277"/>
      <c r="J774" s="278">
        <f>ROUND(I774*H774,2)</f>
        <v>0</v>
      </c>
      <c r="K774" s="274" t="s">
        <v>415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0.0028999999999999998</v>
      </c>
      <c r="R774" s="224">
        <f>Q774*H774</f>
        <v>0.028390999999999996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630</v>
      </c>
      <c r="AT774" s="226" t="s">
        <v>522</v>
      </c>
      <c r="AU774" s="226" t="s">
        <v>82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342</v>
      </c>
      <c r="BM774" s="226" t="s">
        <v>1469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1050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3" customFormat="1">
      <c r="A776" s="13"/>
      <c r="B776" s="233"/>
      <c r="C776" s="234"/>
      <c r="D776" s="235" t="s">
        <v>198</v>
      </c>
      <c r="E776" s="236" t="s">
        <v>19</v>
      </c>
      <c r="F776" s="237" t="s">
        <v>1453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198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1205</v>
      </c>
      <c r="G777" s="245"/>
      <c r="H777" s="248">
        <v>8.9000000000000004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5" customFormat="1">
      <c r="A778" s="15"/>
      <c r="B778" s="255"/>
      <c r="C778" s="256"/>
      <c r="D778" s="235" t="s">
        <v>198</v>
      </c>
      <c r="E778" s="257" t="s">
        <v>19</v>
      </c>
      <c r="F778" s="258" t="s">
        <v>229</v>
      </c>
      <c r="G778" s="256"/>
      <c r="H778" s="259">
        <v>8.9000000000000004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198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188</v>
      </c>
    </row>
    <row r="779" s="14" customFormat="1">
      <c r="A779" s="14"/>
      <c r="B779" s="244"/>
      <c r="C779" s="245"/>
      <c r="D779" s="235" t="s">
        <v>198</v>
      </c>
      <c r="E779" s="245"/>
      <c r="F779" s="247" t="s">
        <v>1470</v>
      </c>
      <c r="G779" s="245"/>
      <c r="H779" s="248">
        <v>9.7899999999999991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198</v>
      </c>
      <c r="AU779" s="254" t="s">
        <v>82</v>
      </c>
      <c r="AV779" s="14" t="s">
        <v>82</v>
      </c>
      <c r="AW779" s="14" t="s">
        <v>4</v>
      </c>
      <c r="AX779" s="14" t="s">
        <v>80</v>
      </c>
      <c r="AY779" s="254" t="s">
        <v>188</v>
      </c>
    </row>
    <row r="780" s="2" customFormat="1" ht="16.5" customHeight="1">
      <c r="A780" s="40"/>
      <c r="B780" s="41"/>
      <c r="C780" s="215" t="s">
        <v>1471</v>
      </c>
      <c r="D780" s="215" t="s">
        <v>190</v>
      </c>
      <c r="E780" s="216" t="s">
        <v>1472</v>
      </c>
      <c r="F780" s="217" t="s">
        <v>1473</v>
      </c>
      <c r="G780" s="218" t="s">
        <v>501</v>
      </c>
      <c r="H780" s="219">
        <v>26.699999999999999</v>
      </c>
      <c r="I780" s="220"/>
      <c r="J780" s="221">
        <f>ROUND(I780*H780,2)</f>
        <v>0</v>
      </c>
      <c r="K780" s="217" t="s">
        <v>415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342</v>
      </c>
      <c r="AT780" s="226" t="s">
        <v>190</v>
      </c>
      <c r="AU780" s="226" t="s">
        <v>82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342</v>
      </c>
      <c r="BM780" s="226" t="s">
        <v>1474</v>
      </c>
    </row>
    <row r="781" s="13" customFormat="1">
      <c r="A781" s="13"/>
      <c r="B781" s="233"/>
      <c r="C781" s="234"/>
      <c r="D781" s="235" t="s">
        <v>198</v>
      </c>
      <c r="E781" s="236" t="s">
        <v>19</v>
      </c>
      <c r="F781" s="237" t="s">
        <v>1050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198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188</v>
      </c>
    </row>
    <row r="782" s="13" customFormat="1">
      <c r="A782" s="13"/>
      <c r="B782" s="233"/>
      <c r="C782" s="234"/>
      <c r="D782" s="235" t="s">
        <v>198</v>
      </c>
      <c r="E782" s="236" t="s">
        <v>19</v>
      </c>
      <c r="F782" s="237" t="s">
        <v>1453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198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188</v>
      </c>
    </row>
    <row r="783" s="14" customFormat="1">
      <c r="A783" s="14"/>
      <c r="B783" s="244"/>
      <c r="C783" s="245"/>
      <c r="D783" s="235" t="s">
        <v>198</v>
      </c>
      <c r="E783" s="246" t="s">
        <v>19</v>
      </c>
      <c r="F783" s="247" t="s">
        <v>1475</v>
      </c>
      <c r="G783" s="245"/>
      <c r="H783" s="248">
        <v>26.699999999999999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188</v>
      </c>
    </row>
    <row r="784" s="15" customFormat="1">
      <c r="A784" s="15"/>
      <c r="B784" s="255"/>
      <c r="C784" s="256"/>
      <c r="D784" s="235" t="s">
        <v>198</v>
      </c>
      <c r="E784" s="257" t="s">
        <v>19</v>
      </c>
      <c r="F784" s="258" t="s">
        <v>229</v>
      </c>
      <c r="G784" s="256"/>
      <c r="H784" s="259">
        <v>26.699999999999999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198</v>
      </c>
      <c r="AU784" s="265" t="s">
        <v>82</v>
      </c>
      <c r="AV784" s="15" t="s">
        <v>135</v>
      </c>
      <c r="AW784" s="15" t="s">
        <v>35</v>
      </c>
      <c r="AX784" s="15" t="s">
        <v>80</v>
      </c>
      <c r="AY784" s="265" t="s">
        <v>188</v>
      </c>
    </row>
    <row r="785" s="2" customFormat="1" ht="16.5" customHeight="1">
      <c r="A785" s="40"/>
      <c r="B785" s="41"/>
      <c r="C785" s="272" t="s">
        <v>1476</v>
      </c>
      <c r="D785" s="272" t="s">
        <v>522</v>
      </c>
      <c r="E785" s="273" t="s">
        <v>1477</v>
      </c>
      <c r="F785" s="274" t="s">
        <v>1478</v>
      </c>
      <c r="G785" s="275" t="s">
        <v>501</v>
      </c>
      <c r="H785" s="276">
        <v>27.234000000000002</v>
      </c>
      <c r="I785" s="277"/>
      <c r="J785" s="278">
        <f>ROUND(I785*H785,2)</f>
        <v>0</v>
      </c>
      <c r="K785" s="274" t="s">
        <v>415</v>
      </c>
      <c r="L785" s="279"/>
      <c r="M785" s="280" t="s">
        <v>19</v>
      </c>
      <c r="N785" s="281" t="s">
        <v>44</v>
      </c>
      <c r="O785" s="86"/>
      <c r="P785" s="224">
        <f>O785*H785</f>
        <v>0</v>
      </c>
      <c r="Q785" s="224">
        <v>5.0000000000000002E-05</v>
      </c>
      <c r="R785" s="224">
        <f>Q785*H785</f>
        <v>0.0013617000000000002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630</v>
      </c>
      <c r="AT785" s="226" t="s">
        <v>522</v>
      </c>
      <c r="AU785" s="226" t="s">
        <v>82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342</v>
      </c>
      <c r="BM785" s="226" t="s">
        <v>1479</v>
      </c>
    </row>
    <row r="786" s="13" customFormat="1">
      <c r="A786" s="13"/>
      <c r="B786" s="233"/>
      <c r="C786" s="234"/>
      <c r="D786" s="235" t="s">
        <v>198</v>
      </c>
      <c r="E786" s="236" t="s">
        <v>19</v>
      </c>
      <c r="F786" s="237" t="s">
        <v>1050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198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188</v>
      </c>
    </row>
    <row r="787" s="13" customFormat="1">
      <c r="A787" s="13"/>
      <c r="B787" s="233"/>
      <c r="C787" s="234"/>
      <c r="D787" s="235" t="s">
        <v>198</v>
      </c>
      <c r="E787" s="236" t="s">
        <v>19</v>
      </c>
      <c r="F787" s="237" t="s">
        <v>1453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198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1475</v>
      </c>
      <c r="G788" s="245"/>
      <c r="H788" s="248">
        <v>26.699999999999999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5" customFormat="1">
      <c r="A789" s="15"/>
      <c r="B789" s="255"/>
      <c r="C789" s="256"/>
      <c r="D789" s="235" t="s">
        <v>198</v>
      </c>
      <c r="E789" s="257" t="s">
        <v>19</v>
      </c>
      <c r="F789" s="258" t="s">
        <v>229</v>
      </c>
      <c r="G789" s="256"/>
      <c r="H789" s="259">
        <v>26.699999999999999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198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188</v>
      </c>
    </row>
    <row r="790" s="14" customFormat="1">
      <c r="A790" s="14"/>
      <c r="B790" s="244"/>
      <c r="C790" s="245"/>
      <c r="D790" s="235" t="s">
        <v>198</v>
      </c>
      <c r="E790" s="245"/>
      <c r="F790" s="247" t="s">
        <v>1480</v>
      </c>
      <c r="G790" s="245"/>
      <c r="H790" s="248">
        <v>27.234000000000002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4</v>
      </c>
      <c r="AX790" s="14" t="s">
        <v>80</v>
      </c>
      <c r="AY790" s="254" t="s">
        <v>188</v>
      </c>
    </row>
    <row r="791" s="2" customFormat="1" ht="24.15" customHeight="1">
      <c r="A791" s="40"/>
      <c r="B791" s="41"/>
      <c r="C791" s="215" t="s">
        <v>1481</v>
      </c>
      <c r="D791" s="215" t="s">
        <v>190</v>
      </c>
      <c r="E791" s="216" t="s">
        <v>1482</v>
      </c>
      <c r="F791" s="217" t="s">
        <v>1483</v>
      </c>
      <c r="G791" s="218" t="s">
        <v>460</v>
      </c>
      <c r="H791" s="266"/>
      <c r="I791" s="220"/>
      <c r="J791" s="221">
        <f>ROUND(I791*H791,2)</f>
        <v>0</v>
      </c>
      <c r="K791" s="217" t="s">
        <v>415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342</v>
      </c>
      <c r="AT791" s="226" t="s">
        <v>190</v>
      </c>
      <c r="AU791" s="226" t="s">
        <v>82</v>
      </c>
      <c r="AY791" s="19" t="s">
        <v>188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342</v>
      </c>
      <c r="BM791" s="226" t="s">
        <v>1484</v>
      </c>
    </row>
    <row r="792" s="12" customFormat="1" ht="22.8" customHeight="1">
      <c r="A792" s="12"/>
      <c r="B792" s="199"/>
      <c r="C792" s="200"/>
      <c r="D792" s="201" t="s">
        <v>72</v>
      </c>
      <c r="E792" s="213" t="s">
        <v>1485</v>
      </c>
      <c r="F792" s="213" t="s">
        <v>1486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SUM(P793:P843)</f>
        <v>0</v>
      </c>
      <c r="Q792" s="207"/>
      <c r="R792" s="208">
        <f>SUM(R793:R843)</f>
        <v>0.14329432</v>
      </c>
      <c r="S792" s="207"/>
      <c r="T792" s="209">
        <f>SUM(T793:T843)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82</v>
      </c>
      <c r="AT792" s="211" t="s">
        <v>72</v>
      </c>
      <c r="AU792" s="211" t="s">
        <v>80</v>
      </c>
      <c r="AY792" s="210" t="s">
        <v>188</v>
      </c>
      <c r="BK792" s="212">
        <f>SUM(BK793:BK843)</f>
        <v>0</v>
      </c>
    </row>
    <row r="793" s="2" customFormat="1" ht="24.15" customHeight="1">
      <c r="A793" s="40"/>
      <c r="B793" s="41"/>
      <c r="C793" s="215" t="s">
        <v>1487</v>
      </c>
      <c r="D793" s="215" t="s">
        <v>190</v>
      </c>
      <c r="E793" s="216" t="s">
        <v>1488</v>
      </c>
      <c r="F793" s="217" t="s">
        <v>1489</v>
      </c>
      <c r="G793" s="218" t="s">
        <v>243</v>
      </c>
      <c r="H793" s="219">
        <v>496.404</v>
      </c>
      <c r="I793" s="220"/>
      <c r="J793" s="221">
        <f>ROUND(I793*H793,2)</f>
        <v>0</v>
      </c>
      <c r="K793" s="217" t="s">
        <v>194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0.00025999999999999998</v>
      </c>
      <c r="R793" s="224">
        <f>Q793*H793</f>
        <v>0.12906503999999999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342</v>
      </c>
      <c r="AT793" s="226" t="s">
        <v>190</v>
      </c>
      <c r="AU793" s="226" t="s">
        <v>82</v>
      </c>
      <c r="AY793" s="19" t="s">
        <v>188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342</v>
      </c>
      <c r="BM793" s="226" t="s">
        <v>1490</v>
      </c>
    </row>
    <row r="794" s="2" customFormat="1">
      <c r="A794" s="40"/>
      <c r="B794" s="41"/>
      <c r="C794" s="42"/>
      <c r="D794" s="228" t="s">
        <v>196</v>
      </c>
      <c r="E794" s="42"/>
      <c r="F794" s="229" t="s">
        <v>1491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196</v>
      </c>
      <c r="AU794" s="19" t="s">
        <v>82</v>
      </c>
    </row>
    <row r="795" s="13" customFormat="1">
      <c r="A795" s="13"/>
      <c r="B795" s="233"/>
      <c r="C795" s="234"/>
      <c r="D795" s="235" t="s">
        <v>198</v>
      </c>
      <c r="E795" s="236" t="s">
        <v>19</v>
      </c>
      <c r="F795" s="237" t="s">
        <v>1195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198</v>
      </c>
      <c r="AU795" s="243" t="s">
        <v>82</v>
      </c>
      <c r="AV795" s="13" t="s">
        <v>80</v>
      </c>
      <c r="AW795" s="13" t="s">
        <v>35</v>
      </c>
      <c r="AX795" s="13" t="s">
        <v>73</v>
      </c>
      <c r="AY795" s="243" t="s">
        <v>188</v>
      </c>
    </row>
    <row r="796" s="13" customFormat="1">
      <c r="A796" s="13"/>
      <c r="B796" s="233"/>
      <c r="C796" s="234"/>
      <c r="D796" s="235" t="s">
        <v>198</v>
      </c>
      <c r="E796" s="236" t="s">
        <v>19</v>
      </c>
      <c r="F796" s="237" t="s">
        <v>1492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198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188</v>
      </c>
    </row>
    <row r="797" s="14" customFormat="1">
      <c r="A797" s="14"/>
      <c r="B797" s="244"/>
      <c r="C797" s="245"/>
      <c r="D797" s="235" t="s">
        <v>198</v>
      </c>
      <c r="E797" s="246" t="s">
        <v>19</v>
      </c>
      <c r="F797" s="247" t="s">
        <v>1493</v>
      </c>
      <c r="G797" s="245"/>
      <c r="H797" s="248">
        <v>50.880000000000003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188</v>
      </c>
    </row>
    <row r="798" s="14" customFormat="1">
      <c r="A798" s="14"/>
      <c r="B798" s="244"/>
      <c r="C798" s="245"/>
      <c r="D798" s="235" t="s">
        <v>198</v>
      </c>
      <c r="E798" s="246" t="s">
        <v>19</v>
      </c>
      <c r="F798" s="247" t="s">
        <v>1494</v>
      </c>
      <c r="G798" s="245"/>
      <c r="H798" s="248">
        <v>-10.885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198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1495</v>
      </c>
      <c r="G799" s="245"/>
      <c r="H799" s="248">
        <v>10.699999999999999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1157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1496</v>
      </c>
      <c r="G801" s="245"/>
      <c r="H801" s="248">
        <v>96.486999999999995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4" customFormat="1">
      <c r="A802" s="14"/>
      <c r="B802" s="244"/>
      <c r="C802" s="245"/>
      <c r="D802" s="235" t="s">
        <v>198</v>
      </c>
      <c r="E802" s="246" t="s">
        <v>19</v>
      </c>
      <c r="F802" s="247" t="s">
        <v>1159</v>
      </c>
      <c r="G802" s="245"/>
      <c r="H802" s="248">
        <v>2.101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198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188</v>
      </c>
    </row>
    <row r="803" s="14" customFormat="1">
      <c r="A803" s="14"/>
      <c r="B803" s="244"/>
      <c r="C803" s="245"/>
      <c r="D803" s="235" t="s">
        <v>198</v>
      </c>
      <c r="E803" s="246" t="s">
        <v>19</v>
      </c>
      <c r="F803" s="247" t="s">
        <v>1160</v>
      </c>
      <c r="G803" s="245"/>
      <c r="H803" s="248">
        <v>1.3500000000000001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198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1052</v>
      </c>
      <c r="G804" s="245"/>
      <c r="H804" s="248">
        <v>-0.40000000000000002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4" customFormat="1">
      <c r="A805" s="14"/>
      <c r="B805" s="244"/>
      <c r="C805" s="245"/>
      <c r="D805" s="235" t="s">
        <v>198</v>
      </c>
      <c r="E805" s="246" t="s">
        <v>19</v>
      </c>
      <c r="F805" s="247" t="s">
        <v>1057</v>
      </c>
      <c r="G805" s="245"/>
      <c r="H805" s="248">
        <v>-1.315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198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1497</v>
      </c>
      <c r="G806" s="245"/>
      <c r="H806" s="248">
        <v>60.600000000000001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3" customFormat="1">
      <c r="A807" s="13"/>
      <c r="B807" s="233"/>
      <c r="C807" s="234"/>
      <c r="D807" s="235" t="s">
        <v>198</v>
      </c>
      <c r="E807" s="236" t="s">
        <v>19</v>
      </c>
      <c r="F807" s="237" t="s">
        <v>1161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198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1498</v>
      </c>
      <c r="G808" s="245"/>
      <c r="H808" s="248">
        <v>47.753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4" customFormat="1">
      <c r="A809" s="14"/>
      <c r="B809" s="244"/>
      <c r="C809" s="245"/>
      <c r="D809" s="235" t="s">
        <v>198</v>
      </c>
      <c r="E809" s="246" t="s">
        <v>19</v>
      </c>
      <c r="F809" s="247" t="s">
        <v>1163</v>
      </c>
      <c r="G809" s="245"/>
      <c r="H809" s="248">
        <v>0.38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198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188</v>
      </c>
    </row>
    <row r="810" s="14" customFormat="1">
      <c r="A810" s="14"/>
      <c r="B810" s="244"/>
      <c r="C810" s="245"/>
      <c r="D810" s="235" t="s">
        <v>198</v>
      </c>
      <c r="E810" s="246" t="s">
        <v>19</v>
      </c>
      <c r="F810" s="247" t="s">
        <v>1165</v>
      </c>
      <c r="G810" s="245"/>
      <c r="H810" s="248">
        <v>-1.7729999999999999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198</v>
      </c>
      <c r="AU810" s="254" t="s">
        <v>82</v>
      </c>
      <c r="AV810" s="14" t="s">
        <v>82</v>
      </c>
      <c r="AW810" s="14" t="s">
        <v>35</v>
      </c>
      <c r="AX810" s="14" t="s">
        <v>73</v>
      </c>
      <c r="AY810" s="254" t="s">
        <v>188</v>
      </c>
    </row>
    <row r="811" s="14" customFormat="1">
      <c r="A811" s="14"/>
      <c r="B811" s="244"/>
      <c r="C811" s="245"/>
      <c r="D811" s="235" t="s">
        <v>198</v>
      </c>
      <c r="E811" s="246" t="s">
        <v>19</v>
      </c>
      <c r="F811" s="247" t="s">
        <v>1499</v>
      </c>
      <c r="G811" s="245"/>
      <c r="H811" s="248">
        <v>19.800000000000001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198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1166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1500</v>
      </c>
      <c r="G813" s="245"/>
      <c r="H813" s="248">
        <v>58.750999999999998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1168</v>
      </c>
      <c r="G814" s="245"/>
      <c r="H814" s="248">
        <v>1.099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4" customFormat="1">
      <c r="A815" s="14"/>
      <c r="B815" s="244"/>
      <c r="C815" s="245"/>
      <c r="D815" s="235" t="s">
        <v>198</v>
      </c>
      <c r="E815" s="246" t="s">
        <v>19</v>
      </c>
      <c r="F815" s="247" t="s">
        <v>1165</v>
      </c>
      <c r="G815" s="245"/>
      <c r="H815" s="248">
        <v>-1.7729999999999999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198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188</v>
      </c>
    </row>
    <row r="816" s="14" customFormat="1">
      <c r="A816" s="14"/>
      <c r="B816" s="244"/>
      <c r="C816" s="245"/>
      <c r="D816" s="235" t="s">
        <v>198</v>
      </c>
      <c r="E816" s="246" t="s">
        <v>19</v>
      </c>
      <c r="F816" s="247" t="s">
        <v>1501</v>
      </c>
      <c r="G816" s="245"/>
      <c r="H816" s="248">
        <v>29.399999999999999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198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188</v>
      </c>
    </row>
    <row r="817" s="13" customFormat="1">
      <c r="A817" s="13"/>
      <c r="B817" s="233"/>
      <c r="C817" s="234"/>
      <c r="D817" s="235" t="s">
        <v>198</v>
      </c>
      <c r="E817" s="236" t="s">
        <v>19</v>
      </c>
      <c r="F817" s="237" t="s">
        <v>1171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198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188</v>
      </c>
    </row>
    <row r="818" s="14" customFormat="1">
      <c r="A818" s="14"/>
      <c r="B818" s="244"/>
      <c r="C818" s="245"/>
      <c r="D818" s="235" t="s">
        <v>198</v>
      </c>
      <c r="E818" s="246" t="s">
        <v>19</v>
      </c>
      <c r="F818" s="247" t="s">
        <v>1502</v>
      </c>
      <c r="G818" s="245"/>
      <c r="H818" s="248">
        <v>36.57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198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188</v>
      </c>
    </row>
    <row r="819" s="14" customFormat="1">
      <c r="A819" s="14"/>
      <c r="B819" s="244"/>
      <c r="C819" s="245"/>
      <c r="D819" s="235" t="s">
        <v>198</v>
      </c>
      <c r="E819" s="246" t="s">
        <v>19</v>
      </c>
      <c r="F819" s="247" t="s">
        <v>1173</v>
      </c>
      <c r="G819" s="245"/>
      <c r="H819" s="248">
        <v>0.24199999999999999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198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188</v>
      </c>
    </row>
    <row r="820" s="14" customFormat="1">
      <c r="A820" s="14"/>
      <c r="B820" s="244"/>
      <c r="C820" s="245"/>
      <c r="D820" s="235" t="s">
        <v>198</v>
      </c>
      <c r="E820" s="246" t="s">
        <v>19</v>
      </c>
      <c r="F820" s="247" t="s">
        <v>1165</v>
      </c>
      <c r="G820" s="245"/>
      <c r="H820" s="248">
        <v>-1.7729999999999999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198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188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1495</v>
      </c>
      <c r="G821" s="245"/>
      <c r="H821" s="248">
        <v>10.699999999999999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3" customFormat="1">
      <c r="A822" s="13"/>
      <c r="B822" s="233"/>
      <c r="C822" s="234"/>
      <c r="D822" s="235" t="s">
        <v>198</v>
      </c>
      <c r="E822" s="236" t="s">
        <v>19</v>
      </c>
      <c r="F822" s="237" t="s">
        <v>1176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198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188</v>
      </c>
    </row>
    <row r="823" s="14" customFormat="1">
      <c r="A823" s="14"/>
      <c r="B823" s="244"/>
      <c r="C823" s="245"/>
      <c r="D823" s="235" t="s">
        <v>198</v>
      </c>
      <c r="E823" s="246" t="s">
        <v>19</v>
      </c>
      <c r="F823" s="247" t="s">
        <v>1502</v>
      </c>
      <c r="G823" s="245"/>
      <c r="H823" s="248">
        <v>36.57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198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188</v>
      </c>
    </row>
    <row r="824" s="14" customFormat="1">
      <c r="A824" s="14"/>
      <c r="B824" s="244"/>
      <c r="C824" s="245"/>
      <c r="D824" s="235" t="s">
        <v>198</v>
      </c>
      <c r="E824" s="246" t="s">
        <v>19</v>
      </c>
      <c r="F824" s="247" t="s">
        <v>1173</v>
      </c>
      <c r="G824" s="245"/>
      <c r="H824" s="248">
        <v>0.24199999999999999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198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188</v>
      </c>
    </row>
    <row r="825" s="14" customFormat="1">
      <c r="A825" s="14"/>
      <c r="B825" s="244"/>
      <c r="C825" s="245"/>
      <c r="D825" s="235" t="s">
        <v>198</v>
      </c>
      <c r="E825" s="246" t="s">
        <v>19</v>
      </c>
      <c r="F825" s="247" t="s">
        <v>1165</v>
      </c>
      <c r="G825" s="245"/>
      <c r="H825" s="248">
        <v>-1.7729999999999999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198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188</v>
      </c>
    </row>
    <row r="826" s="14" customFormat="1">
      <c r="A826" s="14"/>
      <c r="B826" s="244"/>
      <c r="C826" s="245"/>
      <c r="D826" s="235" t="s">
        <v>198</v>
      </c>
      <c r="E826" s="246" t="s">
        <v>19</v>
      </c>
      <c r="F826" s="247" t="s">
        <v>1503</v>
      </c>
      <c r="G826" s="245"/>
      <c r="H826" s="248">
        <v>10.800000000000001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198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188</v>
      </c>
    </row>
    <row r="827" s="13" customFormat="1">
      <c r="A827" s="13"/>
      <c r="B827" s="233"/>
      <c r="C827" s="234"/>
      <c r="D827" s="235" t="s">
        <v>198</v>
      </c>
      <c r="E827" s="236" t="s">
        <v>19</v>
      </c>
      <c r="F827" s="237" t="s">
        <v>1178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198</v>
      </c>
      <c r="AU827" s="243" t="s">
        <v>82</v>
      </c>
      <c r="AV827" s="13" t="s">
        <v>80</v>
      </c>
      <c r="AW827" s="13" t="s">
        <v>35</v>
      </c>
      <c r="AX827" s="13" t="s">
        <v>73</v>
      </c>
      <c r="AY827" s="243" t="s">
        <v>188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1504</v>
      </c>
      <c r="G828" s="245"/>
      <c r="H828" s="248">
        <v>34.344000000000001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1180</v>
      </c>
      <c r="G829" s="245"/>
      <c r="H829" s="248">
        <v>0.20000000000000001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4" customFormat="1">
      <c r="A830" s="14"/>
      <c r="B830" s="244"/>
      <c r="C830" s="245"/>
      <c r="D830" s="235" t="s">
        <v>198</v>
      </c>
      <c r="E830" s="246" t="s">
        <v>19</v>
      </c>
      <c r="F830" s="247" t="s">
        <v>1505</v>
      </c>
      <c r="G830" s="245"/>
      <c r="H830" s="248">
        <v>-1.7729999999999999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198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188</v>
      </c>
    </row>
    <row r="831" s="14" customFormat="1">
      <c r="A831" s="14"/>
      <c r="B831" s="244"/>
      <c r="C831" s="245"/>
      <c r="D831" s="235" t="s">
        <v>198</v>
      </c>
      <c r="E831" s="246" t="s">
        <v>19</v>
      </c>
      <c r="F831" s="247" t="s">
        <v>1205</v>
      </c>
      <c r="G831" s="245"/>
      <c r="H831" s="248">
        <v>8.9000000000000004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198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188</v>
      </c>
    </row>
    <row r="832" s="15" customFormat="1">
      <c r="A832" s="15"/>
      <c r="B832" s="255"/>
      <c r="C832" s="256"/>
      <c r="D832" s="235" t="s">
        <v>198</v>
      </c>
      <c r="E832" s="257" t="s">
        <v>19</v>
      </c>
      <c r="F832" s="258" t="s">
        <v>229</v>
      </c>
      <c r="G832" s="256"/>
      <c r="H832" s="259">
        <v>496.40399999999983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198</v>
      </c>
      <c r="AU832" s="265" t="s">
        <v>82</v>
      </c>
      <c r="AV832" s="15" t="s">
        <v>135</v>
      </c>
      <c r="AW832" s="15" t="s">
        <v>35</v>
      </c>
      <c r="AX832" s="15" t="s">
        <v>80</v>
      </c>
      <c r="AY832" s="265" t="s">
        <v>188</v>
      </c>
    </row>
    <row r="833" s="2" customFormat="1" ht="24.15" customHeight="1">
      <c r="A833" s="40"/>
      <c r="B833" s="41"/>
      <c r="C833" s="215" t="s">
        <v>1506</v>
      </c>
      <c r="D833" s="215" t="s">
        <v>190</v>
      </c>
      <c r="E833" s="216" t="s">
        <v>1507</v>
      </c>
      <c r="F833" s="217" t="s">
        <v>1508</v>
      </c>
      <c r="G833" s="218" t="s">
        <v>243</v>
      </c>
      <c r="H833" s="219">
        <v>54.728000000000002</v>
      </c>
      <c r="I833" s="220"/>
      <c r="J833" s="221">
        <f>ROUND(I833*H833,2)</f>
        <v>0</v>
      </c>
      <c r="K833" s="217" t="s">
        <v>194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0.00025999999999999998</v>
      </c>
      <c r="R833" s="224">
        <f>Q833*H833</f>
        <v>0.014229279999999999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342</v>
      </c>
      <c r="AT833" s="226" t="s">
        <v>190</v>
      </c>
      <c r="AU833" s="226" t="s">
        <v>82</v>
      </c>
      <c r="AY833" s="19" t="s">
        <v>188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342</v>
      </c>
      <c r="BM833" s="226" t="s">
        <v>1509</v>
      </c>
    </row>
    <row r="834" s="2" customFormat="1">
      <c r="A834" s="40"/>
      <c r="B834" s="41"/>
      <c r="C834" s="42"/>
      <c r="D834" s="228" t="s">
        <v>196</v>
      </c>
      <c r="E834" s="42"/>
      <c r="F834" s="229" t="s">
        <v>1510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196</v>
      </c>
      <c r="AU834" s="19" t="s">
        <v>82</v>
      </c>
    </row>
    <row r="835" s="13" customFormat="1">
      <c r="A835" s="13"/>
      <c r="B835" s="233"/>
      <c r="C835" s="234"/>
      <c r="D835" s="235" t="s">
        <v>198</v>
      </c>
      <c r="E835" s="236" t="s">
        <v>19</v>
      </c>
      <c r="F835" s="237" t="s">
        <v>1143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198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188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1144</v>
      </c>
      <c r="G836" s="245"/>
      <c r="H836" s="248">
        <v>41.869999999999997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4" customFormat="1">
      <c r="A837" s="14"/>
      <c r="B837" s="244"/>
      <c r="C837" s="245"/>
      <c r="D837" s="235" t="s">
        <v>198</v>
      </c>
      <c r="E837" s="246" t="s">
        <v>19</v>
      </c>
      <c r="F837" s="247" t="s">
        <v>1145</v>
      </c>
      <c r="G837" s="245"/>
      <c r="H837" s="248">
        <v>-4.04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198</v>
      </c>
      <c r="AU837" s="254" t="s">
        <v>82</v>
      </c>
      <c r="AV837" s="14" t="s">
        <v>82</v>
      </c>
      <c r="AW837" s="14" t="s">
        <v>35</v>
      </c>
      <c r="AX837" s="14" t="s">
        <v>73</v>
      </c>
      <c r="AY837" s="254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748</v>
      </c>
      <c r="G838" s="245"/>
      <c r="H838" s="248">
        <v>-2.79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4" customFormat="1">
      <c r="A839" s="14"/>
      <c r="B839" s="244"/>
      <c r="C839" s="245"/>
      <c r="D839" s="235" t="s">
        <v>198</v>
      </c>
      <c r="E839" s="246" t="s">
        <v>19</v>
      </c>
      <c r="F839" s="247" t="s">
        <v>1128</v>
      </c>
      <c r="G839" s="245"/>
      <c r="H839" s="248">
        <v>4.0800000000000001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198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188</v>
      </c>
    </row>
    <row r="840" s="14" customFormat="1">
      <c r="A840" s="14"/>
      <c r="B840" s="244"/>
      <c r="C840" s="245"/>
      <c r="D840" s="235" t="s">
        <v>198</v>
      </c>
      <c r="E840" s="246" t="s">
        <v>19</v>
      </c>
      <c r="F840" s="247" t="s">
        <v>1146</v>
      </c>
      <c r="G840" s="245"/>
      <c r="H840" s="248">
        <v>6.6079999999999997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198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188</v>
      </c>
    </row>
    <row r="841" s="14" customFormat="1">
      <c r="A841" s="14"/>
      <c r="B841" s="244"/>
      <c r="C841" s="245"/>
      <c r="D841" s="235" t="s">
        <v>198</v>
      </c>
      <c r="E841" s="246" t="s">
        <v>19</v>
      </c>
      <c r="F841" s="247" t="s">
        <v>1147</v>
      </c>
      <c r="G841" s="245"/>
      <c r="H841" s="248">
        <v>4.9199999999999999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198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1128</v>
      </c>
      <c r="G842" s="245"/>
      <c r="H842" s="248">
        <v>4.0800000000000001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54.727999999999994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12" customFormat="1" ht="25.92" customHeight="1">
      <c r="A844" s="12"/>
      <c r="B844" s="199"/>
      <c r="C844" s="200"/>
      <c r="D844" s="201" t="s">
        <v>72</v>
      </c>
      <c r="E844" s="202" t="s">
        <v>455</v>
      </c>
      <c r="F844" s="202" t="s">
        <v>456</v>
      </c>
      <c r="G844" s="200"/>
      <c r="H844" s="200"/>
      <c r="I844" s="203"/>
      <c r="J844" s="204">
        <f>BK844</f>
        <v>0</v>
      </c>
      <c r="K844" s="200"/>
      <c r="L844" s="205"/>
      <c r="M844" s="206"/>
      <c r="N844" s="207"/>
      <c r="O844" s="207"/>
      <c r="P844" s="208">
        <f>P845</f>
        <v>0</v>
      </c>
      <c r="Q844" s="207"/>
      <c r="R844" s="208">
        <f>R845</f>
        <v>0</v>
      </c>
      <c r="S844" s="207"/>
      <c r="T844" s="209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253</v>
      </c>
      <c r="AT844" s="211" t="s">
        <v>72</v>
      </c>
      <c r="AU844" s="211" t="s">
        <v>73</v>
      </c>
      <c r="AY844" s="210" t="s">
        <v>188</v>
      </c>
      <c r="BK844" s="212">
        <f>BK845</f>
        <v>0</v>
      </c>
    </row>
    <row r="845" s="2" customFormat="1" ht="16.5" customHeight="1">
      <c r="A845" s="40"/>
      <c r="B845" s="41"/>
      <c r="C845" s="215" t="s">
        <v>1511</v>
      </c>
      <c r="D845" s="215" t="s">
        <v>190</v>
      </c>
      <c r="E845" s="216" t="s">
        <v>458</v>
      </c>
      <c r="F845" s="217" t="s">
        <v>459</v>
      </c>
      <c r="G845" s="218" t="s">
        <v>460</v>
      </c>
      <c r="H845" s="266"/>
      <c r="I845" s="220"/>
      <c r="J845" s="221">
        <f>ROUND(I845*H845,2)</f>
        <v>0</v>
      </c>
      <c r="K845" s="217" t="s">
        <v>19</v>
      </c>
      <c r="L845" s="46"/>
      <c r="M845" s="267" t="s">
        <v>19</v>
      </c>
      <c r="N845" s="268" t="s">
        <v>44</v>
      </c>
      <c r="O845" s="269"/>
      <c r="P845" s="270">
        <f>O845*H845</f>
        <v>0</v>
      </c>
      <c r="Q845" s="270">
        <v>0</v>
      </c>
      <c r="R845" s="270">
        <f>Q845*H845</f>
        <v>0</v>
      </c>
      <c r="S845" s="270">
        <v>0</v>
      </c>
      <c r="T845" s="27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190</v>
      </c>
      <c r="AU845" s="226" t="s">
        <v>80</v>
      </c>
      <c r="AY845" s="19" t="s">
        <v>188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1512</v>
      </c>
    </row>
    <row r="846" s="2" customFormat="1" ht="6.96" customHeight="1">
      <c r="A846" s="40"/>
      <c r="B846" s="61"/>
      <c r="C846" s="62"/>
      <c r="D846" s="62"/>
      <c r="E846" s="62"/>
      <c r="F846" s="62"/>
      <c r="G846" s="62"/>
      <c r="H846" s="62"/>
      <c r="I846" s="62"/>
      <c r="J846" s="62"/>
      <c r="K846" s="62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byydA3VwiCtiU8yWku9NRw1sx2U+oGPp5+Sjy1aIOZxvvwhPKSuz+VvQ/Iof2OT4ATmgRCwDvNDDur9yQZwJbQ==" hashValue="WICkBmIEoTXfEBzpzkElxOVjD1gy2zlOtXuhFuxYkKbXwEIErY0zuzSN+zkQCjgC6l6aL5gVnbA/nOPfqz4R1A==" algorithmName="SHA-512" password="CC35"/>
  <autoFilter ref="C99:K8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2" r:id="rId2" display="https://podminky.urs.cz/item/CS_URS_2021_02/311272241"/>
    <hyperlink ref="F118" r:id="rId3" display="https://podminky.urs.cz/item/CS_URS_2021_02/330321610"/>
    <hyperlink ref="F123" r:id="rId4" display="https://podminky.urs.cz/item/CS_URS_2021_02/331351121"/>
    <hyperlink ref="F128" r:id="rId5" display="https://podminky.urs.cz/item/CS_URS_2021_02/331351122"/>
    <hyperlink ref="F133" r:id="rId6" display="https://podminky.urs.cz/item/CS_URS_2021_02/331361821"/>
    <hyperlink ref="F137" r:id="rId7" display="https://podminky.urs.cz/item/CS_URS_2021_02/341321410"/>
    <hyperlink ref="F146" r:id="rId8" display="https://podminky.urs.cz/item/CS_URS_2021_02/341351111"/>
    <hyperlink ref="F157" r:id="rId9" display="https://podminky.urs.cz/item/CS_URS_2021_02/341351112"/>
    <hyperlink ref="F168" r:id="rId10" display="https://podminky.urs.cz/item/CS_URS_2021_02/341361821"/>
    <hyperlink ref="F173" r:id="rId11" display="https://podminky.urs.cz/item/CS_URS_2021_02/411321616"/>
    <hyperlink ref="F178" r:id="rId12" display="https://podminky.urs.cz/item/CS_URS_2021_02/411324646"/>
    <hyperlink ref="F185" r:id="rId13" display="https://podminky.urs.cz/item/CS_URS_2021_02/411351011"/>
    <hyperlink ref="F197" r:id="rId14" display="https://podminky.urs.cz/item/CS_URS_2021_02/411351012"/>
    <hyperlink ref="F209" r:id="rId15" display="https://podminky.urs.cz/item/CS_URS_2021_02/411354313"/>
    <hyperlink ref="F217" r:id="rId16" display="https://podminky.urs.cz/item/CS_URS_2021_02/411354314"/>
    <hyperlink ref="F225" r:id="rId17" display="https://podminky.urs.cz/item/CS_URS_2021_02/411361821"/>
    <hyperlink ref="F229" r:id="rId18" display="https://podminky.urs.cz/item/CS_URS_2021_02/413322626"/>
    <hyperlink ref="F236" r:id="rId19" display="https://podminky.urs.cz/item/CS_URS_2021_02/413351111"/>
    <hyperlink ref="F243" r:id="rId20" display="https://podminky.urs.cz/item/CS_URS_2021_02/413351112"/>
    <hyperlink ref="F250" r:id="rId21" display="https://podminky.urs.cz/item/CS_URS_2021_02/413351191"/>
    <hyperlink ref="F257" r:id="rId22" display="https://podminky.urs.cz/item/CS_URS_2021_02/413352111"/>
    <hyperlink ref="F262" r:id="rId23" display="https://podminky.urs.cz/item/CS_URS_2021_02/413352112"/>
    <hyperlink ref="F267" r:id="rId24" display="https://podminky.urs.cz/item/CS_URS_2021_02/413361821"/>
    <hyperlink ref="F271" r:id="rId25" display="https://podminky.urs.cz/item/CS_URS_2021_02/430321414"/>
    <hyperlink ref="F278" r:id="rId26" display="https://podminky.urs.cz/item/CS_URS_2021_02/430361821"/>
    <hyperlink ref="F282" r:id="rId27" display="https://podminky.urs.cz/item/CS_URS_2021_02/431351121"/>
    <hyperlink ref="F291" r:id="rId28" display="https://podminky.urs.cz/item/CS_URS_2021_02/431351122"/>
    <hyperlink ref="F300" r:id="rId29" display="https://podminky.urs.cz/item/CS_URS_2021_02/433351131"/>
    <hyperlink ref="F306" r:id="rId30" display="https://podminky.urs.cz/item/CS_URS_2021_02/433351132"/>
    <hyperlink ref="F312" r:id="rId31" display="https://podminky.urs.cz/item/CS_URS_2021_02/434351141"/>
    <hyperlink ref="F317" r:id="rId32" display="https://podminky.urs.cz/item/CS_URS_2021_02/434351142"/>
    <hyperlink ref="F323" r:id="rId33" display="https://podminky.urs.cz/item/CS_URS_2021_02/611131125"/>
    <hyperlink ref="F334" r:id="rId34" display="https://podminky.urs.cz/item/CS_URS_2021_02/611311135"/>
    <hyperlink ref="F345" r:id="rId35" display="https://podminky.urs.cz/item/CS_URS_2021_02/612131121"/>
    <hyperlink ref="F378" r:id="rId36" display="https://podminky.urs.cz/item/CS_URS_2021_02/612142001"/>
    <hyperlink ref="F419" r:id="rId37" display="https://podminky.urs.cz/item/CS_URS_2021_02/612311131"/>
    <hyperlink ref="F478" r:id="rId38" display="https://podminky.urs.cz/item/CS_URS_2021_02/642942951"/>
    <hyperlink ref="F497" r:id="rId39" display="https://podminky.urs.cz/item/CS_URS_2021_02/943211111"/>
    <hyperlink ref="F503" r:id="rId40" display="https://podminky.urs.cz/item/CS_URS_2021_02/943211211"/>
    <hyperlink ref="F509" r:id="rId41" display="https://podminky.urs.cz/item/CS_URS_2021_02/943211811"/>
    <hyperlink ref="F515" r:id="rId42" display="https://podminky.urs.cz/item/CS_URS_2021_02/949101112"/>
    <hyperlink ref="F533" r:id="rId43" display="https://podminky.urs.cz/item/CS_URS_2021_02/998012103"/>
    <hyperlink ref="F537" r:id="rId44" display="https://podminky.urs.cz/item/CS_URS_2021_02/721211422"/>
    <hyperlink ref="F542" r:id="rId45" display="https://podminky.urs.cz/item/CS_URS_2021_02/998721203"/>
    <hyperlink ref="F550" r:id="rId46" display="https://podminky.urs.cz/item/CS_URS_2021_02/763111362"/>
    <hyperlink ref="F566" r:id="rId47" display="https://podminky.urs.cz/item/CS_URS_2021_02/763111717"/>
    <hyperlink ref="F574" r:id="rId48" display="https://podminky.urs.cz/item/CS_URS_2021_02/763111771"/>
    <hyperlink ref="F582" r:id="rId49" display="https://podminky.urs.cz/item/CS_URS_2021_02/763164533"/>
    <hyperlink ref="F587" r:id="rId50" display="https://podminky.urs.cz/item/CS_URS_2021_02/763164553"/>
    <hyperlink ref="F592" r:id="rId51" display="https://podminky.urs.cz/item/CS_URS_2021_02/763164633"/>
    <hyperlink ref="F597" r:id="rId52" display="https://podminky.urs.cz/item/CS_URS_2021_02/998763403"/>
    <hyperlink ref="F600" r:id="rId53" display="https://podminky.urs.cz/item/CS_URS_2021_02/764208105"/>
    <hyperlink ref="F614" r:id="rId54" display="https://podminky.urs.cz/item/CS_URS_2021_02/764208107"/>
    <hyperlink ref="F637" r:id="rId55" display="https://podminky.urs.cz/item/CS_URS_2021_02/764208145"/>
    <hyperlink ref="F641" r:id="rId56" display="https://podminky.urs.cz/item/CS_URS_2021_02/998764203"/>
    <hyperlink ref="F644" r:id="rId57" display="https://podminky.urs.cz/item/CS_URS_2021_02/766211100"/>
    <hyperlink ref="F660" r:id="rId58" display="https://podminky.urs.cz/item/CS_URS_2021_02/766660172"/>
    <hyperlink ref="F671" r:id="rId59" display="https://podminky.urs.cz/item/CS_URS_2021_02/766660182"/>
    <hyperlink ref="F682" r:id="rId60" display="https://podminky.urs.cz/item/CS_URS_2021_02/998766203"/>
    <hyperlink ref="F685" r:id="rId61" display="https://podminky.urs.cz/item/CS_URS_2021_02/767163221"/>
    <hyperlink ref="F700" r:id="rId62" display="https://podminky.urs.cz/item/CS_URS_2021_02/767995111"/>
    <hyperlink ref="F730" r:id="rId63" display="https://podminky.urs.cz/item/CS_URS_2021_02/767995113"/>
    <hyperlink ref="F743" r:id="rId64" display="https://podminky.urs.cz/item/CS_URS_2021_02/953965132"/>
    <hyperlink ref="F752" r:id="rId65" display="https://podminky.urs.cz/item/CS_URS_2021_02/998767203"/>
    <hyperlink ref="F794" r:id="rId66" display="https://podminky.urs.cz/item/CS_URS_2021_02/784211101"/>
    <hyperlink ref="F834" r:id="rId67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1513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ROUND((SUM(BE106:BE1879)),  2)</f>
        <v>0</v>
      </c>
      <c r="G35" s="40"/>
      <c r="H35" s="40"/>
      <c r="I35" s="160">
        <v>0.20999999999999999</v>
      </c>
      <c r="J35" s="159">
        <f>ROUND(((SUM(BE106:BE1879))*I35),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ROUND((SUM(BF106:BF1879)),  2)</f>
        <v>0</v>
      </c>
      <c r="G36" s="40"/>
      <c r="H36" s="40"/>
      <c r="I36" s="160">
        <v>0.14999999999999999</v>
      </c>
      <c r="J36" s="159">
        <f>ROUND(((SUM(BF106:BF1879))*I36),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ROUND((SUM(BG106:BG1879)),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ROUND((SUM(BH106:BH1879)),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ROUND((SUM(BI106:BI1879)),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J784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J844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J847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464</v>
      </c>
      <c r="E71" s="185"/>
      <c r="F71" s="185"/>
      <c r="G71" s="185"/>
      <c r="H71" s="185"/>
      <c r="I71" s="185"/>
      <c r="J71" s="186">
        <f>J848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168</v>
      </c>
      <c r="E72" s="185"/>
      <c r="F72" s="185"/>
      <c r="G72" s="185"/>
      <c r="H72" s="185"/>
      <c r="I72" s="185"/>
      <c r="J72" s="186">
        <f>J899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169</v>
      </c>
      <c r="E73" s="185"/>
      <c r="F73" s="185"/>
      <c r="G73" s="185"/>
      <c r="H73" s="185"/>
      <c r="I73" s="185"/>
      <c r="J73" s="186">
        <f>J912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1514</v>
      </c>
      <c r="E74" s="185"/>
      <c r="F74" s="185"/>
      <c r="G74" s="185"/>
      <c r="H74" s="185"/>
      <c r="I74" s="185"/>
      <c r="J74" s="186">
        <f>J943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1041</v>
      </c>
      <c r="E75" s="185"/>
      <c r="F75" s="185"/>
      <c r="G75" s="185"/>
      <c r="H75" s="185"/>
      <c r="I75" s="185"/>
      <c r="J75" s="186">
        <f>J969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1042</v>
      </c>
      <c r="E76" s="185"/>
      <c r="F76" s="185"/>
      <c r="G76" s="185"/>
      <c r="H76" s="185"/>
      <c r="I76" s="185"/>
      <c r="J76" s="186">
        <f>J1227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170</v>
      </c>
      <c r="E77" s="185"/>
      <c r="F77" s="185"/>
      <c r="G77" s="185"/>
      <c r="H77" s="185"/>
      <c r="I77" s="185"/>
      <c r="J77" s="186">
        <f>J1276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1043</v>
      </c>
      <c r="E78" s="185"/>
      <c r="F78" s="185"/>
      <c r="G78" s="185"/>
      <c r="H78" s="185"/>
      <c r="I78" s="185"/>
      <c r="J78" s="186">
        <f>J1344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1515</v>
      </c>
      <c r="E79" s="185"/>
      <c r="F79" s="185"/>
      <c r="G79" s="185"/>
      <c r="H79" s="185"/>
      <c r="I79" s="185"/>
      <c r="J79" s="186">
        <f>J1464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1044</v>
      </c>
      <c r="E80" s="185"/>
      <c r="F80" s="185"/>
      <c r="G80" s="185"/>
      <c r="H80" s="185"/>
      <c r="I80" s="185"/>
      <c r="J80" s="186">
        <f>J1491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1516</v>
      </c>
      <c r="E81" s="185"/>
      <c r="F81" s="185"/>
      <c r="G81" s="185"/>
      <c r="H81" s="185"/>
      <c r="I81" s="185"/>
      <c r="J81" s="186">
        <f>J1646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1045</v>
      </c>
      <c r="E82" s="185"/>
      <c r="F82" s="185"/>
      <c r="G82" s="185"/>
      <c r="H82" s="185"/>
      <c r="I82" s="185"/>
      <c r="J82" s="186">
        <f>J1720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1517</v>
      </c>
      <c r="E83" s="185"/>
      <c r="F83" s="185"/>
      <c r="G83" s="185"/>
      <c r="H83" s="185"/>
      <c r="I83" s="185"/>
      <c r="J83" s="186">
        <f>J1842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172</v>
      </c>
      <c r="E84" s="180"/>
      <c r="F84" s="180"/>
      <c r="G84" s="180"/>
      <c r="H84" s="180"/>
      <c r="I84" s="180"/>
      <c r="J84" s="181">
        <f>J1878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173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153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154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155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174</v>
      </c>
      <c r="D105" s="191" t="s">
        <v>58</v>
      </c>
      <c r="E105" s="191" t="s">
        <v>54</v>
      </c>
      <c r="F105" s="191" t="s">
        <v>55</v>
      </c>
      <c r="G105" s="191" t="s">
        <v>175</v>
      </c>
      <c r="H105" s="191" t="s">
        <v>176</v>
      </c>
      <c r="I105" s="191" t="s">
        <v>177</v>
      </c>
      <c r="J105" s="191" t="s">
        <v>159</v>
      </c>
      <c r="K105" s="192" t="s">
        <v>178</v>
      </c>
      <c r="L105" s="193"/>
      <c r="M105" s="94" t="s">
        <v>19</v>
      </c>
      <c r="N105" s="95" t="s">
        <v>43</v>
      </c>
      <c r="O105" s="95" t="s">
        <v>179</v>
      </c>
      <c r="P105" s="95" t="s">
        <v>180</v>
      </c>
      <c r="Q105" s="95" t="s">
        <v>181</v>
      </c>
      <c r="R105" s="95" t="s">
        <v>182</v>
      </c>
      <c r="S105" s="95" t="s">
        <v>183</v>
      </c>
      <c r="T105" s="96" t="s">
        <v>184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185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P107+P847+P1878</f>
        <v>0</v>
      </c>
      <c r="Q106" s="98"/>
      <c r="R106" s="196">
        <f>R107+R847+R1878</f>
        <v>541.47662829000001</v>
      </c>
      <c r="S106" s="98"/>
      <c r="T106" s="197">
        <f>T107+T847+T1878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160</v>
      </c>
      <c r="BK106" s="198">
        <f>BK107+BK847+BK1878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186</v>
      </c>
      <c r="F107" s="202" t="s">
        <v>187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P108+P184+P370+P784+P844</f>
        <v>0</v>
      </c>
      <c r="Q107" s="207"/>
      <c r="R107" s="208">
        <f>R108+R184+R370+R784+R844</f>
        <v>516.38863505999996</v>
      </c>
      <c r="S107" s="207"/>
      <c r="T107" s="209">
        <f>T108+T184+T370+T784+T844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188</v>
      </c>
      <c r="BK107" s="212">
        <f>BK108+BK184+BK370+BK784+BK844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230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188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190</v>
      </c>
      <c r="E109" s="216" t="s">
        <v>651</v>
      </c>
      <c r="F109" s="217" t="s">
        <v>652</v>
      </c>
      <c r="G109" s="218" t="s">
        <v>243</v>
      </c>
      <c r="H109" s="219">
        <v>186.18199999999999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1518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654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3" customFormat="1">
      <c r="A111" s="13"/>
      <c r="B111" s="233"/>
      <c r="C111" s="234"/>
      <c r="D111" s="235" t="s">
        <v>198</v>
      </c>
      <c r="E111" s="236" t="s">
        <v>19</v>
      </c>
      <c r="F111" s="237" t="s">
        <v>1519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198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1520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1521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1522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1523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1524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1525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1521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1526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1527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2" customFormat="1" ht="24.15" customHeight="1">
      <c r="A122" s="40"/>
      <c r="B122" s="41"/>
      <c r="C122" s="215" t="s">
        <v>82</v>
      </c>
      <c r="D122" s="215" t="s">
        <v>190</v>
      </c>
      <c r="E122" s="216" t="s">
        <v>681</v>
      </c>
      <c r="F122" s="217" t="s">
        <v>682</v>
      </c>
      <c r="G122" s="218" t="s">
        <v>193</v>
      </c>
      <c r="H122" s="219">
        <v>11.843999999999999</v>
      </c>
      <c r="I122" s="220"/>
      <c r="J122" s="221">
        <f>ROUND(I122*H122,2)</f>
        <v>0</v>
      </c>
      <c r="K122" s="217" t="s">
        <v>194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82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1528</v>
      </c>
    </row>
    <row r="123" s="2" customFormat="1">
      <c r="A123" s="40"/>
      <c r="B123" s="41"/>
      <c r="C123" s="42"/>
      <c r="D123" s="228" t="s">
        <v>196</v>
      </c>
      <c r="E123" s="42"/>
      <c r="F123" s="229" t="s">
        <v>684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196</v>
      </c>
      <c r="AU123" s="19" t="s">
        <v>82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1519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1529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1530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5" customFormat="1">
      <c r="A127" s="15"/>
      <c r="B127" s="255"/>
      <c r="C127" s="256"/>
      <c r="D127" s="235" t="s">
        <v>198</v>
      </c>
      <c r="E127" s="257" t="s">
        <v>19</v>
      </c>
      <c r="F127" s="258" t="s">
        <v>229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198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188</v>
      </c>
    </row>
    <row r="128" s="2" customFormat="1" ht="24.15" customHeight="1">
      <c r="A128" s="40"/>
      <c r="B128" s="41"/>
      <c r="C128" s="215" t="s">
        <v>129</v>
      </c>
      <c r="D128" s="215" t="s">
        <v>190</v>
      </c>
      <c r="E128" s="216" t="s">
        <v>688</v>
      </c>
      <c r="F128" s="217" t="s">
        <v>689</v>
      </c>
      <c r="G128" s="218" t="s">
        <v>243</v>
      </c>
      <c r="H128" s="219">
        <v>55.439999999999998</v>
      </c>
      <c r="I128" s="220"/>
      <c r="J128" s="221">
        <f>ROUND(I128*H128,2)</f>
        <v>0</v>
      </c>
      <c r="K128" s="217" t="s">
        <v>194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82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1531</v>
      </c>
    </row>
    <row r="129" s="2" customFormat="1">
      <c r="A129" s="40"/>
      <c r="B129" s="41"/>
      <c r="C129" s="42"/>
      <c r="D129" s="228" t="s">
        <v>196</v>
      </c>
      <c r="E129" s="42"/>
      <c r="F129" s="229" t="s">
        <v>691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196</v>
      </c>
      <c r="AU129" s="19" t="s">
        <v>82</v>
      </c>
    </row>
    <row r="130" s="13" customFormat="1">
      <c r="A130" s="13"/>
      <c r="B130" s="233"/>
      <c r="C130" s="234"/>
      <c r="D130" s="235" t="s">
        <v>198</v>
      </c>
      <c r="E130" s="236" t="s">
        <v>19</v>
      </c>
      <c r="F130" s="237" t="s">
        <v>1519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198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1532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5" customFormat="1">
      <c r="A132" s="15"/>
      <c r="B132" s="255"/>
      <c r="C132" s="256"/>
      <c r="D132" s="235" t="s">
        <v>198</v>
      </c>
      <c r="E132" s="257" t="s">
        <v>19</v>
      </c>
      <c r="F132" s="258" t="s">
        <v>229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198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188</v>
      </c>
    </row>
    <row r="133" s="2" customFormat="1" ht="24.15" customHeight="1">
      <c r="A133" s="40"/>
      <c r="B133" s="41"/>
      <c r="C133" s="215" t="s">
        <v>135</v>
      </c>
      <c r="D133" s="215" t="s">
        <v>190</v>
      </c>
      <c r="E133" s="216" t="s">
        <v>693</v>
      </c>
      <c r="F133" s="217" t="s">
        <v>694</v>
      </c>
      <c r="G133" s="218" t="s">
        <v>243</v>
      </c>
      <c r="H133" s="219">
        <v>55.439999999999998</v>
      </c>
      <c r="I133" s="220"/>
      <c r="J133" s="221">
        <f>ROUND(I133*H133,2)</f>
        <v>0</v>
      </c>
      <c r="K133" s="217" t="s">
        <v>194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82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1533</v>
      </c>
    </row>
    <row r="134" s="2" customFormat="1">
      <c r="A134" s="40"/>
      <c r="B134" s="41"/>
      <c r="C134" s="42"/>
      <c r="D134" s="228" t="s">
        <v>196</v>
      </c>
      <c r="E134" s="42"/>
      <c r="F134" s="229" t="s">
        <v>696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196</v>
      </c>
      <c r="AU134" s="19" t="s">
        <v>82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1519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1532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5" customFormat="1">
      <c r="A137" s="15"/>
      <c r="B137" s="255"/>
      <c r="C137" s="256"/>
      <c r="D137" s="235" t="s">
        <v>198</v>
      </c>
      <c r="E137" s="257" t="s">
        <v>19</v>
      </c>
      <c r="F137" s="258" t="s">
        <v>229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198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188</v>
      </c>
    </row>
    <row r="138" s="2" customFormat="1" ht="24.15" customHeight="1">
      <c r="A138" s="40"/>
      <c r="B138" s="41"/>
      <c r="C138" s="215" t="s">
        <v>253</v>
      </c>
      <c r="D138" s="215" t="s">
        <v>190</v>
      </c>
      <c r="E138" s="216" t="s">
        <v>1534</v>
      </c>
      <c r="F138" s="217" t="s">
        <v>1535</v>
      </c>
      <c r="G138" s="218" t="s">
        <v>243</v>
      </c>
      <c r="H138" s="219">
        <v>50.399999999999999</v>
      </c>
      <c r="I138" s="220"/>
      <c r="J138" s="221">
        <f>ROUND(I138*H138,2)</f>
        <v>0</v>
      </c>
      <c r="K138" s="217" t="s">
        <v>194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82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1536</v>
      </c>
    </row>
    <row r="139" s="2" customFormat="1">
      <c r="A139" s="40"/>
      <c r="B139" s="41"/>
      <c r="C139" s="42"/>
      <c r="D139" s="228" t="s">
        <v>196</v>
      </c>
      <c r="E139" s="42"/>
      <c r="F139" s="229" t="s">
        <v>1537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196</v>
      </c>
      <c r="AU139" s="19" t="s">
        <v>82</v>
      </c>
    </row>
    <row r="140" s="13" customFormat="1">
      <c r="A140" s="13"/>
      <c r="B140" s="233"/>
      <c r="C140" s="234"/>
      <c r="D140" s="235" t="s">
        <v>198</v>
      </c>
      <c r="E140" s="236" t="s">
        <v>19</v>
      </c>
      <c r="F140" s="237" t="s">
        <v>1519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198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1538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5" customFormat="1">
      <c r="A142" s="15"/>
      <c r="B142" s="255"/>
      <c r="C142" s="256"/>
      <c r="D142" s="235" t="s">
        <v>198</v>
      </c>
      <c r="E142" s="257" t="s">
        <v>19</v>
      </c>
      <c r="F142" s="258" t="s">
        <v>229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198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188</v>
      </c>
    </row>
    <row r="143" s="2" customFormat="1" ht="24.15" customHeight="1">
      <c r="A143" s="40"/>
      <c r="B143" s="41"/>
      <c r="C143" s="215" t="s">
        <v>258</v>
      </c>
      <c r="D143" s="215" t="s">
        <v>190</v>
      </c>
      <c r="E143" s="216" t="s">
        <v>1539</v>
      </c>
      <c r="F143" s="217" t="s">
        <v>1540</v>
      </c>
      <c r="G143" s="218" t="s">
        <v>243</v>
      </c>
      <c r="H143" s="219">
        <v>50.399999999999999</v>
      </c>
      <c r="I143" s="220"/>
      <c r="J143" s="221">
        <f>ROUND(I143*H143,2)</f>
        <v>0</v>
      </c>
      <c r="K143" s="217" t="s">
        <v>194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82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1541</v>
      </c>
    </row>
    <row r="144" s="2" customFormat="1">
      <c r="A144" s="40"/>
      <c r="B144" s="41"/>
      <c r="C144" s="42"/>
      <c r="D144" s="228" t="s">
        <v>196</v>
      </c>
      <c r="E144" s="42"/>
      <c r="F144" s="229" t="s">
        <v>1542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196</v>
      </c>
      <c r="AU144" s="19" t="s">
        <v>82</v>
      </c>
    </row>
    <row r="145" s="13" customFormat="1">
      <c r="A145" s="13"/>
      <c r="B145" s="233"/>
      <c r="C145" s="234"/>
      <c r="D145" s="235" t="s">
        <v>198</v>
      </c>
      <c r="E145" s="236" t="s">
        <v>19</v>
      </c>
      <c r="F145" s="237" t="s">
        <v>1519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198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1538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5" customFormat="1">
      <c r="A147" s="15"/>
      <c r="B147" s="255"/>
      <c r="C147" s="256"/>
      <c r="D147" s="235" t="s">
        <v>198</v>
      </c>
      <c r="E147" s="257" t="s">
        <v>19</v>
      </c>
      <c r="F147" s="258" t="s">
        <v>229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198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188</v>
      </c>
    </row>
    <row r="148" s="2" customFormat="1" ht="24.15" customHeight="1">
      <c r="A148" s="40"/>
      <c r="B148" s="41"/>
      <c r="C148" s="215" t="s">
        <v>263</v>
      </c>
      <c r="D148" s="215" t="s">
        <v>190</v>
      </c>
      <c r="E148" s="216" t="s">
        <v>715</v>
      </c>
      <c r="F148" s="217" t="s">
        <v>716</v>
      </c>
      <c r="G148" s="218" t="s">
        <v>345</v>
      </c>
      <c r="H148" s="219">
        <v>3.5529999999999999</v>
      </c>
      <c r="I148" s="220"/>
      <c r="J148" s="221">
        <f>ROUND(I148*H148,2)</f>
        <v>0</v>
      </c>
      <c r="K148" s="217" t="s">
        <v>194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82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1543</v>
      </c>
    </row>
    <row r="149" s="2" customFormat="1">
      <c r="A149" s="40"/>
      <c r="B149" s="41"/>
      <c r="C149" s="42"/>
      <c r="D149" s="228" t="s">
        <v>196</v>
      </c>
      <c r="E149" s="42"/>
      <c r="F149" s="229" t="s">
        <v>718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196</v>
      </c>
      <c r="AU149" s="19" t="s">
        <v>82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1544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5" customFormat="1">
      <c r="A151" s="15"/>
      <c r="B151" s="255"/>
      <c r="C151" s="256"/>
      <c r="D151" s="235" t="s">
        <v>198</v>
      </c>
      <c r="E151" s="257" t="s">
        <v>19</v>
      </c>
      <c r="F151" s="258" t="s">
        <v>229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198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188</v>
      </c>
    </row>
    <row r="152" s="2" customFormat="1" ht="16.5" customHeight="1">
      <c r="A152" s="40"/>
      <c r="B152" s="41"/>
      <c r="C152" s="215" t="s">
        <v>268</v>
      </c>
      <c r="D152" s="215" t="s">
        <v>190</v>
      </c>
      <c r="E152" s="216" t="s">
        <v>720</v>
      </c>
      <c r="F152" s="217" t="s">
        <v>721</v>
      </c>
      <c r="G152" s="218" t="s">
        <v>193</v>
      </c>
      <c r="H152" s="219">
        <v>15.074999999999999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1545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723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1546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1547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1548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1068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1549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2" customFormat="1" ht="16.5" customHeight="1">
      <c r="A160" s="40"/>
      <c r="B160" s="41"/>
      <c r="C160" s="215" t="s">
        <v>239</v>
      </c>
      <c r="D160" s="215" t="s">
        <v>190</v>
      </c>
      <c r="E160" s="216" t="s">
        <v>742</v>
      </c>
      <c r="F160" s="217" t="s">
        <v>743</v>
      </c>
      <c r="G160" s="218" t="s">
        <v>243</v>
      </c>
      <c r="H160" s="219">
        <v>166.68299999999999</v>
      </c>
      <c r="I160" s="220"/>
      <c r="J160" s="221">
        <f>ROUND(I160*H160,2)</f>
        <v>0</v>
      </c>
      <c r="K160" s="217" t="s">
        <v>194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82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1550</v>
      </c>
    </row>
    <row r="161" s="2" customFormat="1">
      <c r="A161" s="40"/>
      <c r="B161" s="41"/>
      <c r="C161" s="42"/>
      <c r="D161" s="228" t="s">
        <v>196</v>
      </c>
      <c r="E161" s="42"/>
      <c r="F161" s="229" t="s">
        <v>745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196</v>
      </c>
      <c r="AU161" s="19" t="s">
        <v>82</v>
      </c>
    </row>
    <row r="162" s="13" customFormat="1">
      <c r="A162" s="13"/>
      <c r="B162" s="233"/>
      <c r="C162" s="234"/>
      <c r="D162" s="235" t="s">
        <v>198</v>
      </c>
      <c r="E162" s="236" t="s">
        <v>19</v>
      </c>
      <c r="F162" s="237" t="s">
        <v>1546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198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1551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1552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747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1553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1554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1555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5" customFormat="1">
      <c r="A169" s="15"/>
      <c r="B169" s="255"/>
      <c r="C169" s="256"/>
      <c r="D169" s="235" t="s">
        <v>198</v>
      </c>
      <c r="E169" s="257" t="s">
        <v>19</v>
      </c>
      <c r="F169" s="258" t="s">
        <v>229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198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188</v>
      </c>
    </row>
    <row r="170" s="2" customFormat="1" ht="16.5" customHeight="1">
      <c r="A170" s="40"/>
      <c r="B170" s="41"/>
      <c r="C170" s="215" t="s">
        <v>286</v>
      </c>
      <c r="D170" s="215" t="s">
        <v>190</v>
      </c>
      <c r="E170" s="216" t="s">
        <v>757</v>
      </c>
      <c r="F170" s="217" t="s">
        <v>758</v>
      </c>
      <c r="G170" s="218" t="s">
        <v>243</v>
      </c>
      <c r="H170" s="219">
        <v>166.68299999999999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1556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760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1546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1551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1552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747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1553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1554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1555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5" customFormat="1">
      <c r="A179" s="15"/>
      <c r="B179" s="255"/>
      <c r="C179" s="256"/>
      <c r="D179" s="235" t="s">
        <v>198</v>
      </c>
      <c r="E179" s="257" t="s">
        <v>19</v>
      </c>
      <c r="F179" s="258" t="s">
        <v>229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198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188</v>
      </c>
    </row>
    <row r="180" s="2" customFormat="1" ht="24.15" customHeight="1">
      <c r="A180" s="40"/>
      <c r="B180" s="41"/>
      <c r="C180" s="215" t="s">
        <v>296</v>
      </c>
      <c r="D180" s="215" t="s">
        <v>190</v>
      </c>
      <c r="E180" s="216" t="s">
        <v>761</v>
      </c>
      <c r="F180" s="217" t="s">
        <v>762</v>
      </c>
      <c r="G180" s="218" t="s">
        <v>345</v>
      </c>
      <c r="H180" s="219">
        <v>1.8089999999999999</v>
      </c>
      <c r="I180" s="220"/>
      <c r="J180" s="221">
        <f>ROUND(I180*H180,2)</f>
        <v>0</v>
      </c>
      <c r="K180" s="217" t="s">
        <v>194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82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1557</v>
      </c>
    </row>
    <row r="181" s="2" customFormat="1">
      <c r="A181" s="40"/>
      <c r="B181" s="41"/>
      <c r="C181" s="42"/>
      <c r="D181" s="228" t="s">
        <v>196</v>
      </c>
      <c r="E181" s="42"/>
      <c r="F181" s="229" t="s">
        <v>764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196</v>
      </c>
      <c r="AU181" s="19" t="s">
        <v>82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1558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788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342.44249911999998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188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305</v>
      </c>
      <c r="D185" s="215" t="s">
        <v>190</v>
      </c>
      <c r="E185" s="216" t="s">
        <v>789</v>
      </c>
      <c r="F185" s="217" t="s">
        <v>790</v>
      </c>
      <c r="G185" s="218" t="s">
        <v>193</v>
      </c>
      <c r="H185" s="219">
        <v>102.243</v>
      </c>
      <c r="I185" s="220"/>
      <c r="J185" s="221">
        <f>ROUND(I185*H185,2)</f>
        <v>0</v>
      </c>
      <c r="K185" s="217" t="s">
        <v>194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82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1559</v>
      </c>
    </row>
    <row r="186" s="2" customFormat="1">
      <c r="A186" s="40"/>
      <c r="B186" s="41"/>
      <c r="C186" s="42"/>
      <c r="D186" s="228" t="s">
        <v>196</v>
      </c>
      <c r="E186" s="42"/>
      <c r="F186" s="229" t="s">
        <v>792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196</v>
      </c>
      <c r="AU186" s="19" t="s">
        <v>82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1519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1560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800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1561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1562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6" customFormat="1">
      <c r="A192" s="16"/>
      <c r="B192" s="282"/>
      <c r="C192" s="283"/>
      <c r="D192" s="235" t="s">
        <v>198</v>
      </c>
      <c r="E192" s="284" t="s">
        <v>19</v>
      </c>
      <c r="F192" s="285" t="s">
        <v>730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198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1563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1563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1564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1564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6" customFormat="1">
      <c r="A197" s="16"/>
      <c r="B197" s="282"/>
      <c r="C197" s="283"/>
      <c r="D197" s="235" t="s">
        <v>198</v>
      </c>
      <c r="E197" s="284" t="s">
        <v>19</v>
      </c>
      <c r="F197" s="285" t="s">
        <v>730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198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188</v>
      </c>
    </row>
    <row r="198" s="15" customFormat="1">
      <c r="A198" s="15"/>
      <c r="B198" s="255"/>
      <c r="C198" s="256"/>
      <c r="D198" s="235" t="s">
        <v>198</v>
      </c>
      <c r="E198" s="257" t="s">
        <v>19</v>
      </c>
      <c r="F198" s="258" t="s">
        <v>229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198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188</v>
      </c>
    </row>
    <row r="199" s="2" customFormat="1" ht="21.75" customHeight="1">
      <c r="A199" s="40"/>
      <c r="B199" s="41"/>
      <c r="C199" s="215" t="s">
        <v>312</v>
      </c>
      <c r="D199" s="215" t="s">
        <v>190</v>
      </c>
      <c r="E199" s="216" t="s">
        <v>802</v>
      </c>
      <c r="F199" s="217" t="s">
        <v>803</v>
      </c>
      <c r="G199" s="218" t="s">
        <v>243</v>
      </c>
      <c r="H199" s="219">
        <v>418.44799999999998</v>
      </c>
      <c r="I199" s="220"/>
      <c r="J199" s="221">
        <f>ROUND(I199*H199,2)</f>
        <v>0</v>
      </c>
      <c r="K199" s="217" t="s">
        <v>194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82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1565</v>
      </c>
    </row>
    <row r="200" s="2" customFormat="1">
      <c r="A200" s="40"/>
      <c r="B200" s="41"/>
      <c r="C200" s="42"/>
      <c r="D200" s="228" t="s">
        <v>196</v>
      </c>
      <c r="E200" s="42"/>
      <c r="F200" s="229" t="s">
        <v>805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196</v>
      </c>
      <c r="AU200" s="19" t="s">
        <v>82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1519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1566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809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1094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811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1095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1567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1093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1568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1569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1570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1569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1571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5" customFormat="1">
      <c r="A214" s="15"/>
      <c r="B214" s="255"/>
      <c r="C214" s="256"/>
      <c r="D214" s="235" t="s">
        <v>198</v>
      </c>
      <c r="E214" s="257" t="s">
        <v>19</v>
      </c>
      <c r="F214" s="258" t="s">
        <v>229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198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188</v>
      </c>
    </row>
    <row r="215" s="2" customFormat="1" ht="24.15" customHeight="1">
      <c r="A215" s="40"/>
      <c r="B215" s="41"/>
      <c r="C215" s="215" t="s">
        <v>321</v>
      </c>
      <c r="D215" s="215" t="s">
        <v>190</v>
      </c>
      <c r="E215" s="216" t="s">
        <v>819</v>
      </c>
      <c r="F215" s="217" t="s">
        <v>820</v>
      </c>
      <c r="G215" s="218" t="s">
        <v>243</v>
      </c>
      <c r="H215" s="219">
        <v>418.44799999999998</v>
      </c>
      <c r="I215" s="220"/>
      <c r="J215" s="221">
        <f>ROUND(I215*H215,2)</f>
        <v>0</v>
      </c>
      <c r="K215" s="217" t="s">
        <v>194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82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1572</v>
      </c>
    </row>
    <row r="216" s="2" customFormat="1">
      <c r="A216" s="40"/>
      <c r="B216" s="41"/>
      <c r="C216" s="42"/>
      <c r="D216" s="228" t="s">
        <v>196</v>
      </c>
      <c r="E216" s="42"/>
      <c r="F216" s="229" t="s">
        <v>822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196</v>
      </c>
      <c r="AU216" s="19" t="s">
        <v>82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1519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1566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809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1094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811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1095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1567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1093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1568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1569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1570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1569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1571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5" customFormat="1">
      <c r="A230" s="15"/>
      <c r="B230" s="255"/>
      <c r="C230" s="256"/>
      <c r="D230" s="235" t="s">
        <v>198</v>
      </c>
      <c r="E230" s="257" t="s">
        <v>19</v>
      </c>
      <c r="F230" s="258" t="s">
        <v>229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198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188</v>
      </c>
    </row>
    <row r="231" s="2" customFormat="1" ht="24.15" customHeight="1">
      <c r="A231" s="40"/>
      <c r="B231" s="41"/>
      <c r="C231" s="215" t="s">
        <v>8</v>
      </c>
      <c r="D231" s="215" t="s">
        <v>190</v>
      </c>
      <c r="E231" s="216" t="s">
        <v>823</v>
      </c>
      <c r="F231" s="217" t="s">
        <v>824</v>
      </c>
      <c r="G231" s="218" t="s">
        <v>243</v>
      </c>
      <c r="H231" s="219">
        <v>395.45800000000003</v>
      </c>
      <c r="I231" s="220"/>
      <c r="J231" s="221">
        <f>ROUND(I231*H231,2)</f>
        <v>0</v>
      </c>
      <c r="K231" s="217" t="s">
        <v>194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82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1573</v>
      </c>
    </row>
    <row r="232" s="2" customFormat="1">
      <c r="A232" s="40"/>
      <c r="B232" s="41"/>
      <c r="C232" s="42"/>
      <c r="D232" s="228" t="s">
        <v>196</v>
      </c>
      <c r="E232" s="42"/>
      <c r="F232" s="229" t="s">
        <v>826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196</v>
      </c>
      <c r="AU232" s="19" t="s">
        <v>82</v>
      </c>
    </row>
    <row r="233" s="13" customFormat="1">
      <c r="A233" s="13"/>
      <c r="B233" s="233"/>
      <c r="C233" s="234"/>
      <c r="D233" s="235" t="s">
        <v>198</v>
      </c>
      <c r="E233" s="236" t="s">
        <v>19</v>
      </c>
      <c r="F233" s="237" t="s">
        <v>1519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198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1566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1574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1575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1569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1570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1569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1576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342</v>
      </c>
      <c r="D242" s="215" t="s">
        <v>190</v>
      </c>
      <c r="E242" s="216" t="s">
        <v>830</v>
      </c>
      <c r="F242" s="217" t="s">
        <v>831</v>
      </c>
      <c r="G242" s="218" t="s">
        <v>243</v>
      </c>
      <c r="H242" s="219">
        <v>395.45800000000003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1577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833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1519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1566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1574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1575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1569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1570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1569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1576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5" customFormat="1">
      <c r="A252" s="15"/>
      <c r="B252" s="255"/>
      <c r="C252" s="256"/>
      <c r="D252" s="235" t="s">
        <v>198</v>
      </c>
      <c r="E252" s="257" t="s">
        <v>19</v>
      </c>
      <c r="F252" s="258" t="s">
        <v>229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198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188</v>
      </c>
    </row>
    <row r="253" s="2" customFormat="1" ht="44.25" customHeight="1">
      <c r="A253" s="40"/>
      <c r="B253" s="41"/>
      <c r="C253" s="215" t="s">
        <v>348</v>
      </c>
      <c r="D253" s="215" t="s">
        <v>190</v>
      </c>
      <c r="E253" s="216" t="s">
        <v>843</v>
      </c>
      <c r="F253" s="217" t="s">
        <v>844</v>
      </c>
      <c r="G253" s="218" t="s">
        <v>345</v>
      </c>
      <c r="H253" s="219">
        <v>13.292</v>
      </c>
      <c r="I253" s="220"/>
      <c r="J253" s="221">
        <f>ROUND(I253*H253,2)</f>
        <v>0</v>
      </c>
      <c r="K253" s="217" t="s">
        <v>194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82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1578</v>
      </c>
    </row>
    <row r="254" s="2" customFormat="1">
      <c r="A254" s="40"/>
      <c r="B254" s="41"/>
      <c r="C254" s="42"/>
      <c r="D254" s="228" t="s">
        <v>196</v>
      </c>
      <c r="E254" s="42"/>
      <c r="F254" s="229" t="s">
        <v>846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196</v>
      </c>
      <c r="AU254" s="19" t="s">
        <v>82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1579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5" customFormat="1">
      <c r="A256" s="15"/>
      <c r="B256" s="255"/>
      <c r="C256" s="256"/>
      <c r="D256" s="235" t="s">
        <v>198</v>
      </c>
      <c r="E256" s="257" t="s">
        <v>19</v>
      </c>
      <c r="F256" s="258" t="s">
        <v>229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198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188</v>
      </c>
    </row>
    <row r="257" s="2" customFormat="1" ht="33" customHeight="1">
      <c r="A257" s="40"/>
      <c r="B257" s="41"/>
      <c r="C257" s="215" t="s">
        <v>355</v>
      </c>
      <c r="D257" s="215" t="s">
        <v>190</v>
      </c>
      <c r="E257" s="216" t="s">
        <v>1102</v>
      </c>
      <c r="F257" s="217" t="s">
        <v>1103</v>
      </c>
      <c r="G257" s="218" t="s">
        <v>193</v>
      </c>
      <c r="H257" s="219">
        <v>25.026</v>
      </c>
      <c r="I257" s="220"/>
      <c r="J257" s="221">
        <f>ROUND(I257*H257,2)</f>
        <v>0</v>
      </c>
      <c r="K257" s="217" t="s">
        <v>194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82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1580</v>
      </c>
    </row>
    <row r="258" s="2" customFormat="1">
      <c r="A258" s="40"/>
      <c r="B258" s="41"/>
      <c r="C258" s="42"/>
      <c r="D258" s="228" t="s">
        <v>196</v>
      </c>
      <c r="E258" s="42"/>
      <c r="F258" s="229" t="s">
        <v>1105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196</v>
      </c>
      <c r="AU258" s="19" t="s">
        <v>82</v>
      </c>
    </row>
    <row r="259" s="13" customFormat="1">
      <c r="A259" s="13"/>
      <c r="B259" s="233"/>
      <c r="C259" s="234"/>
      <c r="D259" s="235" t="s">
        <v>198</v>
      </c>
      <c r="E259" s="236" t="s">
        <v>19</v>
      </c>
      <c r="F259" s="237" t="s">
        <v>1519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198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1581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1581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1582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1583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1583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1584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1585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1585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1586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5" customFormat="1">
      <c r="A269" s="15"/>
      <c r="B269" s="255"/>
      <c r="C269" s="256"/>
      <c r="D269" s="235" t="s">
        <v>198</v>
      </c>
      <c r="E269" s="257" t="s">
        <v>19</v>
      </c>
      <c r="F269" s="258" t="s">
        <v>229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198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188</v>
      </c>
    </row>
    <row r="270" s="2" customFormat="1" ht="24.15" customHeight="1">
      <c r="A270" s="40"/>
      <c r="B270" s="41"/>
      <c r="C270" s="215" t="s">
        <v>361</v>
      </c>
      <c r="D270" s="215" t="s">
        <v>190</v>
      </c>
      <c r="E270" s="216" t="s">
        <v>861</v>
      </c>
      <c r="F270" s="217" t="s">
        <v>862</v>
      </c>
      <c r="G270" s="218" t="s">
        <v>243</v>
      </c>
      <c r="H270" s="219">
        <v>162.916</v>
      </c>
      <c r="I270" s="220"/>
      <c r="J270" s="221">
        <f>ROUND(I270*H270,2)</f>
        <v>0</v>
      </c>
      <c r="K270" s="217" t="s">
        <v>194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82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1587</v>
      </c>
    </row>
    <row r="271" s="2" customFormat="1">
      <c r="A271" s="40"/>
      <c r="B271" s="41"/>
      <c r="C271" s="42"/>
      <c r="D271" s="228" t="s">
        <v>196</v>
      </c>
      <c r="E271" s="42"/>
      <c r="F271" s="229" t="s">
        <v>864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196</v>
      </c>
      <c r="AU271" s="19" t="s">
        <v>82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1519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1588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1589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1590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1591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1592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1593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1594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1595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1596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1597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1598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5" customFormat="1">
      <c r="A284" s="15"/>
      <c r="B284" s="255"/>
      <c r="C284" s="256"/>
      <c r="D284" s="235" t="s">
        <v>198</v>
      </c>
      <c r="E284" s="257" t="s">
        <v>19</v>
      </c>
      <c r="F284" s="258" t="s">
        <v>229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198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188</v>
      </c>
    </row>
    <row r="285" s="2" customFormat="1" ht="24.15" customHeight="1">
      <c r="A285" s="40"/>
      <c r="B285" s="41"/>
      <c r="C285" s="215" t="s">
        <v>375</v>
      </c>
      <c r="D285" s="215" t="s">
        <v>190</v>
      </c>
      <c r="E285" s="216" t="s">
        <v>879</v>
      </c>
      <c r="F285" s="217" t="s">
        <v>880</v>
      </c>
      <c r="G285" s="218" t="s">
        <v>243</v>
      </c>
      <c r="H285" s="219">
        <v>162.916</v>
      </c>
      <c r="I285" s="220"/>
      <c r="J285" s="221">
        <f>ROUND(I285*H285,2)</f>
        <v>0</v>
      </c>
      <c r="K285" s="217" t="s">
        <v>194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82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1599</v>
      </c>
    </row>
    <row r="286" s="2" customFormat="1">
      <c r="A286" s="40"/>
      <c r="B286" s="41"/>
      <c r="C286" s="42"/>
      <c r="D286" s="228" t="s">
        <v>196</v>
      </c>
      <c r="E286" s="42"/>
      <c r="F286" s="229" t="s">
        <v>882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196</v>
      </c>
      <c r="AU286" s="19" t="s">
        <v>82</v>
      </c>
    </row>
    <row r="287" s="13" customFormat="1">
      <c r="A287" s="13"/>
      <c r="B287" s="233"/>
      <c r="C287" s="234"/>
      <c r="D287" s="235" t="s">
        <v>198</v>
      </c>
      <c r="E287" s="236" t="s">
        <v>19</v>
      </c>
      <c r="F287" s="237" t="s">
        <v>1519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198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1588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1589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1590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1591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1592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1593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1594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1595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1596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1597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1598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5" customFormat="1">
      <c r="A299" s="15"/>
      <c r="B299" s="255"/>
      <c r="C299" s="256"/>
      <c r="D299" s="235" t="s">
        <v>198</v>
      </c>
      <c r="E299" s="257" t="s">
        <v>19</v>
      </c>
      <c r="F299" s="258" t="s">
        <v>229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198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188</v>
      </c>
    </row>
    <row r="300" s="2" customFormat="1" ht="24.15" customHeight="1">
      <c r="A300" s="40"/>
      <c r="B300" s="41"/>
      <c r="C300" s="215" t="s">
        <v>7</v>
      </c>
      <c r="D300" s="215" t="s">
        <v>190</v>
      </c>
      <c r="E300" s="216" t="s">
        <v>883</v>
      </c>
      <c r="F300" s="217" t="s">
        <v>884</v>
      </c>
      <c r="G300" s="218" t="s">
        <v>243</v>
      </c>
      <c r="H300" s="219">
        <v>49.363999999999997</v>
      </c>
      <c r="I300" s="220"/>
      <c r="J300" s="221">
        <f>ROUND(I300*H300,2)</f>
        <v>0</v>
      </c>
      <c r="K300" s="217" t="s">
        <v>194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82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1600</v>
      </c>
    </row>
    <row r="301" s="2" customFormat="1">
      <c r="A301" s="40"/>
      <c r="B301" s="41"/>
      <c r="C301" s="42"/>
      <c r="D301" s="228" t="s">
        <v>196</v>
      </c>
      <c r="E301" s="42"/>
      <c r="F301" s="229" t="s">
        <v>886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196</v>
      </c>
      <c r="AU301" s="19" t="s">
        <v>82</v>
      </c>
    </row>
    <row r="302" s="13" customFormat="1">
      <c r="A302" s="13"/>
      <c r="B302" s="233"/>
      <c r="C302" s="234"/>
      <c r="D302" s="235" t="s">
        <v>198</v>
      </c>
      <c r="E302" s="236" t="s">
        <v>19</v>
      </c>
      <c r="F302" s="237" t="s">
        <v>1519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198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1590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1593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1598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5" customFormat="1">
      <c r="A306" s="15"/>
      <c r="B306" s="255"/>
      <c r="C306" s="256"/>
      <c r="D306" s="235" t="s">
        <v>198</v>
      </c>
      <c r="E306" s="257" t="s">
        <v>19</v>
      </c>
      <c r="F306" s="258" t="s">
        <v>229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198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188</v>
      </c>
    </row>
    <row r="307" s="2" customFormat="1" ht="24.15" customHeight="1">
      <c r="A307" s="40"/>
      <c r="B307" s="41"/>
      <c r="C307" s="215" t="s">
        <v>389</v>
      </c>
      <c r="D307" s="215" t="s">
        <v>190</v>
      </c>
      <c r="E307" s="216" t="s">
        <v>887</v>
      </c>
      <c r="F307" s="217" t="s">
        <v>888</v>
      </c>
      <c r="G307" s="218" t="s">
        <v>243</v>
      </c>
      <c r="H307" s="219">
        <v>49.363999999999997</v>
      </c>
      <c r="I307" s="220"/>
      <c r="J307" s="221">
        <f>ROUND(I307*H307,2)</f>
        <v>0</v>
      </c>
      <c r="K307" s="217" t="s">
        <v>194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190</v>
      </c>
      <c r="AU307" s="226" t="s">
        <v>82</v>
      </c>
      <c r="AY307" s="19" t="s">
        <v>188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1601</v>
      </c>
    </row>
    <row r="308" s="2" customFormat="1">
      <c r="A308" s="40"/>
      <c r="B308" s="41"/>
      <c r="C308" s="42"/>
      <c r="D308" s="228" t="s">
        <v>196</v>
      </c>
      <c r="E308" s="42"/>
      <c r="F308" s="229" t="s">
        <v>890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196</v>
      </c>
      <c r="AU308" s="19" t="s">
        <v>82</v>
      </c>
    </row>
    <row r="309" s="13" customFormat="1">
      <c r="A309" s="13"/>
      <c r="B309" s="233"/>
      <c r="C309" s="234"/>
      <c r="D309" s="235" t="s">
        <v>198</v>
      </c>
      <c r="E309" s="236" t="s">
        <v>19</v>
      </c>
      <c r="F309" s="237" t="s">
        <v>1519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198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188</v>
      </c>
    </row>
    <row r="310" s="14" customFormat="1">
      <c r="A310" s="14"/>
      <c r="B310" s="244"/>
      <c r="C310" s="245"/>
      <c r="D310" s="235" t="s">
        <v>198</v>
      </c>
      <c r="E310" s="246" t="s">
        <v>19</v>
      </c>
      <c r="F310" s="247" t="s">
        <v>1590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198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1593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1598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37.8" customHeight="1">
      <c r="A314" s="40"/>
      <c r="B314" s="41"/>
      <c r="C314" s="215" t="s">
        <v>396</v>
      </c>
      <c r="D314" s="215" t="s">
        <v>190</v>
      </c>
      <c r="E314" s="216" t="s">
        <v>902</v>
      </c>
      <c r="F314" s="217" t="s">
        <v>903</v>
      </c>
      <c r="G314" s="218" t="s">
        <v>345</v>
      </c>
      <c r="H314" s="219">
        <v>3.2530000000000001</v>
      </c>
      <c r="I314" s="220"/>
      <c r="J314" s="221">
        <f>ROUND(I314*H314,2)</f>
        <v>0</v>
      </c>
      <c r="K314" s="217" t="s">
        <v>194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1602</v>
      </c>
    </row>
    <row r="315" s="2" customFormat="1">
      <c r="A315" s="40"/>
      <c r="B315" s="41"/>
      <c r="C315" s="42"/>
      <c r="D315" s="228" t="s">
        <v>196</v>
      </c>
      <c r="E315" s="42"/>
      <c r="F315" s="229" t="s">
        <v>905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196</v>
      </c>
      <c r="AU315" s="19" t="s">
        <v>82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1603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5" customFormat="1">
      <c r="A317" s="15"/>
      <c r="B317" s="255"/>
      <c r="C317" s="256"/>
      <c r="D317" s="235" t="s">
        <v>198</v>
      </c>
      <c r="E317" s="257" t="s">
        <v>19</v>
      </c>
      <c r="F317" s="258" t="s">
        <v>229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198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188</v>
      </c>
    </row>
    <row r="318" s="2" customFormat="1" ht="24.15" customHeight="1">
      <c r="A318" s="40"/>
      <c r="B318" s="41"/>
      <c r="C318" s="215" t="s">
        <v>403</v>
      </c>
      <c r="D318" s="215" t="s">
        <v>190</v>
      </c>
      <c r="E318" s="216" t="s">
        <v>908</v>
      </c>
      <c r="F318" s="217" t="s">
        <v>909</v>
      </c>
      <c r="G318" s="218" t="s">
        <v>193</v>
      </c>
      <c r="H318" s="219">
        <v>3.3860000000000001</v>
      </c>
      <c r="I318" s="220"/>
      <c r="J318" s="221">
        <f>ROUND(I318*H318,2)</f>
        <v>0</v>
      </c>
      <c r="K318" s="217" t="s">
        <v>194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8.3071108200000001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82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1604</v>
      </c>
    </row>
    <row r="319" s="2" customFormat="1">
      <c r="A319" s="40"/>
      <c r="B319" s="41"/>
      <c r="C319" s="42"/>
      <c r="D319" s="228" t="s">
        <v>196</v>
      </c>
      <c r="E319" s="42"/>
      <c r="F319" s="229" t="s">
        <v>911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196</v>
      </c>
      <c r="AU319" s="19" t="s">
        <v>82</v>
      </c>
    </row>
    <row r="320" s="13" customFormat="1">
      <c r="A320" s="13"/>
      <c r="B320" s="233"/>
      <c r="C320" s="234"/>
      <c r="D320" s="235" t="s">
        <v>198</v>
      </c>
      <c r="E320" s="236" t="s">
        <v>19</v>
      </c>
      <c r="F320" s="237" t="s">
        <v>1519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198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1605</v>
      </c>
      <c r="G321" s="245"/>
      <c r="H321" s="248">
        <v>1.95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1606</v>
      </c>
      <c r="G322" s="245"/>
      <c r="H322" s="248">
        <v>0.64600000000000002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1606</v>
      </c>
      <c r="G323" s="245"/>
      <c r="H323" s="248">
        <v>0.64600000000000002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1607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3.3860000000000001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412</v>
      </c>
      <c r="D326" s="215" t="s">
        <v>190</v>
      </c>
      <c r="E326" s="216" t="s">
        <v>933</v>
      </c>
      <c r="F326" s="217" t="s">
        <v>934</v>
      </c>
      <c r="G326" s="218" t="s">
        <v>345</v>
      </c>
      <c r="H326" s="219">
        <v>0.42299999999999999</v>
      </c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0.44384120999999993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1608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936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1609</v>
      </c>
      <c r="G328" s="245"/>
      <c r="H328" s="248">
        <v>0.42299999999999999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5" customFormat="1">
      <c r="A329" s="15"/>
      <c r="B329" s="255"/>
      <c r="C329" s="256"/>
      <c r="D329" s="235" t="s">
        <v>198</v>
      </c>
      <c r="E329" s="257" t="s">
        <v>19</v>
      </c>
      <c r="F329" s="258" t="s">
        <v>229</v>
      </c>
      <c r="G329" s="256"/>
      <c r="H329" s="259">
        <v>0.42299999999999999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198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188</v>
      </c>
    </row>
    <row r="330" s="2" customFormat="1" ht="24.15" customHeight="1">
      <c r="A330" s="40"/>
      <c r="B330" s="41"/>
      <c r="C330" s="215" t="s">
        <v>420</v>
      </c>
      <c r="D330" s="215" t="s">
        <v>190</v>
      </c>
      <c r="E330" s="216" t="s">
        <v>940</v>
      </c>
      <c r="F330" s="217" t="s">
        <v>941</v>
      </c>
      <c r="G330" s="218" t="s">
        <v>243</v>
      </c>
      <c r="H330" s="219">
        <v>16.152000000000001</v>
      </c>
      <c r="I330" s="220"/>
      <c r="J330" s="221">
        <f>ROUND(I330*H330,2)</f>
        <v>0</v>
      </c>
      <c r="K330" s="217" t="s">
        <v>194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0.20706864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82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1610</v>
      </c>
    </row>
    <row r="331" s="2" customFormat="1">
      <c r="A331" s="40"/>
      <c r="B331" s="41"/>
      <c r="C331" s="42"/>
      <c r="D331" s="228" t="s">
        <v>196</v>
      </c>
      <c r="E331" s="42"/>
      <c r="F331" s="229" t="s">
        <v>943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196</v>
      </c>
      <c r="AU331" s="19" t="s">
        <v>82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1519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1611</v>
      </c>
      <c r="G333" s="245"/>
      <c r="H333" s="248">
        <v>3.2280000000000002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1612</v>
      </c>
      <c r="G334" s="245"/>
      <c r="H334" s="248">
        <v>4.4279999999999999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1613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1613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5" customFormat="1">
      <c r="A337" s="15"/>
      <c r="B337" s="255"/>
      <c r="C337" s="256"/>
      <c r="D337" s="235" t="s">
        <v>198</v>
      </c>
      <c r="E337" s="257" t="s">
        <v>19</v>
      </c>
      <c r="F337" s="258" t="s">
        <v>229</v>
      </c>
      <c r="G337" s="256"/>
      <c r="H337" s="259">
        <v>16.152000000000001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198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188</v>
      </c>
    </row>
    <row r="338" s="2" customFormat="1" ht="24.15" customHeight="1">
      <c r="A338" s="40"/>
      <c r="B338" s="41"/>
      <c r="C338" s="215" t="s">
        <v>439</v>
      </c>
      <c r="D338" s="215" t="s">
        <v>190</v>
      </c>
      <c r="E338" s="216" t="s">
        <v>949</v>
      </c>
      <c r="F338" s="217" t="s">
        <v>950</v>
      </c>
      <c r="G338" s="218" t="s">
        <v>243</v>
      </c>
      <c r="H338" s="219">
        <v>16.152000000000001</v>
      </c>
      <c r="I338" s="220"/>
      <c r="J338" s="221">
        <f>ROUND(I338*H338,2)</f>
        <v>0</v>
      </c>
      <c r="K338" s="217" t="s">
        <v>194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82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1614</v>
      </c>
    </row>
    <row r="339" s="2" customFormat="1">
      <c r="A339" s="40"/>
      <c r="B339" s="41"/>
      <c r="C339" s="42"/>
      <c r="D339" s="228" t="s">
        <v>196</v>
      </c>
      <c r="E339" s="42"/>
      <c r="F339" s="229" t="s">
        <v>952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196</v>
      </c>
      <c r="AU339" s="19" t="s">
        <v>82</v>
      </c>
    </row>
    <row r="340" s="13" customFormat="1">
      <c r="A340" s="13"/>
      <c r="B340" s="233"/>
      <c r="C340" s="234"/>
      <c r="D340" s="235" t="s">
        <v>198</v>
      </c>
      <c r="E340" s="236" t="s">
        <v>19</v>
      </c>
      <c r="F340" s="237" t="s">
        <v>1519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198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1611</v>
      </c>
      <c r="G341" s="245"/>
      <c r="H341" s="248">
        <v>3.2280000000000002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1612</v>
      </c>
      <c r="G342" s="245"/>
      <c r="H342" s="248">
        <v>4.4279999999999999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1613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1613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5" customFormat="1">
      <c r="A345" s="15"/>
      <c r="B345" s="255"/>
      <c r="C345" s="256"/>
      <c r="D345" s="235" t="s">
        <v>198</v>
      </c>
      <c r="E345" s="257" t="s">
        <v>19</v>
      </c>
      <c r="F345" s="258" t="s">
        <v>229</v>
      </c>
      <c r="G345" s="256"/>
      <c r="H345" s="259">
        <v>16.152000000000001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198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188</v>
      </c>
    </row>
    <row r="346" s="2" customFormat="1" ht="16.5" customHeight="1">
      <c r="A346" s="40"/>
      <c r="B346" s="41"/>
      <c r="C346" s="215" t="s">
        <v>448</v>
      </c>
      <c r="D346" s="215" t="s">
        <v>190</v>
      </c>
      <c r="E346" s="216" t="s">
        <v>954</v>
      </c>
      <c r="F346" s="217" t="s">
        <v>955</v>
      </c>
      <c r="G346" s="218" t="s">
        <v>243</v>
      </c>
      <c r="H346" s="219">
        <v>2.8799999999999999</v>
      </c>
      <c r="I346" s="220"/>
      <c r="J346" s="221">
        <f>ROUND(I346*H346,2)</f>
        <v>0</v>
      </c>
      <c r="K346" s="217" t="s">
        <v>194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82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1615</v>
      </c>
    </row>
    <row r="347" s="2" customFormat="1">
      <c r="A347" s="40"/>
      <c r="B347" s="41"/>
      <c r="C347" s="42"/>
      <c r="D347" s="228" t="s">
        <v>196</v>
      </c>
      <c r="E347" s="42"/>
      <c r="F347" s="229" t="s">
        <v>957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196</v>
      </c>
      <c r="AU347" s="19" t="s">
        <v>82</v>
      </c>
    </row>
    <row r="348" s="13" customFormat="1">
      <c r="A348" s="13"/>
      <c r="B348" s="233"/>
      <c r="C348" s="234"/>
      <c r="D348" s="235" t="s">
        <v>198</v>
      </c>
      <c r="E348" s="236" t="s">
        <v>19</v>
      </c>
      <c r="F348" s="237" t="s">
        <v>1519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198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1616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1616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5" customFormat="1">
      <c r="A351" s="15"/>
      <c r="B351" s="255"/>
      <c r="C351" s="256"/>
      <c r="D351" s="235" t="s">
        <v>198</v>
      </c>
      <c r="E351" s="257" t="s">
        <v>19</v>
      </c>
      <c r="F351" s="258" t="s">
        <v>229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198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188</v>
      </c>
    </row>
    <row r="352" s="2" customFormat="1" ht="16.5" customHeight="1">
      <c r="A352" s="40"/>
      <c r="B352" s="41"/>
      <c r="C352" s="215" t="s">
        <v>457</v>
      </c>
      <c r="D352" s="215" t="s">
        <v>190</v>
      </c>
      <c r="E352" s="216" t="s">
        <v>968</v>
      </c>
      <c r="F352" s="217" t="s">
        <v>969</v>
      </c>
      <c r="G352" s="218" t="s">
        <v>243</v>
      </c>
      <c r="H352" s="219">
        <v>2.8799999999999999</v>
      </c>
      <c r="I352" s="220"/>
      <c r="J352" s="221">
        <f>ROUND(I352*H352,2)</f>
        <v>0</v>
      </c>
      <c r="K352" s="217" t="s">
        <v>194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82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1617</v>
      </c>
    </row>
    <row r="353" s="2" customFormat="1">
      <c r="A353" s="40"/>
      <c r="B353" s="41"/>
      <c r="C353" s="42"/>
      <c r="D353" s="228" t="s">
        <v>196</v>
      </c>
      <c r="E353" s="42"/>
      <c r="F353" s="229" t="s">
        <v>971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196</v>
      </c>
      <c r="AU353" s="19" t="s">
        <v>82</v>
      </c>
    </row>
    <row r="354" s="13" customFormat="1">
      <c r="A354" s="13"/>
      <c r="B354" s="233"/>
      <c r="C354" s="234"/>
      <c r="D354" s="235" t="s">
        <v>198</v>
      </c>
      <c r="E354" s="236" t="s">
        <v>19</v>
      </c>
      <c r="F354" s="237" t="s">
        <v>1519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198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1616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1616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5" customFormat="1">
      <c r="A357" s="15"/>
      <c r="B357" s="255"/>
      <c r="C357" s="256"/>
      <c r="D357" s="235" t="s">
        <v>198</v>
      </c>
      <c r="E357" s="257" t="s">
        <v>19</v>
      </c>
      <c r="F357" s="258" t="s">
        <v>229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198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188</v>
      </c>
    </row>
    <row r="358" s="2" customFormat="1" ht="21.75" customHeight="1">
      <c r="A358" s="40"/>
      <c r="B358" s="41"/>
      <c r="C358" s="215" t="s">
        <v>633</v>
      </c>
      <c r="D358" s="215" t="s">
        <v>190</v>
      </c>
      <c r="E358" s="216" t="s">
        <v>973</v>
      </c>
      <c r="F358" s="217" t="s">
        <v>974</v>
      </c>
      <c r="G358" s="218" t="s">
        <v>243</v>
      </c>
      <c r="H358" s="219">
        <v>4.2839999999999998</v>
      </c>
      <c r="I358" s="220"/>
      <c r="J358" s="221">
        <f>ROUND(I358*H358,2)</f>
        <v>0</v>
      </c>
      <c r="K358" s="217" t="s">
        <v>194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0.028188719999999997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82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1618</v>
      </c>
    </row>
    <row r="359" s="2" customFormat="1">
      <c r="A359" s="40"/>
      <c r="B359" s="41"/>
      <c r="C359" s="42"/>
      <c r="D359" s="228" t="s">
        <v>196</v>
      </c>
      <c r="E359" s="42"/>
      <c r="F359" s="229" t="s">
        <v>976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196</v>
      </c>
      <c r="AU359" s="19" t="s">
        <v>82</v>
      </c>
    </row>
    <row r="360" s="13" customFormat="1">
      <c r="A360" s="13"/>
      <c r="B360" s="233"/>
      <c r="C360" s="234"/>
      <c r="D360" s="235" t="s">
        <v>198</v>
      </c>
      <c r="E360" s="236" t="s">
        <v>19</v>
      </c>
      <c r="F360" s="237" t="s">
        <v>1519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198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1619</v>
      </c>
      <c r="G361" s="245"/>
      <c r="H361" s="248">
        <v>2.1419999999999999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1619</v>
      </c>
      <c r="G362" s="245"/>
      <c r="H362" s="248">
        <v>2.1419999999999999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5" customFormat="1">
      <c r="A363" s="15"/>
      <c r="B363" s="255"/>
      <c r="C363" s="256"/>
      <c r="D363" s="235" t="s">
        <v>198</v>
      </c>
      <c r="E363" s="257" t="s">
        <v>19</v>
      </c>
      <c r="F363" s="258" t="s">
        <v>229</v>
      </c>
      <c r="G363" s="256"/>
      <c r="H363" s="259">
        <v>4.2839999999999998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198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188</v>
      </c>
    </row>
    <row r="364" s="2" customFormat="1" ht="21.75" customHeight="1">
      <c r="A364" s="40"/>
      <c r="B364" s="41"/>
      <c r="C364" s="215" t="s">
        <v>638</v>
      </c>
      <c r="D364" s="215" t="s">
        <v>190</v>
      </c>
      <c r="E364" s="216" t="s">
        <v>980</v>
      </c>
      <c r="F364" s="217" t="s">
        <v>981</v>
      </c>
      <c r="G364" s="218" t="s">
        <v>243</v>
      </c>
      <c r="H364" s="219">
        <v>4.2839999999999998</v>
      </c>
      <c r="I364" s="220"/>
      <c r="J364" s="221">
        <f>ROUND(I364*H364,2)</f>
        <v>0</v>
      </c>
      <c r="K364" s="217" t="s">
        <v>194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82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1620</v>
      </c>
    </row>
    <row r="365" s="2" customFormat="1">
      <c r="A365" s="40"/>
      <c r="B365" s="41"/>
      <c r="C365" s="42"/>
      <c r="D365" s="228" t="s">
        <v>196</v>
      </c>
      <c r="E365" s="42"/>
      <c r="F365" s="229" t="s">
        <v>983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196</v>
      </c>
      <c r="AU365" s="19" t="s">
        <v>82</v>
      </c>
    </row>
    <row r="366" s="13" customFormat="1">
      <c r="A366" s="13"/>
      <c r="B366" s="233"/>
      <c r="C366" s="234"/>
      <c r="D366" s="235" t="s">
        <v>198</v>
      </c>
      <c r="E366" s="236" t="s">
        <v>19</v>
      </c>
      <c r="F366" s="237" t="s">
        <v>1519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198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188</v>
      </c>
    </row>
    <row r="367" s="14" customFormat="1">
      <c r="A367" s="14"/>
      <c r="B367" s="244"/>
      <c r="C367" s="245"/>
      <c r="D367" s="235" t="s">
        <v>198</v>
      </c>
      <c r="E367" s="246" t="s">
        <v>19</v>
      </c>
      <c r="F367" s="247" t="s">
        <v>1619</v>
      </c>
      <c r="G367" s="245"/>
      <c r="H367" s="248">
        <v>2.1419999999999999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198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1619</v>
      </c>
      <c r="G368" s="245"/>
      <c r="H368" s="248">
        <v>2.1419999999999999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4.2839999999999998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258</v>
      </c>
      <c r="F370" s="213" t="s">
        <v>1138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SUM(P371:P783)</f>
        <v>0</v>
      </c>
      <c r="Q370" s="207"/>
      <c r="R370" s="208">
        <f>SUM(R371:R783)</f>
        <v>62.896334500000002</v>
      </c>
      <c r="S370" s="207"/>
      <c r="T370" s="209">
        <f>SUM(T371:T783)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188</v>
      </c>
      <c r="BK370" s="212">
        <f>SUM(BK371:BK783)</f>
        <v>0</v>
      </c>
    </row>
    <row r="371" s="2" customFormat="1" ht="16.5" customHeight="1">
      <c r="A371" s="40"/>
      <c r="B371" s="41"/>
      <c r="C371" s="215" t="s">
        <v>630</v>
      </c>
      <c r="D371" s="215" t="s">
        <v>190</v>
      </c>
      <c r="E371" s="216" t="s">
        <v>1621</v>
      </c>
      <c r="F371" s="217" t="s">
        <v>1622</v>
      </c>
      <c r="G371" s="218" t="s">
        <v>243</v>
      </c>
      <c r="H371" s="219">
        <v>0.45000000000000001</v>
      </c>
      <c r="I371" s="220"/>
      <c r="J371" s="221">
        <f>ROUND(I371*H371,2)</f>
        <v>0</v>
      </c>
      <c r="K371" s="217" t="s">
        <v>194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82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1623</v>
      </c>
    </row>
    <row r="372" s="2" customFormat="1">
      <c r="A372" s="40"/>
      <c r="B372" s="41"/>
      <c r="C372" s="42"/>
      <c r="D372" s="228" t="s">
        <v>196</v>
      </c>
      <c r="E372" s="42"/>
      <c r="F372" s="229" t="s">
        <v>1624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196</v>
      </c>
      <c r="AU372" s="19" t="s">
        <v>82</v>
      </c>
    </row>
    <row r="373" s="13" customFormat="1">
      <c r="A373" s="13"/>
      <c r="B373" s="233"/>
      <c r="C373" s="234"/>
      <c r="D373" s="235" t="s">
        <v>198</v>
      </c>
      <c r="E373" s="236" t="s">
        <v>19</v>
      </c>
      <c r="F373" s="237" t="s">
        <v>1625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198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1626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3" customFormat="1">
      <c r="A375" s="13"/>
      <c r="B375" s="233"/>
      <c r="C375" s="234"/>
      <c r="D375" s="235" t="s">
        <v>198</v>
      </c>
      <c r="E375" s="236" t="s">
        <v>19</v>
      </c>
      <c r="F375" s="237" t="s">
        <v>1627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198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1628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5" customFormat="1">
      <c r="A377" s="15"/>
      <c r="B377" s="255"/>
      <c r="C377" s="256"/>
      <c r="D377" s="235" t="s">
        <v>198</v>
      </c>
      <c r="E377" s="257" t="s">
        <v>19</v>
      </c>
      <c r="F377" s="258" t="s">
        <v>229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198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188</v>
      </c>
    </row>
    <row r="378" s="2" customFormat="1" ht="24.15" customHeight="1">
      <c r="A378" s="40"/>
      <c r="B378" s="41"/>
      <c r="C378" s="215" t="s">
        <v>647</v>
      </c>
      <c r="D378" s="215" t="s">
        <v>190</v>
      </c>
      <c r="E378" s="216" t="s">
        <v>1139</v>
      </c>
      <c r="F378" s="217" t="s">
        <v>1140</v>
      </c>
      <c r="G378" s="218" t="s">
        <v>243</v>
      </c>
      <c r="H378" s="219">
        <v>64.914000000000001</v>
      </c>
      <c r="I378" s="220"/>
      <c r="J378" s="221">
        <f>ROUND(I378*H378,2)</f>
        <v>0</v>
      </c>
      <c r="K378" s="217" t="s">
        <v>194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82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1629</v>
      </c>
    </row>
    <row r="379" s="2" customFormat="1">
      <c r="A379" s="40"/>
      <c r="B379" s="41"/>
      <c r="C379" s="42"/>
      <c r="D379" s="228" t="s">
        <v>196</v>
      </c>
      <c r="E379" s="42"/>
      <c r="F379" s="229" t="s">
        <v>1142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196</v>
      </c>
      <c r="AU379" s="19" t="s">
        <v>82</v>
      </c>
    </row>
    <row r="380" s="13" customFormat="1">
      <c r="A380" s="13"/>
      <c r="B380" s="233"/>
      <c r="C380" s="234"/>
      <c r="D380" s="235" t="s">
        <v>198</v>
      </c>
      <c r="E380" s="236" t="s">
        <v>19</v>
      </c>
      <c r="F380" s="237" t="s">
        <v>1630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198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1631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747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1632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3" customFormat="1">
      <c r="A384" s="13"/>
      <c r="B384" s="233"/>
      <c r="C384" s="234"/>
      <c r="D384" s="235" t="s">
        <v>198</v>
      </c>
      <c r="E384" s="236" t="s">
        <v>19</v>
      </c>
      <c r="F384" s="237" t="s">
        <v>1633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198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1634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1635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1613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1613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5" customFormat="1">
      <c r="A389" s="15"/>
      <c r="B389" s="255"/>
      <c r="C389" s="256"/>
      <c r="D389" s="235" t="s">
        <v>198</v>
      </c>
      <c r="E389" s="257" t="s">
        <v>19</v>
      </c>
      <c r="F389" s="258" t="s">
        <v>229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198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188</v>
      </c>
    </row>
    <row r="390" s="2" customFormat="1" ht="24.15" customHeight="1">
      <c r="A390" s="40"/>
      <c r="B390" s="41"/>
      <c r="C390" s="215" t="s">
        <v>891</v>
      </c>
      <c r="D390" s="215" t="s">
        <v>190</v>
      </c>
      <c r="E390" s="216" t="s">
        <v>1636</v>
      </c>
      <c r="F390" s="217" t="s">
        <v>1637</v>
      </c>
      <c r="G390" s="218" t="s">
        <v>243</v>
      </c>
      <c r="H390" s="219">
        <v>0.45000000000000001</v>
      </c>
      <c r="I390" s="220"/>
      <c r="J390" s="221">
        <f>ROUND(I390*H390,2)</f>
        <v>0</v>
      </c>
      <c r="K390" s="217" t="s">
        <v>194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82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1638</v>
      </c>
    </row>
    <row r="391" s="2" customFormat="1">
      <c r="A391" s="40"/>
      <c r="B391" s="41"/>
      <c r="C391" s="42"/>
      <c r="D391" s="228" t="s">
        <v>196</v>
      </c>
      <c r="E391" s="42"/>
      <c r="F391" s="229" t="s">
        <v>1639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196</v>
      </c>
      <c r="AU391" s="19" t="s">
        <v>82</v>
      </c>
    </row>
    <row r="392" s="13" customFormat="1">
      <c r="A392" s="13"/>
      <c r="B392" s="233"/>
      <c r="C392" s="234"/>
      <c r="D392" s="235" t="s">
        <v>198</v>
      </c>
      <c r="E392" s="236" t="s">
        <v>19</v>
      </c>
      <c r="F392" s="237" t="s">
        <v>1625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198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1626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1627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1628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5" customFormat="1">
      <c r="A396" s="15"/>
      <c r="B396" s="255"/>
      <c r="C396" s="256"/>
      <c r="D396" s="235" t="s">
        <v>198</v>
      </c>
      <c r="E396" s="257" t="s">
        <v>19</v>
      </c>
      <c r="F396" s="258" t="s">
        <v>229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198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188</v>
      </c>
    </row>
    <row r="397" s="2" customFormat="1" ht="21.75" customHeight="1">
      <c r="A397" s="40"/>
      <c r="B397" s="41"/>
      <c r="C397" s="215" t="s">
        <v>896</v>
      </c>
      <c r="D397" s="215" t="s">
        <v>190</v>
      </c>
      <c r="E397" s="216" t="s">
        <v>1640</v>
      </c>
      <c r="F397" s="217" t="s">
        <v>1641</v>
      </c>
      <c r="G397" s="218" t="s">
        <v>243</v>
      </c>
      <c r="H397" s="219">
        <v>0.45000000000000001</v>
      </c>
      <c r="I397" s="220"/>
      <c r="J397" s="221">
        <f>ROUND(I397*H397,2)</f>
        <v>0</v>
      </c>
      <c r="K397" s="217" t="s">
        <v>194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82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1330</v>
      </c>
    </row>
    <row r="398" s="2" customFormat="1">
      <c r="A398" s="40"/>
      <c r="B398" s="41"/>
      <c r="C398" s="42"/>
      <c r="D398" s="228" t="s">
        <v>196</v>
      </c>
      <c r="E398" s="42"/>
      <c r="F398" s="229" t="s">
        <v>1642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196</v>
      </c>
      <c r="AU398" s="19" t="s">
        <v>82</v>
      </c>
    </row>
    <row r="399" s="13" customFormat="1">
      <c r="A399" s="13"/>
      <c r="B399" s="233"/>
      <c r="C399" s="234"/>
      <c r="D399" s="235" t="s">
        <v>198</v>
      </c>
      <c r="E399" s="236" t="s">
        <v>19</v>
      </c>
      <c r="F399" s="237" t="s">
        <v>1625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198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1626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3" customFormat="1">
      <c r="A401" s="13"/>
      <c r="B401" s="233"/>
      <c r="C401" s="234"/>
      <c r="D401" s="235" t="s">
        <v>198</v>
      </c>
      <c r="E401" s="236" t="s">
        <v>19</v>
      </c>
      <c r="F401" s="237" t="s">
        <v>1627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198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1628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5" customFormat="1">
      <c r="A403" s="15"/>
      <c r="B403" s="255"/>
      <c r="C403" s="256"/>
      <c r="D403" s="235" t="s">
        <v>198</v>
      </c>
      <c r="E403" s="257" t="s">
        <v>19</v>
      </c>
      <c r="F403" s="258" t="s">
        <v>229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198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188</v>
      </c>
    </row>
    <row r="404" s="2" customFormat="1" ht="24.15" customHeight="1">
      <c r="A404" s="40"/>
      <c r="B404" s="41"/>
      <c r="C404" s="215" t="s">
        <v>901</v>
      </c>
      <c r="D404" s="215" t="s">
        <v>190</v>
      </c>
      <c r="E404" s="216" t="s">
        <v>1148</v>
      </c>
      <c r="F404" s="217" t="s">
        <v>1149</v>
      </c>
      <c r="G404" s="218" t="s">
        <v>243</v>
      </c>
      <c r="H404" s="219">
        <v>65.058000000000007</v>
      </c>
      <c r="I404" s="220"/>
      <c r="J404" s="221">
        <f>ROUND(I404*H404,2)</f>
        <v>0</v>
      </c>
      <c r="K404" s="217" t="s">
        <v>194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82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1335</v>
      </c>
    </row>
    <row r="405" s="2" customFormat="1">
      <c r="A405" s="40"/>
      <c r="B405" s="41"/>
      <c r="C405" s="42"/>
      <c r="D405" s="228" t="s">
        <v>196</v>
      </c>
      <c r="E405" s="42"/>
      <c r="F405" s="229" t="s">
        <v>1151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196</v>
      </c>
      <c r="AU405" s="19" t="s">
        <v>82</v>
      </c>
    </row>
    <row r="406" s="13" customFormat="1">
      <c r="A406" s="13"/>
      <c r="B406" s="233"/>
      <c r="C406" s="234"/>
      <c r="D406" s="235" t="s">
        <v>198</v>
      </c>
      <c r="E406" s="236" t="s">
        <v>19</v>
      </c>
      <c r="F406" s="237" t="s">
        <v>1630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198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1552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747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1632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3" customFormat="1">
      <c r="A410" s="13"/>
      <c r="B410" s="233"/>
      <c r="C410" s="234"/>
      <c r="D410" s="235" t="s">
        <v>198</v>
      </c>
      <c r="E410" s="236" t="s">
        <v>19</v>
      </c>
      <c r="F410" s="237" t="s">
        <v>1630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198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1643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1644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1613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1613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5" customFormat="1">
      <c r="A415" s="15"/>
      <c r="B415" s="255"/>
      <c r="C415" s="256"/>
      <c r="D415" s="235" t="s">
        <v>198</v>
      </c>
      <c r="E415" s="257" t="s">
        <v>19</v>
      </c>
      <c r="F415" s="258" t="s">
        <v>229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198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188</v>
      </c>
    </row>
    <row r="416" s="2" customFormat="1" ht="16.5" customHeight="1">
      <c r="A416" s="40"/>
      <c r="B416" s="41"/>
      <c r="C416" s="215" t="s">
        <v>907</v>
      </c>
      <c r="D416" s="215" t="s">
        <v>190</v>
      </c>
      <c r="E416" s="216" t="s">
        <v>1152</v>
      </c>
      <c r="F416" s="217" t="s">
        <v>1153</v>
      </c>
      <c r="G416" s="218" t="s">
        <v>243</v>
      </c>
      <c r="H416" s="219">
        <v>316.52100000000002</v>
      </c>
      <c r="I416" s="220"/>
      <c r="J416" s="221">
        <f>ROUND(I416*H416,2)</f>
        <v>0</v>
      </c>
      <c r="K416" s="217" t="s">
        <v>194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82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1645</v>
      </c>
    </row>
    <row r="417" s="2" customFormat="1">
      <c r="A417" s="40"/>
      <c r="B417" s="41"/>
      <c r="C417" s="42"/>
      <c r="D417" s="228" t="s">
        <v>196</v>
      </c>
      <c r="E417" s="42"/>
      <c r="F417" s="229" t="s">
        <v>1155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196</v>
      </c>
      <c r="AU417" s="19" t="s">
        <v>82</v>
      </c>
    </row>
    <row r="418" s="13" customFormat="1">
      <c r="A418" s="13"/>
      <c r="B418" s="233"/>
      <c r="C418" s="234"/>
      <c r="D418" s="235" t="s">
        <v>198</v>
      </c>
      <c r="E418" s="236" t="s">
        <v>19</v>
      </c>
      <c r="F418" s="237" t="s">
        <v>1519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198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188</v>
      </c>
    </row>
    <row r="419" s="13" customFormat="1">
      <c r="A419" s="13"/>
      <c r="B419" s="233"/>
      <c r="C419" s="234"/>
      <c r="D419" s="235" t="s">
        <v>198</v>
      </c>
      <c r="E419" s="236" t="s">
        <v>19</v>
      </c>
      <c r="F419" s="237" t="s">
        <v>1646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198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1647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1648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1649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1650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3" customFormat="1">
      <c r="A424" s="13"/>
      <c r="B424" s="233"/>
      <c r="C424" s="234"/>
      <c r="D424" s="235" t="s">
        <v>198</v>
      </c>
      <c r="E424" s="236" t="s">
        <v>19</v>
      </c>
      <c r="F424" s="237" t="s">
        <v>1651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198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1652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3" customFormat="1">
      <c r="A426" s="13"/>
      <c r="B426" s="233"/>
      <c r="C426" s="234"/>
      <c r="D426" s="235" t="s">
        <v>198</v>
      </c>
      <c r="E426" s="236" t="s">
        <v>19</v>
      </c>
      <c r="F426" s="237" t="s">
        <v>1653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198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1654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3" customFormat="1">
      <c r="A428" s="13"/>
      <c r="B428" s="233"/>
      <c r="C428" s="234"/>
      <c r="D428" s="235" t="s">
        <v>198</v>
      </c>
      <c r="E428" s="236" t="s">
        <v>19</v>
      </c>
      <c r="F428" s="237" t="s">
        <v>1625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198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1655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3" customFormat="1">
      <c r="A430" s="13"/>
      <c r="B430" s="233"/>
      <c r="C430" s="234"/>
      <c r="D430" s="235" t="s">
        <v>198</v>
      </c>
      <c r="E430" s="236" t="s">
        <v>19</v>
      </c>
      <c r="F430" s="237" t="s">
        <v>1627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198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1656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3" customFormat="1">
      <c r="A432" s="13"/>
      <c r="B432" s="233"/>
      <c r="C432" s="234"/>
      <c r="D432" s="235" t="s">
        <v>198</v>
      </c>
      <c r="E432" s="236" t="s">
        <v>19</v>
      </c>
      <c r="F432" s="237" t="s">
        <v>1657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198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1658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1659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1660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3" customFormat="1">
      <c r="A436" s="13"/>
      <c r="B436" s="233"/>
      <c r="C436" s="234"/>
      <c r="D436" s="235" t="s">
        <v>198</v>
      </c>
      <c r="E436" s="236" t="s">
        <v>19</v>
      </c>
      <c r="F436" s="237" t="s">
        <v>1661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198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188</v>
      </c>
    </row>
    <row r="437" s="14" customFormat="1">
      <c r="A437" s="14"/>
      <c r="B437" s="244"/>
      <c r="C437" s="245"/>
      <c r="D437" s="235" t="s">
        <v>198</v>
      </c>
      <c r="E437" s="246" t="s">
        <v>19</v>
      </c>
      <c r="F437" s="247" t="s">
        <v>1662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198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1663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1664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1665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1666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1663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1664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3" customFormat="1">
      <c r="A444" s="13"/>
      <c r="B444" s="233"/>
      <c r="C444" s="234"/>
      <c r="D444" s="235" t="s">
        <v>198</v>
      </c>
      <c r="E444" s="236" t="s">
        <v>19</v>
      </c>
      <c r="F444" s="237" t="s">
        <v>1667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198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1668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4" customFormat="1">
      <c r="A446" s="14"/>
      <c r="B446" s="244"/>
      <c r="C446" s="245"/>
      <c r="D446" s="235" t="s">
        <v>198</v>
      </c>
      <c r="E446" s="246" t="s">
        <v>19</v>
      </c>
      <c r="F446" s="247" t="s">
        <v>1669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198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1670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3" customFormat="1">
      <c r="A448" s="13"/>
      <c r="B448" s="233"/>
      <c r="C448" s="234"/>
      <c r="D448" s="235" t="s">
        <v>198</v>
      </c>
      <c r="E448" s="236" t="s">
        <v>19</v>
      </c>
      <c r="F448" s="237" t="s">
        <v>1671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198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1672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1669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1670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1673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1668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1669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1670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3" customFormat="1">
      <c r="A456" s="13"/>
      <c r="B456" s="233"/>
      <c r="C456" s="234"/>
      <c r="D456" s="235" t="s">
        <v>198</v>
      </c>
      <c r="E456" s="236" t="s">
        <v>19</v>
      </c>
      <c r="F456" s="237" t="s">
        <v>1674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198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1675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1676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4" customFormat="1">
      <c r="A459" s="14"/>
      <c r="B459" s="244"/>
      <c r="C459" s="245"/>
      <c r="D459" s="235" t="s">
        <v>198</v>
      </c>
      <c r="E459" s="246" t="s">
        <v>19</v>
      </c>
      <c r="F459" s="247" t="s">
        <v>1677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198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188</v>
      </c>
    </row>
    <row r="460" s="13" customFormat="1">
      <c r="A460" s="13"/>
      <c r="B460" s="233"/>
      <c r="C460" s="234"/>
      <c r="D460" s="235" t="s">
        <v>198</v>
      </c>
      <c r="E460" s="236" t="s">
        <v>19</v>
      </c>
      <c r="F460" s="237" t="s">
        <v>1678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198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1679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1676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1677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3" customFormat="1">
      <c r="A464" s="13"/>
      <c r="B464" s="233"/>
      <c r="C464" s="234"/>
      <c r="D464" s="235" t="s">
        <v>198</v>
      </c>
      <c r="E464" s="236" t="s">
        <v>19</v>
      </c>
      <c r="F464" s="237" t="s">
        <v>1680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198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1681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4" customFormat="1">
      <c r="A466" s="14"/>
      <c r="B466" s="244"/>
      <c r="C466" s="245"/>
      <c r="D466" s="235" t="s">
        <v>198</v>
      </c>
      <c r="E466" s="246" t="s">
        <v>19</v>
      </c>
      <c r="F466" s="247" t="s">
        <v>1669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198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1670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1682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1683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1684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1685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1686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4" customFormat="1">
      <c r="A473" s="14"/>
      <c r="B473" s="244"/>
      <c r="C473" s="245"/>
      <c r="D473" s="235" t="s">
        <v>198</v>
      </c>
      <c r="E473" s="246" t="s">
        <v>19</v>
      </c>
      <c r="F473" s="247" t="s">
        <v>1687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198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188</v>
      </c>
    </row>
    <row r="474" s="14" customFormat="1">
      <c r="A474" s="14"/>
      <c r="B474" s="244"/>
      <c r="C474" s="245"/>
      <c r="D474" s="235" t="s">
        <v>198</v>
      </c>
      <c r="E474" s="246" t="s">
        <v>19</v>
      </c>
      <c r="F474" s="247" t="s">
        <v>1688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198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1689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3" customFormat="1">
      <c r="A476" s="13"/>
      <c r="B476" s="233"/>
      <c r="C476" s="234"/>
      <c r="D476" s="235" t="s">
        <v>198</v>
      </c>
      <c r="E476" s="236" t="s">
        <v>19</v>
      </c>
      <c r="F476" s="237" t="s">
        <v>1690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198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1691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4" customFormat="1">
      <c r="A478" s="14"/>
      <c r="B478" s="244"/>
      <c r="C478" s="245"/>
      <c r="D478" s="235" t="s">
        <v>198</v>
      </c>
      <c r="E478" s="246" t="s">
        <v>19</v>
      </c>
      <c r="F478" s="247" t="s">
        <v>1669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198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1670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3" customFormat="1">
      <c r="A480" s="13"/>
      <c r="B480" s="233"/>
      <c r="C480" s="234"/>
      <c r="D480" s="235" t="s">
        <v>198</v>
      </c>
      <c r="E480" s="236" t="s">
        <v>19</v>
      </c>
      <c r="F480" s="237" t="s">
        <v>1692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198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1693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4" customFormat="1">
      <c r="A482" s="14"/>
      <c r="B482" s="244"/>
      <c r="C482" s="245"/>
      <c r="D482" s="235" t="s">
        <v>198</v>
      </c>
      <c r="E482" s="246" t="s">
        <v>19</v>
      </c>
      <c r="F482" s="247" t="s">
        <v>1669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198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1670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3" customFormat="1">
      <c r="A484" s="13"/>
      <c r="B484" s="233"/>
      <c r="C484" s="234"/>
      <c r="D484" s="235" t="s">
        <v>198</v>
      </c>
      <c r="E484" s="236" t="s">
        <v>19</v>
      </c>
      <c r="F484" s="237" t="s">
        <v>1694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198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1695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1669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1670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3" customFormat="1">
      <c r="A488" s="13"/>
      <c r="B488" s="233"/>
      <c r="C488" s="234"/>
      <c r="D488" s="235" t="s">
        <v>198</v>
      </c>
      <c r="E488" s="236" t="s">
        <v>19</v>
      </c>
      <c r="F488" s="237" t="s">
        <v>1696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198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1697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4" customFormat="1">
      <c r="A490" s="14"/>
      <c r="B490" s="244"/>
      <c r="C490" s="245"/>
      <c r="D490" s="235" t="s">
        <v>198</v>
      </c>
      <c r="E490" s="246" t="s">
        <v>19</v>
      </c>
      <c r="F490" s="247" t="s">
        <v>1669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198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1670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5" customFormat="1">
      <c r="A492" s="15"/>
      <c r="B492" s="255"/>
      <c r="C492" s="256"/>
      <c r="D492" s="235" t="s">
        <v>198</v>
      </c>
      <c r="E492" s="257" t="s">
        <v>19</v>
      </c>
      <c r="F492" s="258" t="s">
        <v>229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198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188</v>
      </c>
    </row>
    <row r="493" s="2" customFormat="1" ht="24.15" customHeight="1">
      <c r="A493" s="40"/>
      <c r="B493" s="41"/>
      <c r="C493" s="215" t="s">
        <v>916</v>
      </c>
      <c r="D493" s="215" t="s">
        <v>190</v>
      </c>
      <c r="E493" s="216" t="s">
        <v>1183</v>
      </c>
      <c r="F493" s="217" t="s">
        <v>1184</v>
      </c>
      <c r="G493" s="218" t="s">
        <v>243</v>
      </c>
      <c r="H493" s="219">
        <v>382.63499999999999</v>
      </c>
      <c r="I493" s="220"/>
      <c r="J493" s="221">
        <f>ROUND(I493*H493,2)</f>
        <v>0</v>
      </c>
      <c r="K493" s="217" t="s">
        <v>194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190</v>
      </c>
      <c r="AU493" s="226" t="s">
        <v>82</v>
      </c>
      <c r="AY493" s="19" t="s">
        <v>188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1698</v>
      </c>
    </row>
    <row r="494" s="2" customFormat="1">
      <c r="A494" s="40"/>
      <c r="B494" s="41"/>
      <c r="C494" s="42"/>
      <c r="D494" s="228" t="s">
        <v>196</v>
      </c>
      <c r="E494" s="42"/>
      <c r="F494" s="229" t="s">
        <v>1186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196</v>
      </c>
      <c r="AU494" s="19" t="s">
        <v>82</v>
      </c>
    </row>
    <row r="495" s="13" customFormat="1">
      <c r="A495" s="13"/>
      <c r="B495" s="233"/>
      <c r="C495" s="234"/>
      <c r="D495" s="235" t="s">
        <v>198</v>
      </c>
      <c r="E495" s="236" t="s">
        <v>19</v>
      </c>
      <c r="F495" s="237" t="s">
        <v>1519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198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188</v>
      </c>
    </row>
    <row r="496" s="13" customFormat="1">
      <c r="A496" s="13"/>
      <c r="B496" s="233"/>
      <c r="C496" s="234"/>
      <c r="D496" s="235" t="s">
        <v>198</v>
      </c>
      <c r="E496" s="236" t="s">
        <v>19</v>
      </c>
      <c r="F496" s="237" t="s">
        <v>1646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198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1647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4" customFormat="1">
      <c r="A498" s="14"/>
      <c r="B498" s="244"/>
      <c r="C498" s="245"/>
      <c r="D498" s="235" t="s">
        <v>198</v>
      </c>
      <c r="E498" s="246" t="s">
        <v>19</v>
      </c>
      <c r="F498" s="247" t="s">
        <v>1648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198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1649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1650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3" customFormat="1">
      <c r="A501" s="13"/>
      <c r="B501" s="233"/>
      <c r="C501" s="234"/>
      <c r="D501" s="235" t="s">
        <v>198</v>
      </c>
      <c r="E501" s="236" t="s">
        <v>19</v>
      </c>
      <c r="F501" s="237" t="s">
        <v>1651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198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188</v>
      </c>
    </row>
    <row r="502" s="14" customFormat="1">
      <c r="A502" s="14"/>
      <c r="B502" s="244"/>
      <c r="C502" s="245"/>
      <c r="D502" s="235" t="s">
        <v>198</v>
      </c>
      <c r="E502" s="246" t="s">
        <v>19</v>
      </c>
      <c r="F502" s="247" t="s">
        <v>1652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198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188</v>
      </c>
    </row>
    <row r="503" s="13" customFormat="1">
      <c r="A503" s="13"/>
      <c r="B503" s="233"/>
      <c r="C503" s="234"/>
      <c r="D503" s="235" t="s">
        <v>198</v>
      </c>
      <c r="E503" s="236" t="s">
        <v>19</v>
      </c>
      <c r="F503" s="237" t="s">
        <v>1653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198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1654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1630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1552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747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1632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1643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4" customFormat="1">
      <c r="A510" s="14"/>
      <c r="B510" s="244"/>
      <c r="C510" s="245"/>
      <c r="D510" s="235" t="s">
        <v>198</v>
      </c>
      <c r="E510" s="246" t="s">
        <v>19</v>
      </c>
      <c r="F510" s="247" t="s">
        <v>1128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198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1613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1613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3" customFormat="1">
      <c r="A513" s="13"/>
      <c r="B513" s="233"/>
      <c r="C513" s="234"/>
      <c r="D513" s="235" t="s">
        <v>198</v>
      </c>
      <c r="E513" s="236" t="s">
        <v>19</v>
      </c>
      <c r="F513" s="237" t="s">
        <v>1625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198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1655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3" customFormat="1">
      <c r="A515" s="13"/>
      <c r="B515" s="233"/>
      <c r="C515" s="234"/>
      <c r="D515" s="235" t="s">
        <v>198</v>
      </c>
      <c r="E515" s="236" t="s">
        <v>19</v>
      </c>
      <c r="F515" s="237" t="s">
        <v>1627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198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1656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3" customFormat="1">
      <c r="A517" s="13"/>
      <c r="B517" s="233"/>
      <c r="C517" s="234"/>
      <c r="D517" s="235" t="s">
        <v>198</v>
      </c>
      <c r="E517" s="236" t="s">
        <v>19</v>
      </c>
      <c r="F517" s="237" t="s">
        <v>1657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198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1658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1659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1660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3" customFormat="1">
      <c r="A521" s="13"/>
      <c r="B521" s="233"/>
      <c r="C521" s="234"/>
      <c r="D521" s="235" t="s">
        <v>198</v>
      </c>
      <c r="E521" s="236" t="s">
        <v>19</v>
      </c>
      <c r="F521" s="237" t="s">
        <v>1661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198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1662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1663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1664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3" customFormat="1">
      <c r="A525" s="13"/>
      <c r="B525" s="233"/>
      <c r="C525" s="234"/>
      <c r="D525" s="235" t="s">
        <v>198</v>
      </c>
      <c r="E525" s="236" t="s">
        <v>19</v>
      </c>
      <c r="F525" s="237" t="s">
        <v>1665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198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188</v>
      </c>
    </row>
    <row r="526" s="14" customFormat="1">
      <c r="A526" s="14"/>
      <c r="B526" s="244"/>
      <c r="C526" s="245"/>
      <c r="D526" s="235" t="s">
        <v>198</v>
      </c>
      <c r="E526" s="246" t="s">
        <v>19</v>
      </c>
      <c r="F526" s="247" t="s">
        <v>1666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198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188</v>
      </c>
    </row>
    <row r="527" s="14" customFormat="1">
      <c r="A527" s="14"/>
      <c r="B527" s="244"/>
      <c r="C527" s="245"/>
      <c r="D527" s="235" t="s">
        <v>198</v>
      </c>
      <c r="E527" s="246" t="s">
        <v>19</v>
      </c>
      <c r="F527" s="247" t="s">
        <v>1663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198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188</v>
      </c>
    </row>
    <row r="528" s="14" customFormat="1">
      <c r="A528" s="14"/>
      <c r="B528" s="244"/>
      <c r="C528" s="245"/>
      <c r="D528" s="235" t="s">
        <v>198</v>
      </c>
      <c r="E528" s="246" t="s">
        <v>19</v>
      </c>
      <c r="F528" s="247" t="s">
        <v>1664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198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188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1667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4" customFormat="1">
      <c r="A530" s="14"/>
      <c r="B530" s="244"/>
      <c r="C530" s="245"/>
      <c r="D530" s="235" t="s">
        <v>198</v>
      </c>
      <c r="E530" s="246" t="s">
        <v>19</v>
      </c>
      <c r="F530" s="247" t="s">
        <v>1668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198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1669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4" customFormat="1">
      <c r="A532" s="14"/>
      <c r="B532" s="244"/>
      <c r="C532" s="245"/>
      <c r="D532" s="235" t="s">
        <v>198</v>
      </c>
      <c r="E532" s="246" t="s">
        <v>19</v>
      </c>
      <c r="F532" s="247" t="s">
        <v>1670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198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188</v>
      </c>
    </row>
    <row r="533" s="13" customFormat="1">
      <c r="A533" s="13"/>
      <c r="B533" s="233"/>
      <c r="C533" s="234"/>
      <c r="D533" s="235" t="s">
        <v>198</v>
      </c>
      <c r="E533" s="236" t="s">
        <v>19</v>
      </c>
      <c r="F533" s="237" t="s">
        <v>1671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198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188</v>
      </c>
    </row>
    <row r="534" s="14" customFormat="1">
      <c r="A534" s="14"/>
      <c r="B534" s="244"/>
      <c r="C534" s="245"/>
      <c r="D534" s="235" t="s">
        <v>198</v>
      </c>
      <c r="E534" s="246" t="s">
        <v>19</v>
      </c>
      <c r="F534" s="247" t="s">
        <v>1672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198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1669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1670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3" customFormat="1">
      <c r="A537" s="13"/>
      <c r="B537" s="233"/>
      <c r="C537" s="234"/>
      <c r="D537" s="235" t="s">
        <v>198</v>
      </c>
      <c r="E537" s="236" t="s">
        <v>19</v>
      </c>
      <c r="F537" s="237" t="s">
        <v>1673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198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1668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1669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1670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1674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1675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1676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1677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1678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1679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1676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1677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1680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1681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4" customFormat="1">
      <c r="A551" s="14"/>
      <c r="B551" s="244"/>
      <c r="C551" s="245"/>
      <c r="D551" s="235" t="s">
        <v>198</v>
      </c>
      <c r="E551" s="246" t="s">
        <v>19</v>
      </c>
      <c r="F551" s="247" t="s">
        <v>1669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198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1670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3" customFormat="1">
      <c r="A553" s="13"/>
      <c r="B553" s="233"/>
      <c r="C553" s="234"/>
      <c r="D553" s="235" t="s">
        <v>198</v>
      </c>
      <c r="E553" s="236" t="s">
        <v>19</v>
      </c>
      <c r="F553" s="237" t="s">
        <v>1682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198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1683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1684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1685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1686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1687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1688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1689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3" customFormat="1">
      <c r="A561" s="13"/>
      <c r="B561" s="233"/>
      <c r="C561" s="234"/>
      <c r="D561" s="235" t="s">
        <v>198</v>
      </c>
      <c r="E561" s="236" t="s">
        <v>19</v>
      </c>
      <c r="F561" s="237" t="s">
        <v>1690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198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1691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1669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1670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3" customFormat="1">
      <c r="A565" s="13"/>
      <c r="B565" s="233"/>
      <c r="C565" s="234"/>
      <c r="D565" s="235" t="s">
        <v>198</v>
      </c>
      <c r="E565" s="236" t="s">
        <v>19</v>
      </c>
      <c r="F565" s="237" t="s">
        <v>1692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198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1693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1669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1670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3" customFormat="1">
      <c r="A569" s="13"/>
      <c r="B569" s="233"/>
      <c r="C569" s="234"/>
      <c r="D569" s="235" t="s">
        <v>198</v>
      </c>
      <c r="E569" s="236" t="s">
        <v>19</v>
      </c>
      <c r="F569" s="237" t="s">
        <v>1694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198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1695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1669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1670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1696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1697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1669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1670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5" customFormat="1">
      <c r="A577" s="15"/>
      <c r="B577" s="255"/>
      <c r="C577" s="256"/>
      <c r="D577" s="235" t="s">
        <v>198</v>
      </c>
      <c r="E577" s="257" t="s">
        <v>19</v>
      </c>
      <c r="F577" s="258" t="s">
        <v>229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198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188</v>
      </c>
    </row>
    <row r="578" s="2" customFormat="1" ht="16.5" customHeight="1">
      <c r="A578" s="40"/>
      <c r="B578" s="41"/>
      <c r="C578" s="215" t="s">
        <v>932</v>
      </c>
      <c r="D578" s="215" t="s">
        <v>190</v>
      </c>
      <c r="E578" s="216" t="s">
        <v>1187</v>
      </c>
      <c r="F578" s="217" t="s">
        <v>1188</v>
      </c>
      <c r="G578" s="218" t="s">
        <v>243</v>
      </c>
      <c r="H578" s="219">
        <v>299.31299999999999</v>
      </c>
      <c r="I578" s="220"/>
      <c r="J578" s="221">
        <f>ROUND(I578*H578,2)</f>
        <v>0</v>
      </c>
      <c r="K578" s="217" t="s">
        <v>194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190</v>
      </c>
      <c r="AU578" s="226" t="s">
        <v>82</v>
      </c>
      <c r="AY578" s="19" t="s">
        <v>188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1699</v>
      </c>
    </row>
    <row r="579" s="2" customFormat="1">
      <c r="A579" s="40"/>
      <c r="B579" s="41"/>
      <c r="C579" s="42"/>
      <c r="D579" s="228" t="s">
        <v>196</v>
      </c>
      <c r="E579" s="42"/>
      <c r="F579" s="229" t="s">
        <v>1190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196</v>
      </c>
      <c r="AU579" s="19" t="s">
        <v>82</v>
      </c>
    </row>
    <row r="580" s="13" customFormat="1">
      <c r="A580" s="13"/>
      <c r="B580" s="233"/>
      <c r="C580" s="234"/>
      <c r="D580" s="235" t="s">
        <v>198</v>
      </c>
      <c r="E580" s="236" t="s">
        <v>19</v>
      </c>
      <c r="F580" s="237" t="s">
        <v>1519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198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188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1646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1647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1648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1649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1650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3" customFormat="1">
      <c r="A586" s="13"/>
      <c r="B586" s="233"/>
      <c r="C586" s="234"/>
      <c r="D586" s="235" t="s">
        <v>198</v>
      </c>
      <c r="E586" s="236" t="s">
        <v>19</v>
      </c>
      <c r="F586" s="237" t="s">
        <v>1651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198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188</v>
      </c>
    </row>
    <row r="587" s="14" customFormat="1">
      <c r="A587" s="14"/>
      <c r="B587" s="244"/>
      <c r="C587" s="245"/>
      <c r="D587" s="235" t="s">
        <v>198</v>
      </c>
      <c r="E587" s="246" t="s">
        <v>19</v>
      </c>
      <c r="F587" s="247" t="s">
        <v>1652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198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188</v>
      </c>
    </row>
    <row r="588" s="14" customFormat="1">
      <c r="A588" s="14"/>
      <c r="B588" s="244"/>
      <c r="C588" s="245"/>
      <c r="D588" s="235" t="s">
        <v>198</v>
      </c>
      <c r="E588" s="246" t="s">
        <v>19</v>
      </c>
      <c r="F588" s="247" t="s">
        <v>1700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198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188</v>
      </c>
    </row>
    <row r="589" s="13" customFormat="1">
      <c r="A589" s="13"/>
      <c r="B589" s="233"/>
      <c r="C589" s="234"/>
      <c r="D589" s="235" t="s">
        <v>198</v>
      </c>
      <c r="E589" s="236" t="s">
        <v>19</v>
      </c>
      <c r="F589" s="237" t="s">
        <v>1653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198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1654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1701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3" customFormat="1">
      <c r="A592" s="13"/>
      <c r="B592" s="233"/>
      <c r="C592" s="234"/>
      <c r="D592" s="235" t="s">
        <v>198</v>
      </c>
      <c r="E592" s="236" t="s">
        <v>19</v>
      </c>
      <c r="F592" s="237" t="s">
        <v>1625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198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1655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1702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3" customFormat="1">
      <c r="A595" s="13"/>
      <c r="B595" s="233"/>
      <c r="C595" s="234"/>
      <c r="D595" s="235" t="s">
        <v>198</v>
      </c>
      <c r="E595" s="236" t="s">
        <v>19</v>
      </c>
      <c r="F595" s="237" t="s">
        <v>1627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198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188</v>
      </c>
    </row>
    <row r="596" s="14" customFormat="1">
      <c r="A596" s="14"/>
      <c r="B596" s="244"/>
      <c r="C596" s="245"/>
      <c r="D596" s="235" t="s">
        <v>198</v>
      </c>
      <c r="E596" s="246" t="s">
        <v>19</v>
      </c>
      <c r="F596" s="247" t="s">
        <v>1656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198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1703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3" customFormat="1">
      <c r="A598" s="13"/>
      <c r="B598" s="233"/>
      <c r="C598" s="234"/>
      <c r="D598" s="235" t="s">
        <v>198</v>
      </c>
      <c r="E598" s="236" t="s">
        <v>19</v>
      </c>
      <c r="F598" s="237" t="s">
        <v>1657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198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188</v>
      </c>
    </row>
    <row r="599" s="14" customFormat="1">
      <c r="A599" s="14"/>
      <c r="B599" s="244"/>
      <c r="C599" s="245"/>
      <c r="D599" s="235" t="s">
        <v>198</v>
      </c>
      <c r="E599" s="246" t="s">
        <v>19</v>
      </c>
      <c r="F599" s="247" t="s">
        <v>1658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198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1659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1660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3" customFormat="1">
      <c r="A602" s="13"/>
      <c r="B602" s="233"/>
      <c r="C602" s="234"/>
      <c r="D602" s="235" t="s">
        <v>198</v>
      </c>
      <c r="E602" s="236" t="s">
        <v>19</v>
      </c>
      <c r="F602" s="237" t="s">
        <v>1661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198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188</v>
      </c>
    </row>
    <row r="603" s="14" customFormat="1">
      <c r="A603" s="14"/>
      <c r="B603" s="244"/>
      <c r="C603" s="245"/>
      <c r="D603" s="235" t="s">
        <v>198</v>
      </c>
      <c r="E603" s="246" t="s">
        <v>19</v>
      </c>
      <c r="F603" s="247" t="s">
        <v>1662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198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188</v>
      </c>
    </row>
    <row r="604" s="14" customFormat="1">
      <c r="A604" s="14"/>
      <c r="B604" s="244"/>
      <c r="C604" s="245"/>
      <c r="D604" s="235" t="s">
        <v>198</v>
      </c>
      <c r="E604" s="246" t="s">
        <v>19</v>
      </c>
      <c r="F604" s="247" t="s">
        <v>1663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198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188</v>
      </c>
    </row>
    <row r="605" s="14" customFormat="1">
      <c r="A605" s="14"/>
      <c r="B605" s="244"/>
      <c r="C605" s="245"/>
      <c r="D605" s="235" t="s">
        <v>198</v>
      </c>
      <c r="E605" s="246" t="s">
        <v>19</v>
      </c>
      <c r="F605" s="247" t="s">
        <v>1664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198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188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1665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4" customFormat="1">
      <c r="A607" s="14"/>
      <c r="B607" s="244"/>
      <c r="C607" s="245"/>
      <c r="D607" s="235" t="s">
        <v>198</v>
      </c>
      <c r="E607" s="246" t="s">
        <v>19</v>
      </c>
      <c r="F607" s="247" t="s">
        <v>1666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198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188</v>
      </c>
    </row>
    <row r="608" s="14" customFormat="1">
      <c r="A608" s="14"/>
      <c r="B608" s="244"/>
      <c r="C608" s="245"/>
      <c r="D608" s="235" t="s">
        <v>198</v>
      </c>
      <c r="E608" s="246" t="s">
        <v>19</v>
      </c>
      <c r="F608" s="247" t="s">
        <v>1663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198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1664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1667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1668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1669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1670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1671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1672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1669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1670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3" customFormat="1">
      <c r="A618" s="13"/>
      <c r="B618" s="233"/>
      <c r="C618" s="234"/>
      <c r="D618" s="235" t="s">
        <v>198</v>
      </c>
      <c r="E618" s="236" t="s">
        <v>19</v>
      </c>
      <c r="F618" s="237" t="s">
        <v>1673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198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1668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4" customFormat="1">
      <c r="A620" s="14"/>
      <c r="B620" s="244"/>
      <c r="C620" s="245"/>
      <c r="D620" s="235" t="s">
        <v>198</v>
      </c>
      <c r="E620" s="246" t="s">
        <v>19</v>
      </c>
      <c r="F620" s="247" t="s">
        <v>1669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198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1670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3" customFormat="1">
      <c r="A622" s="13"/>
      <c r="B622" s="233"/>
      <c r="C622" s="234"/>
      <c r="D622" s="235" t="s">
        <v>198</v>
      </c>
      <c r="E622" s="236" t="s">
        <v>19</v>
      </c>
      <c r="F622" s="237" t="s">
        <v>1674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198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1675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1676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1677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3" customFormat="1">
      <c r="A626" s="13"/>
      <c r="B626" s="233"/>
      <c r="C626" s="234"/>
      <c r="D626" s="235" t="s">
        <v>198</v>
      </c>
      <c r="E626" s="236" t="s">
        <v>19</v>
      </c>
      <c r="F626" s="237" t="s">
        <v>1678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198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188</v>
      </c>
    </row>
    <row r="627" s="14" customFormat="1">
      <c r="A627" s="14"/>
      <c r="B627" s="244"/>
      <c r="C627" s="245"/>
      <c r="D627" s="235" t="s">
        <v>198</v>
      </c>
      <c r="E627" s="246" t="s">
        <v>19</v>
      </c>
      <c r="F627" s="247" t="s">
        <v>1679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198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1676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1677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3" customFormat="1">
      <c r="A630" s="13"/>
      <c r="B630" s="233"/>
      <c r="C630" s="234"/>
      <c r="D630" s="235" t="s">
        <v>198</v>
      </c>
      <c r="E630" s="236" t="s">
        <v>19</v>
      </c>
      <c r="F630" s="237" t="s">
        <v>1680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198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188</v>
      </c>
    </row>
    <row r="631" s="14" customFormat="1">
      <c r="A631" s="14"/>
      <c r="B631" s="244"/>
      <c r="C631" s="245"/>
      <c r="D631" s="235" t="s">
        <v>198</v>
      </c>
      <c r="E631" s="246" t="s">
        <v>19</v>
      </c>
      <c r="F631" s="247" t="s">
        <v>1681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198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1669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1670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3" customFormat="1">
      <c r="A634" s="13"/>
      <c r="B634" s="233"/>
      <c r="C634" s="234"/>
      <c r="D634" s="235" t="s">
        <v>198</v>
      </c>
      <c r="E634" s="236" t="s">
        <v>19</v>
      </c>
      <c r="F634" s="237" t="s">
        <v>1682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198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188</v>
      </c>
    </row>
    <row r="635" s="14" customFormat="1">
      <c r="A635" s="14"/>
      <c r="B635" s="244"/>
      <c r="C635" s="245"/>
      <c r="D635" s="235" t="s">
        <v>198</v>
      </c>
      <c r="E635" s="246" t="s">
        <v>19</v>
      </c>
      <c r="F635" s="247" t="s">
        <v>1683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198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1684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1685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3" customFormat="1">
      <c r="A638" s="13"/>
      <c r="B638" s="233"/>
      <c r="C638" s="234"/>
      <c r="D638" s="235" t="s">
        <v>198</v>
      </c>
      <c r="E638" s="236" t="s">
        <v>19</v>
      </c>
      <c r="F638" s="237" t="s">
        <v>1686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198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188</v>
      </c>
    </row>
    <row r="639" s="14" customFormat="1">
      <c r="A639" s="14"/>
      <c r="B639" s="244"/>
      <c r="C639" s="245"/>
      <c r="D639" s="235" t="s">
        <v>198</v>
      </c>
      <c r="E639" s="246" t="s">
        <v>19</v>
      </c>
      <c r="F639" s="247" t="s">
        <v>1687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198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1688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1689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3" customFormat="1">
      <c r="A642" s="13"/>
      <c r="B642" s="233"/>
      <c r="C642" s="234"/>
      <c r="D642" s="235" t="s">
        <v>198</v>
      </c>
      <c r="E642" s="236" t="s">
        <v>19</v>
      </c>
      <c r="F642" s="237" t="s">
        <v>1690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198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188</v>
      </c>
    </row>
    <row r="643" s="14" customFormat="1">
      <c r="A643" s="14"/>
      <c r="B643" s="244"/>
      <c r="C643" s="245"/>
      <c r="D643" s="235" t="s">
        <v>198</v>
      </c>
      <c r="E643" s="246" t="s">
        <v>19</v>
      </c>
      <c r="F643" s="247" t="s">
        <v>1691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198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1669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1670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3" customFormat="1">
      <c r="A646" s="13"/>
      <c r="B646" s="233"/>
      <c r="C646" s="234"/>
      <c r="D646" s="235" t="s">
        <v>198</v>
      </c>
      <c r="E646" s="236" t="s">
        <v>19</v>
      </c>
      <c r="F646" s="237" t="s">
        <v>1692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198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1693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1669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1670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3" customFormat="1">
      <c r="A650" s="13"/>
      <c r="B650" s="233"/>
      <c r="C650" s="234"/>
      <c r="D650" s="235" t="s">
        <v>198</v>
      </c>
      <c r="E650" s="236" t="s">
        <v>19</v>
      </c>
      <c r="F650" s="237" t="s">
        <v>1694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198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188</v>
      </c>
    </row>
    <row r="651" s="14" customFormat="1">
      <c r="A651" s="14"/>
      <c r="B651" s="244"/>
      <c r="C651" s="245"/>
      <c r="D651" s="235" t="s">
        <v>198</v>
      </c>
      <c r="E651" s="246" t="s">
        <v>19</v>
      </c>
      <c r="F651" s="247" t="s">
        <v>1695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198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1669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1670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3" customFormat="1">
      <c r="A654" s="13"/>
      <c r="B654" s="233"/>
      <c r="C654" s="234"/>
      <c r="D654" s="235" t="s">
        <v>198</v>
      </c>
      <c r="E654" s="236" t="s">
        <v>19</v>
      </c>
      <c r="F654" s="237" t="s">
        <v>1696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198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188</v>
      </c>
    </row>
    <row r="655" s="14" customFormat="1">
      <c r="A655" s="14"/>
      <c r="B655" s="244"/>
      <c r="C655" s="245"/>
      <c r="D655" s="235" t="s">
        <v>198</v>
      </c>
      <c r="E655" s="246" t="s">
        <v>19</v>
      </c>
      <c r="F655" s="247" t="s">
        <v>1697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198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188</v>
      </c>
    </row>
    <row r="656" s="14" customFormat="1">
      <c r="A656" s="14"/>
      <c r="B656" s="244"/>
      <c r="C656" s="245"/>
      <c r="D656" s="235" t="s">
        <v>198</v>
      </c>
      <c r="E656" s="246" t="s">
        <v>19</v>
      </c>
      <c r="F656" s="247" t="s">
        <v>1669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198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1670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5" customFormat="1">
      <c r="A658" s="15"/>
      <c r="B658" s="255"/>
      <c r="C658" s="256"/>
      <c r="D658" s="235" t="s">
        <v>198</v>
      </c>
      <c r="E658" s="257" t="s">
        <v>19</v>
      </c>
      <c r="F658" s="258" t="s">
        <v>229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198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188</v>
      </c>
    </row>
    <row r="659" s="2" customFormat="1" ht="16.5" customHeight="1">
      <c r="A659" s="40"/>
      <c r="B659" s="41"/>
      <c r="C659" s="215" t="s">
        <v>939</v>
      </c>
      <c r="D659" s="215" t="s">
        <v>190</v>
      </c>
      <c r="E659" s="216" t="s">
        <v>1704</v>
      </c>
      <c r="F659" s="217" t="s">
        <v>1705</v>
      </c>
      <c r="G659" s="218" t="s">
        <v>243</v>
      </c>
      <c r="H659" s="219">
        <v>384.19999999999999</v>
      </c>
      <c r="I659" s="220"/>
      <c r="J659" s="221">
        <f>ROUND(I659*H659,2)</f>
        <v>0</v>
      </c>
      <c r="K659" s="217" t="s">
        <v>194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45.066659999999999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190</v>
      </c>
      <c r="AU659" s="226" t="s">
        <v>82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1706</v>
      </c>
    </row>
    <row r="660" s="2" customFormat="1">
      <c r="A660" s="40"/>
      <c r="B660" s="41"/>
      <c r="C660" s="42"/>
      <c r="D660" s="228" t="s">
        <v>196</v>
      </c>
      <c r="E660" s="42"/>
      <c r="F660" s="229" t="s">
        <v>1707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196</v>
      </c>
      <c r="AU660" s="19" t="s">
        <v>82</v>
      </c>
    </row>
    <row r="661" s="13" customFormat="1">
      <c r="A661" s="13"/>
      <c r="B661" s="233"/>
      <c r="C661" s="234"/>
      <c r="D661" s="235" t="s">
        <v>198</v>
      </c>
      <c r="E661" s="236" t="s">
        <v>19</v>
      </c>
      <c r="F661" s="237" t="s">
        <v>1519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198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1708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1709</v>
      </c>
      <c r="G663" s="245"/>
      <c r="H663" s="248">
        <v>19.199999999999999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3" customFormat="1">
      <c r="A664" s="13"/>
      <c r="B664" s="233"/>
      <c r="C664" s="234"/>
      <c r="D664" s="235" t="s">
        <v>198</v>
      </c>
      <c r="E664" s="236" t="s">
        <v>19</v>
      </c>
      <c r="F664" s="237" t="s">
        <v>1710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198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1711</v>
      </c>
      <c r="G665" s="245"/>
      <c r="H665" s="248">
        <v>291.69999999999999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3" customFormat="1">
      <c r="A666" s="13"/>
      <c r="B666" s="233"/>
      <c r="C666" s="234"/>
      <c r="D666" s="235" t="s">
        <v>198</v>
      </c>
      <c r="E666" s="236" t="s">
        <v>19</v>
      </c>
      <c r="F666" s="237" t="s">
        <v>1712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198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1713</v>
      </c>
      <c r="G667" s="245"/>
      <c r="H667" s="248">
        <v>73.299999999999997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5" customFormat="1">
      <c r="A668" s="15"/>
      <c r="B668" s="255"/>
      <c r="C668" s="256"/>
      <c r="D668" s="235" t="s">
        <v>198</v>
      </c>
      <c r="E668" s="257" t="s">
        <v>19</v>
      </c>
      <c r="F668" s="258" t="s">
        <v>229</v>
      </c>
      <c r="G668" s="256"/>
      <c r="H668" s="259">
        <v>384.19999999999999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198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188</v>
      </c>
    </row>
    <row r="669" s="2" customFormat="1" ht="24.15" customHeight="1">
      <c r="A669" s="40"/>
      <c r="B669" s="41"/>
      <c r="C669" s="215" t="s">
        <v>948</v>
      </c>
      <c r="D669" s="215" t="s">
        <v>190</v>
      </c>
      <c r="E669" s="216" t="s">
        <v>1714</v>
      </c>
      <c r="F669" s="217" t="s">
        <v>1715</v>
      </c>
      <c r="G669" s="218" t="s">
        <v>243</v>
      </c>
      <c r="H669" s="219">
        <v>1133.4000000000001</v>
      </c>
      <c r="I669" s="220"/>
      <c r="J669" s="221">
        <f>ROUND(I669*H669,2)</f>
        <v>0</v>
      </c>
      <c r="K669" s="217" t="s">
        <v>415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0.011730000000000001</v>
      </c>
      <c r="R669" s="224">
        <f>Q669*H669</f>
        <v>13.294782000000001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190</v>
      </c>
      <c r="AU669" s="226" t="s">
        <v>82</v>
      </c>
      <c r="AY669" s="19" t="s">
        <v>188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1716</v>
      </c>
    </row>
    <row r="670" s="13" customFormat="1">
      <c r="A670" s="13"/>
      <c r="B670" s="233"/>
      <c r="C670" s="234"/>
      <c r="D670" s="235" t="s">
        <v>198</v>
      </c>
      <c r="E670" s="236" t="s">
        <v>19</v>
      </c>
      <c r="F670" s="237" t="s">
        <v>1519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198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1708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1717</v>
      </c>
      <c r="G672" s="245"/>
      <c r="H672" s="248">
        <v>38.399999999999999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3" customFormat="1">
      <c r="A673" s="13"/>
      <c r="B673" s="233"/>
      <c r="C673" s="234"/>
      <c r="D673" s="235" t="s">
        <v>198</v>
      </c>
      <c r="E673" s="236" t="s">
        <v>19</v>
      </c>
      <c r="F673" s="237" t="s">
        <v>1710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198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1718</v>
      </c>
      <c r="G674" s="245"/>
      <c r="H674" s="248">
        <v>875.10000000000002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3" customFormat="1">
      <c r="A675" s="13"/>
      <c r="B675" s="233"/>
      <c r="C675" s="234"/>
      <c r="D675" s="235" t="s">
        <v>198</v>
      </c>
      <c r="E675" s="236" t="s">
        <v>19</v>
      </c>
      <c r="F675" s="237" t="s">
        <v>1712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198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188</v>
      </c>
    </row>
    <row r="676" s="14" customFormat="1">
      <c r="A676" s="14"/>
      <c r="B676" s="244"/>
      <c r="C676" s="245"/>
      <c r="D676" s="235" t="s">
        <v>198</v>
      </c>
      <c r="E676" s="246" t="s">
        <v>19</v>
      </c>
      <c r="F676" s="247" t="s">
        <v>1719</v>
      </c>
      <c r="G676" s="245"/>
      <c r="H676" s="248">
        <v>219.90000000000001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198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188</v>
      </c>
    </row>
    <row r="677" s="15" customFormat="1">
      <c r="A677" s="15"/>
      <c r="B677" s="255"/>
      <c r="C677" s="256"/>
      <c r="D677" s="235" t="s">
        <v>198</v>
      </c>
      <c r="E677" s="257" t="s">
        <v>19</v>
      </c>
      <c r="F677" s="258" t="s">
        <v>229</v>
      </c>
      <c r="G677" s="256"/>
      <c r="H677" s="259">
        <v>1133.4000000000001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198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188</v>
      </c>
    </row>
    <row r="678" s="2" customFormat="1" ht="16.5" customHeight="1">
      <c r="A678" s="40"/>
      <c r="B678" s="41"/>
      <c r="C678" s="215" t="s">
        <v>953</v>
      </c>
      <c r="D678" s="215" t="s">
        <v>190</v>
      </c>
      <c r="E678" s="216" t="s">
        <v>1192</v>
      </c>
      <c r="F678" s="217" t="s">
        <v>1193</v>
      </c>
      <c r="G678" s="218" t="s">
        <v>243</v>
      </c>
      <c r="H678" s="219">
        <v>17.43</v>
      </c>
      <c r="I678" s="220"/>
      <c r="J678" s="221">
        <f>ROUND(I678*H678,2)</f>
        <v>0</v>
      </c>
      <c r="K678" s="217" t="s">
        <v>415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0.010200000000000001</v>
      </c>
      <c r="R678" s="224">
        <f>Q678*H678</f>
        <v>0.177786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190</v>
      </c>
      <c r="AU678" s="226" t="s">
        <v>82</v>
      </c>
      <c r="AY678" s="19" t="s">
        <v>188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1720</v>
      </c>
    </row>
    <row r="679" s="13" customFormat="1">
      <c r="A679" s="13"/>
      <c r="B679" s="233"/>
      <c r="C679" s="234"/>
      <c r="D679" s="235" t="s">
        <v>198</v>
      </c>
      <c r="E679" s="236" t="s">
        <v>19</v>
      </c>
      <c r="F679" s="237" t="s">
        <v>1721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198</v>
      </c>
      <c r="AU679" s="243" t="s">
        <v>82</v>
      </c>
      <c r="AV679" s="13" t="s">
        <v>80</v>
      </c>
      <c r="AW679" s="13" t="s">
        <v>35</v>
      </c>
      <c r="AX679" s="13" t="s">
        <v>73</v>
      </c>
      <c r="AY679" s="243" t="s">
        <v>188</v>
      </c>
    </row>
    <row r="680" s="13" customFormat="1">
      <c r="A680" s="13"/>
      <c r="B680" s="233"/>
      <c r="C680" s="234"/>
      <c r="D680" s="235" t="s">
        <v>198</v>
      </c>
      <c r="E680" s="236" t="s">
        <v>19</v>
      </c>
      <c r="F680" s="237" t="s">
        <v>1630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198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1722</v>
      </c>
      <c r="G681" s="245"/>
      <c r="H681" s="248">
        <v>3.54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1723</v>
      </c>
      <c r="G682" s="245"/>
      <c r="H682" s="248">
        <v>1.9470000000000001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4" customFormat="1">
      <c r="A683" s="14"/>
      <c r="B683" s="244"/>
      <c r="C683" s="245"/>
      <c r="D683" s="235" t="s">
        <v>198</v>
      </c>
      <c r="E683" s="246" t="s">
        <v>19</v>
      </c>
      <c r="F683" s="247" t="s">
        <v>1722</v>
      </c>
      <c r="G683" s="245"/>
      <c r="H683" s="248">
        <v>3.54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198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1723</v>
      </c>
      <c r="G684" s="245"/>
      <c r="H684" s="248">
        <v>1.9470000000000001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1724</v>
      </c>
      <c r="G685" s="245"/>
      <c r="H685" s="248">
        <v>3.2280000000000002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4" customFormat="1">
      <c r="A686" s="14"/>
      <c r="B686" s="244"/>
      <c r="C686" s="245"/>
      <c r="D686" s="235" t="s">
        <v>198</v>
      </c>
      <c r="E686" s="246" t="s">
        <v>19</v>
      </c>
      <c r="F686" s="247" t="s">
        <v>1724</v>
      </c>
      <c r="G686" s="245"/>
      <c r="H686" s="248">
        <v>3.2280000000000002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198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188</v>
      </c>
    </row>
    <row r="687" s="15" customFormat="1">
      <c r="A687" s="15"/>
      <c r="B687" s="255"/>
      <c r="C687" s="256"/>
      <c r="D687" s="235" t="s">
        <v>198</v>
      </c>
      <c r="E687" s="257" t="s">
        <v>19</v>
      </c>
      <c r="F687" s="258" t="s">
        <v>229</v>
      </c>
      <c r="G687" s="256"/>
      <c r="H687" s="259">
        <v>17.43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198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188</v>
      </c>
    </row>
    <row r="688" s="2" customFormat="1" ht="16.5" customHeight="1">
      <c r="A688" s="40"/>
      <c r="B688" s="41"/>
      <c r="C688" s="215" t="s">
        <v>967</v>
      </c>
      <c r="D688" s="215" t="s">
        <v>190</v>
      </c>
      <c r="E688" s="216" t="s">
        <v>1206</v>
      </c>
      <c r="F688" s="217" t="s">
        <v>1207</v>
      </c>
      <c r="G688" s="218" t="s">
        <v>243</v>
      </c>
      <c r="H688" s="219">
        <v>17.43</v>
      </c>
      <c r="I688" s="220"/>
      <c r="J688" s="221">
        <f>ROUND(I688*H688,2)</f>
        <v>0</v>
      </c>
      <c r="K688" s="217" t="s">
        <v>415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0.001</v>
      </c>
      <c r="R688" s="224">
        <f>Q688*H688</f>
        <v>0.017430000000000001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190</v>
      </c>
      <c r="AU688" s="226" t="s">
        <v>82</v>
      </c>
      <c r="AY688" s="19" t="s">
        <v>188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1725</v>
      </c>
    </row>
    <row r="689" s="13" customFormat="1">
      <c r="A689" s="13"/>
      <c r="B689" s="233"/>
      <c r="C689" s="234"/>
      <c r="D689" s="235" t="s">
        <v>198</v>
      </c>
      <c r="E689" s="236" t="s">
        <v>19</v>
      </c>
      <c r="F689" s="237" t="s">
        <v>1721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198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188</v>
      </c>
    </row>
    <row r="690" s="13" customFormat="1">
      <c r="A690" s="13"/>
      <c r="B690" s="233"/>
      <c r="C690" s="234"/>
      <c r="D690" s="235" t="s">
        <v>198</v>
      </c>
      <c r="E690" s="236" t="s">
        <v>19</v>
      </c>
      <c r="F690" s="237" t="s">
        <v>1630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198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188</v>
      </c>
    </row>
    <row r="691" s="14" customFormat="1">
      <c r="A691" s="14"/>
      <c r="B691" s="244"/>
      <c r="C691" s="245"/>
      <c r="D691" s="235" t="s">
        <v>198</v>
      </c>
      <c r="E691" s="246" t="s">
        <v>19</v>
      </c>
      <c r="F691" s="247" t="s">
        <v>1722</v>
      </c>
      <c r="G691" s="245"/>
      <c r="H691" s="248">
        <v>3.54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198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188</v>
      </c>
    </row>
    <row r="692" s="14" customFormat="1">
      <c r="A692" s="14"/>
      <c r="B692" s="244"/>
      <c r="C692" s="245"/>
      <c r="D692" s="235" t="s">
        <v>198</v>
      </c>
      <c r="E692" s="246" t="s">
        <v>19</v>
      </c>
      <c r="F692" s="247" t="s">
        <v>1723</v>
      </c>
      <c r="G692" s="245"/>
      <c r="H692" s="248">
        <v>1.9470000000000001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198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188</v>
      </c>
    </row>
    <row r="693" s="14" customFormat="1">
      <c r="A693" s="14"/>
      <c r="B693" s="244"/>
      <c r="C693" s="245"/>
      <c r="D693" s="235" t="s">
        <v>198</v>
      </c>
      <c r="E693" s="246" t="s">
        <v>19</v>
      </c>
      <c r="F693" s="247" t="s">
        <v>1722</v>
      </c>
      <c r="G693" s="245"/>
      <c r="H693" s="248">
        <v>3.54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198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1723</v>
      </c>
      <c r="G694" s="245"/>
      <c r="H694" s="248">
        <v>1.9470000000000001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4" customFormat="1">
      <c r="A695" s="14"/>
      <c r="B695" s="244"/>
      <c r="C695" s="245"/>
      <c r="D695" s="235" t="s">
        <v>198</v>
      </c>
      <c r="E695" s="246" t="s">
        <v>19</v>
      </c>
      <c r="F695" s="247" t="s">
        <v>1724</v>
      </c>
      <c r="G695" s="245"/>
      <c r="H695" s="248">
        <v>3.2280000000000002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198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1724</v>
      </c>
      <c r="G696" s="245"/>
      <c r="H696" s="248">
        <v>3.2280000000000002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5" customFormat="1">
      <c r="A697" s="15"/>
      <c r="B697" s="255"/>
      <c r="C697" s="256"/>
      <c r="D697" s="235" t="s">
        <v>198</v>
      </c>
      <c r="E697" s="257" t="s">
        <v>19</v>
      </c>
      <c r="F697" s="258" t="s">
        <v>229</v>
      </c>
      <c r="G697" s="256"/>
      <c r="H697" s="259">
        <v>17.43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198</v>
      </c>
      <c r="AU697" s="265" t="s">
        <v>82</v>
      </c>
      <c r="AV697" s="15" t="s">
        <v>135</v>
      </c>
      <c r="AW697" s="15" t="s">
        <v>35</v>
      </c>
      <c r="AX697" s="15" t="s">
        <v>80</v>
      </c>
      <c r="AY697" s="265" t="s">
        <v>188</v>
      </c>
    </row>
    <row r="698" s="2" customFormat="1" ht="16.5" customHeight="1">
      <c r="A698" s="40"/>
      <c r="B698" s="41"/>
      <c r="C698" s="215" t="s">
        <v>972</v>
      </c>
      <c r="D698" s="215" t="s">
        <v>190</v>
      </c>
      <c r="E698" s="216" t="s">
        <v>1726</v>
      </c>
      <c r="F698" s="217" t="s">
        <v>1727</v>
      </c>
      <c r="G698" s="218" t="s">
        <v>243</v>
      </c>
      <c r="H698" s="219">
        <v>397.5</v>
      </c>
      <c r="I698" s="220"/>
      <c r="J698" s="221">
        <f>ROUND(I698*H698,2)</f>
        <v>0</v>
      </c>
      <c r="K698" s="217" t="s">
        <v>194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0.00012999999999999999</v>
      </c>
      <c r="R698" s="224">
        <f>Q698*H698</f>
        <v>0.051674999999999999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190</v>
      </c>
      <c r="AU698" s="226" t="s">
        <v>82</v>
      </c>
      <c r="AY698" s="19" t="s">
        <v>188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1728</v>
      </c>
    </row>
    <row r="699" s="2" customFormat="1">
      <c r="A699" s="40"/>
      <c r="B699" s="41"/>
      <c r="C699" s="42"/>
      <c r="D699" s="228" t="s">
        <v>196</v>
      </c>
      <c r="E699" s="42"/>
      <c r="F699" s="229" t="s">
        <v>1729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196</v>
      </c>
      <c r="AU699" s="19" t="s">
        <v>82</v>
      </c>
    </row>
    <row r="700" s="13" customFormat="1">
      <c r="A700" s="13"/>
      <c r="B700" s="233"/>
      <c r="C700" s="234"/>
      <c r="D700" s="235" t="s">
        <v>198</v>
      </c>
      <c r="E700" s="236" t="s">
        <v>19</v>
      </c>
      <c r="F700" s="237" t="s">
        <v>1519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198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188</v>
      </c>
    </row>
    <row r="701" s="14" customFormat="1">
      <c r="A701" s="14"/>
      <c r="B701" s="244"/>
      <c r="C701" s="245"/>
      <c r="D701" s="235" t="s">
        <v>198</v>
      </c>
      <c r="E701" s="246" t="s">
        <v>19</v>
      </c>
      <c r="F701" s="247" t="s">
        <v>1730</v>
      </c>
      <c r="G701" s="245"/>
      <c r="H701" s="248">
        <v>397.5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198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188</v>
      </c>
    </row>
    <row r="702" s="15" customFormat="1">
      <c r="A702" s="15"/>
      <c r="B702" s="255"/>
      <c r="C702" s="256"/>
      <c r="D702" s="235" t="s">
        <v>198</v>
      </c>
      <c r="E702" s="257" t="s">
        <v>19</v>
      </c>
      <c r="F702" s="258" t="s">
        <v>229</v>
      </c>
      <c r="G702" s="256"/>
      <c r="H702" s="259">
        <v>397.5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198</v>
      </c>
      <c r="AU702" s="265" t="s">
        <v>82</v>
      </c>
      <c r="AV702" s="15" t="s">
        <v>135</v>
      </c>
      <c r="AW702" s="15" t="s">
        <v>35</v>
      </c>
      <c r="AX702" s="15" t="s">
        <v>80</v>
      </c>
      <c r="AY702" s="265" t="s">
        <v>188</v>
      </c>
    </row>
    <row r="703" s="2" customFormat="1" ht="24.15" customHeight="1">
      <c r="A703" s="40"/>
      <c r="B703" s="41"/>
      <c r="C703" s="215" t="s">
        <v>979</v>
      </c>
      <c r="D703" s="215" t="s">
        <v>190</v>
      </c>
      <c r="E703" s="216" t="s">
        <v>1731</v>
      </c>
      <c r="F703" s="217" t="s">
        <v>1732</v>
      </c>
      <c r="G703" s="218" t="s">
        <v>501</v>
      </c>
      <c r="H703" s="219">
        <v>346.755</v>
      </c>
      <c r="I703" s="220"/>
      <c r="J703" s="221">
        <f>ROUND(I703*H703,2)</f>
        <v>0</v>
      </c>
      <c r="K703" s="217" t="s">
        <v>194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2.0000000000000002E-05</v>
      </c>
      <c r="R703" s="224">
        <f>Q703*H703</f>
        <v>0.0069351000000000005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190</v>
      </c>
      <c r="AU703" s="226" t="s">
        <v>82</v>
      </c>
      <c r="AY703" s="19" t="s">
        <v>188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1733</v>
      </c>
    </row>
    <row r="704" s="2" customFormat="1">
      <c r="A704" s="40"/>
      <c r="B704" s="41"/>
      <c r="C704" s="42"/>
      <c r="D704" s="228" t="s">
        <v>196</v>
      </c>
      <c r="E704" s="42"/>
      <c r="F704" s="229" t="s">
        <v>1734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196</v>
      </c>
      <c r="AU704" s="19" t="s">
        <v>82</v>
      </c>
    </row>
    <row r="705" s="13" customFormat="1">
      <c r="A705" s="13"/>
      <c r="B705" s="233"/>
      <c r="C705" s="234"/>
      <c r="D705" s="235" t="s">
        <v>198</v>
      </c>
      <c r="E705" s="236" t="s">
        <v>19</v>
      </c>
      <c r="F705" s="237" t="s">
        <v>1519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198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1646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1735</v>
      </c>
      <c r="G707" s="245"/>
      <c r="H707" s="248">
        <v>74.105000000000004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1657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1736</v>
      </c>
      <c r="G709" s="245"/>
      <c r="H709" s="248">
        <v>19.555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3" customFormat="1">
      <c r="A710" s="13"/>
      <c r="B710" s="233"/>
      <c r="C710" s="234"/>
      <c r="D710" s="235" t="s">
        <v>198</v>
      </c>
      <c r="E710" s="236" t="s">
        <v>19</v>
      </c>
      <c r="F710" s="237" t="s">
        <v>1661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198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188</v>
      </c>
    </row>
    <row r="711" s="14" customFormat="1">
      <c r="A711" s="14"/>
      <c r="B711" s="244"/>
      <c r="C711" s="245"/>
      <c r="D711" s="235" t="s">
        <v>198</v>
      </c>
      <c r="E711" s="246" t="s">
        <v>19</v>
      </c>
      <c r="F711" s="247" t="s">
        <v>1737</v>
      </c>
      <c r="G711" s="245"/>
      <c r="H711" s="248">
        <v>20.024999999999999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198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188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1665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4" customFormat="1">
      <c r="A713" s="14"/>
      <c r="B713" s="244"/>
      <c r="C713" s="245"/>
      <c r="D713" s="235" t="s">
        <v>198</v>
      </c>
      <c r="E713" s="246" t="s">
        <v>19</v>
      </c>
      <c r="F713" s="247" t="s">
        <v>1738</v>
      </c>
      <c r="G713" s="245"/>
      <c r="H713" s="248">
        <v>20.010000000000002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198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1667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1739</v>
      </c>
      <c r="G715" s="245"/>
      <c r="H715" s="248">
        <v>15.52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3" customFormat="1">
      <c r="A716" s="13"/>
      <c r="B716" s="233"/>
      <c r="C716" s="234"/>
      <c r="D716" s="235" t="s">
        <v>198</v>
      </c>
      <c r="E716" s="236" t="s">
        <v>19</v>
      </c>
      <c r="F716" s="237" t="s">
        <v>1671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198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1740</v>
      </c>
      <c r="G717" s="245"/>
      <c r="H717" s="248">
        <v>15.76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3" customFormat="1">
      <c r="A718" s="13"/>
      <c r="B718" s="233"/>
      <c r="C718" s="234"/>
      <c r="D718" s="235" t="s">
        <v>198</v>
      </c>
      <c r="E718" s="236" t="s">
        <v>19</v>
      </c>
      <c r="F718" s="237" t="s">
        <v>1673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198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188</v>
      </c>
    </row>
    <row r="719" s="14" customFormat="1">
      <c r="A719" s="14"/>
      <c r="B719" s="244"/>
      <c r="C719" s="245"/>
      <c r="D719" s="235" t="s">
        <v>198</v>
      </c>
      <c r="E719" s="246" t="s">
        <v>19</v>
      </c>
      <c r="F719" s="247" t="s">
        <v>1739</v>
      </c>
      <c r="G719" s="245"/>
      <c r="H719" s="248">
        <v>15.52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198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188</v>
      </c>
    </row>
    <row r="720" s="13" customFormat="1">
      <c r="A720" s="13"/>
      <c r="B720" s="233"/>
      <c r="C720" s="234"/>
      <c r="D720" s="235" t="s">
        <v>198</v>
      </c>
      <c r="E720" s="236" t="s">
        <v>19</v>
      </c>
      <c r="F720" s="237" t="s">
        <v>1674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198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188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1741</v>
      </c>
      <c r="G721" s="245"/>
      <c r="H721" s="248">
        <v>22.34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1678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1742</v>
      </c>
      <c r="G723" s="245"/>
      <c r="H723" s="248">
        <v>21.829999999999998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1680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4" customFormat="1">
      <c r="A725" s="14"/>
      <c r="B725" s="244"/>
      <c r="C725" s="245"/>
      <c r="D725" s="235" t="s">
        <v>198</v>
      </c>
      <c r="E725" s="246" t="s">
        <v>19</v>
      </c>
      <c r="F725" s="247" t="s">
        <v>1743</v>
      </c>
      <c r="G725" s="245"/>
      <c r="H725" s="248">
        <v>16.510000000000002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198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188</v>
      </c>
    </row>
    <row r="726" s="13" customFormat="1">
      <c r="A726" s="13"/>
      <c r="B726" s="233"/>
      <c r="C726" s="234"/>
      <c r="D726" s="235" t="s">
        <v>198</v>
      </c>
      <c r="E726" s="236" t="s">
        <v>19</v>
      </c>
      <c r="F726" s="237" t="s">
        <v>1682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198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188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1744</v>
      </c>
      <c r="G727" s="245"/>
      <c r="H727" s="248">
        <v>19.07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3" customFormat="1">
      <c r="A728" s="13"/>
      <c r="B728" s="233"/>
      <c r="C728" s="234"/>
      <c r="D728" s="235" t="s">
        <v>198</v>
      </c>
      <c r="E728" s="236" t="s">
        <v>19</v>
      </c>
      <c r="F728" s="237" t="s">
        <v>1686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198</v>
      </c>
      <c r="AU728" s="243" t="s">
        <v>82</v>
      </c>
      <c r="AV728" s="13" t="s">
        <v>80</v>
      </c>
      <c r="AW728" s="13" t="s">
        <v>35</v>
      </c>
      <c r="AX728" s="13" t="s">
        <v>73</v>
      </c>
      <c r="AY728" s="243" t="s">
        <v>188</v>
      </c>
    </row>
    <row r="729" s="14" customFormat="1">
      <c r="A729" s="14"/>
      <c r="B729" s="244"/>
      <c r="C729" s="245"/>
      <c r="D729" s="235" t="s">
        <v>198</v>
      </c>
      <c r="E729" s="246" t="s">
        <v>19</v>
      </c>
      <c r="F729" s="247" t="s">
        <v>1745</v>
      </c>
      <c r="G729" s="245"/>
      <c r="H729" s="248">
        <v>19.07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198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188</v>
      </c>
    </row>
    <row r="730" s="13" customFormat="1">
      <c r="A730" s="13"/>
      <c r="B730" s="233"/>
      <c r="C730" s="234"/>
      <c r="D730" s="235" t="s">
        <v>198</v>
      </c>
      <c r="E730" s="236" t="s">
        <v>19</v>
      </c>
      <c r="F730" s="237" t="s">
        <v>1690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198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188</v>
      </c>
    </row>
    <row r="731" s="14" customFormat="1">
      <c r="A731" s="14"/>
      <c r="B731" s="244"/>
      <c r="C731" s="245"/>
      <c r="D731" s="235" t="s">
        <v>198</v>
      </c>
      <c r="E731" s="246" t="s">
        <v>19</v>
      </c>
      <c r="F731" s="247" t="s">
        <v>1746</v>
      </c>
      <c r="G731" s="245"/>
      <c r="H731" s="248">
        <v>16.620000000000001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198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188</v>
      </c>
    </row>
    <row r="732" s="13" customFormat="1">
      <c r="A732" s="13"/>
      <c r="B732" s="233"/>
      <c r="C732" s="234"/>
      <c r="D732" s="235" t="s">
        <v>198</v>
      </c>
      <c r="E732" s="236" t="s">
        <v>19</v>
      </c>
      <c r="F732" s="237" t="s">
        <v>1692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198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188</v>
      </c>
    </row>
    <row r="733" s="14" customFormat="1">
      <c r="A733" s="14"/>
      <c r="B733" s="244"/>
      <c r="C733" s="245"/>
      <c r="D733" s="235" t="s">
        <v>198</v>
      </c>
      <c r="E733" s="246" t="s">
        <v>19</v>
      </c>
      <c r="F733" s="247" t="s">
        <v>1747</v>
      </c>
      <c r="G733" s="245"/>
      <c r="H733" s="248">
        <v>16.239999999999998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198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188</v>
      </c>
    </row>
    <row r="734" s="13" customFormat="1">
      <c r="A734" s="13"/>
      <c r="B734" s="233"/>
      <c r="C734" s="234"/>
      <c r="D734" s="235" t="s">
        <v>198</v>
      </c>
      <c r="E734" s="236" t="s">
        <v>19</v>
      </c>
      <c r="F734" s="237" t="s">
        <v>1694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198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188</v>
      </c>
    </row>
    <row r="735" s="14" customFormat="1">
      <c r="A735" s="14"/>
      <c r="B735" s="244"/>
      <c r="C735" s="245"/>
      <c r="D735" s="235" t="s">
        <v>198</v>
      </c>
      <c r="E735" s="246" t="s">
        <v>19</v>
      </c>
      <c r="F735" s="247" t="s">
        <v>1748</v>
      </c>
      <c r="G735" s="245"/>
      <c r="H735" s="248">
        <v>16.440000000000001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198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188</v>
      </c>
    </row>
    <row r="736" s="13" customFormat="1">
      <c r="A736" s="13"/>
      <c r="B736" s="233"/>
      <c r="C736" s="234"/>
      <c r="D736" s="235" t="s">
        <v>198</v>
      </c>
      <c r="E736" s="236" t="s">
        <v>19</v>
      </c>
      <c r="F736" s="237" t="s">
        <v>1696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198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1749</v>
      </c>
      <c r="G737" s="245"/>
      <c r="H737" s="248">
        <v>18.140000000000001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5" customFormat="1">
      <c r="A738" s="15"/>
      <c r="B738" s="255"/>
      <c r="C738" s="256"/>
      <c r="D738" s="235" t="s">
        <v>198</v>
      </c>
      <c r="E738" s="257" t="s">
        <v>19</v>
      </c>
      <c r="F738" s="258" t="s">
        <v>229</v>
      </c>
      <c r="G738" s="256"/>
      <c r="H738" s="259">
        <v>346.755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198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188</v>
      </c>
    </row>
    <row r="739" s="2" customFormat="1" ht="24.15" customHeight="1">
      <c r="A739" s="40"/>
      <c r="B739" s="41"/>
      <c r="C739" s="215" t="s">
        <v>984</v>
      </c>
      <c r="D739" s="215" t="s">
        <v>190</v>
      </c>
      <c r="E739" s="216" t="s">
        <v>1750</v>
      </c>
      <c r="F739" s="217" t="s">
        <v>1751</v>
      </c>
      <c r="G739" s="218" t="s">
        <v>243</v>
      </c>
      <c r="H739" s="219">
        <v>3.1000000000000001</v>
      </c>
      <c r="I739" s="220"/>
      <c r="J739" s="221">
        <f>ROUND(I739*H739,2)</f>
        <v>0</v>
      </c>
      <c r="K739" s="217" t="s">
        <v>415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0.0018799999999999999</v>
      </c>
      <c r="R739" s="224">
        <f>Q739*H739</f>
        <v>0.0058279999999999998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190</v>
      </c>
      <c r="AU739" s="226" t="s">
        <v>82</v>
      </c>
      <c r="AY739" s="19" t="s">
        <v>188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1752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1519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3" customFormat="1">
      <c r="A741" s="13"/>
      <c r="B741" s="233"/>
      <c r="C741" s="234"/>
      <c r="D741" s="235" t="s">
        <v>198</v>
      </c>
      <c r="E741" s="236" t="s">
        <v>19</v>
      </c>
      <c r="F741" s="237" t="s">
        <v>1753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198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188</v>
      </c>
    </row>
    <row r="742" s="14" customFormat="1">
      <c r="A742" s="14"/>
      <c r="B742" s="244"/>
      <c r="C742" s="245"/>
      <c r="D742" s="235" t="s">
        <v>198</v>
      </c>
      <c r="E742" s="246" t="s">
        <v>19</v>
      </c>
      <c r="F742" s="247" t="s">
        <v>1754</v>
      </c>
      <c r="G742" s="245"/>
      <c r="H742" s="248">
        <v>3.1000000000000001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198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188</v>
      </c>
    </row>
    <row r="743" s="15" customFormat="1">
      <c r="A743" s="15"/>
      <c r="B743" s="255"/>
      <c r="C743" s="256"/>
      <c r="D743" s="235" t="s">
        <v>198</v>
      </c>
      <c r="E743" s="257" t="s">
        <v>19</v>
      </c>
      <c r="F743" s="258" t="s">
        <v>229</v>
      </c>
      <c r="G743" s="256"/>
      <c r="H743" s="259">
        <v>3.1000000000000001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198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188</v>
      </c>
    </row>
    <row r="744" s="2" customFormat="1" ht="16.5" customHeight="1">
      <c r="A744" s="40"/>
      <c r="B744" s="41"/>
      <c r="C744" s="272" t="s">
        <v>988</v>
      </c>
      <c r="D744" s="272" t="s">
        <v>522</v>
      </c>
      <c r="E744" s="273" t="s">
        <v>1755</v>
      </c>
      <c r="F744" s="274" t="s">
        <v>1756</v>
      </c>
      <c r="G744" s="275" t="s">
        <v>243</v>
      </c>
      <c r="H744" s="276">
        <v>3.1619999999999999</v>
      </c>
      <c r="I744" s="277"/>
      <c r="J744" s="278">
        <f>ROUND(I744*H744,2)</f>
        <v>0</v>
      </c>
      <c r="K744" s="274" t="s">
        <v>415</v>
      </c>
      <c r="L744" s="279"/>
      <c r="M744" s="280" t="s">
        <v>19</v>
      </c>
      <c r="N744" s="281" t="s">
        <v>44</v>
      </c>
      <c r="O744" s="86"/>
      <c r="P744" s="224">
        <f>O744*H744</f>
        <v>0</v>
      </c>
      <c r="Q744" s="224">
        <v>0.085999999999999993</v>
      </c>
      <c r="R744" s="224">
        <f>Q744*H744</f>
        <v>0.27193199999999995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268</v>
      </c>
      <c r="AT744" s="226" t="s">
        <v>522</v>
      </c>
      <c r="AU744" s="226" t="s">
        <v>82</v>
      </c>
      <c r="AY744" s="19" t="s">
        <v>188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1757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1519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1753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1754</v>
      </c>
      <c r="G747" s="245"/>
      <c r="H747" s="248">
        <v>3.1000000000000001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5" customFormat="1">
      <c r="A748" s="15"/>
      <c r="B748" s="255"/>
      <c r="C748" s="256"/>
      <c r="D748" s="235" t="s">
        <v>198</v>
      </c>
      <c r="E748" s="257" t="s">
        <v>19</v>
      </c>
      <c r="F748" s="258" t="s">
        <v>229</v>
      </c>
      <c r="G748" s="256"/>
      <c r="H748" s="259">
        <v>3.1000000000000001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198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188</v>
      </c>
    </row>
    <row r="749" s="14" customFormat="1">
      <c r="A749" s="14"/>
      <c r="B749" s="244"/>
      <c r="C749" s="245"/>
      <c r="D749" s="235" t="s">
        <v>198</v>
      </c>
      <c r="E749" s="245"/>
      <c r="F749" s="247" t="s">
        <v>1758</v>
      </c>
      <c r="G749" s="245"/>
      <c r="H749" s="248">
        <v>3.1619999999999999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4</v>
      </c>
      <c r="AX749" s="14" t="s">
        <v>80</v>
      </c>
      <c r="AY749" s="254" t="s">
        <v>188</v>
      </c>
    </row>
    <row r="750" s="2" customFormat="1" ht="24.15" customHeight="1">
      <c r="A750" s="40"/>
      <c r="B750" s="41"/>
      <c r="C750" s="215" t="s">
        <v>991</v>
      </c>
      <c r="D750" s="215" t="s">
        <v>190</v>
      </c>
      <c r="E750" s="216" t="s">
        <v>1212</v>
      </c>
      <c r="F750" s="217" t="s">
        <v>1213</v>
      </c>
      <c r="G750" s="218" t="s">
        <v>442</v>
      </c>
      <c r="H750" s="219">
        <v>9</v>
      </c>
      <c r="I750" s="220"/>
      <c r="J750" s="221">
        <f>ROUND(I750*H750,2)</f>
        <v>0</v>
      </c>
      <c r="K750" s="217" t="s">
        <v>194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0.013339999999999999</v>
      </c>
      <c r="R750" s="224">
        <f>Q750*H750</f>
        <v>0.12006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190</v>
      </c>
      <c r="AU750" s="226" t="s">
        <v>82</v>
      </c>
      <c r="AY750" s="19" t="s">
        <v>188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1759</v>
      </c>
    </row>
    <row r="751" s="2" customFormat="1">
      <c r="A751" s="40"/>
      <c r="B751" s="41"/>
      <c r="C751" s="42"/>
      <c r="D751" s="228" t="s">
        <v>196</v>
      </c>
      <c r="E751" s="42"/>
      <c r="F751" s="229" t="s">
        <v>1215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196</v>
      </c>
      <c r="AU751" s="19" t="s">
        <v>82</v>
      </c>
    </row>
    <row r="752" s="13" customFormat="1">
      <c r="A752" s="13"/>
      <c r="B752" s="233"/>
      <c r="C752" s="234"/>
      <c r="D752" s="235" t="s">
        <v>198</v>
      </c>
      <c r="E752" s="236" t="s">
        <v>19</v>
      </c>
      <c r="F752" s="237" t="s">
        <v>1546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198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188</v>
      </c>
    </row>
    <row r="753" s="13" customFormat="1">
      <c r="A753" s="13"/>
      <c r="B753" s="233"/>
      <c r="C753" s="234"/>
      <c r="D753" s="235" t="s">
        <v>198</v>
      </c>
      <c r="E753" s="236" t="s">
        <v>19</v>
      </c>
      <c r="F753" s="237" t="s">
        <v>1760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198</v>
      </c>
      <c r="AU753" s="243" t="s">
        <v>82</v>
      </c>
      <c r="AV753" s="13" t="s">
        <v>80</v>
      </c>
      <c r="AW753" s="13" t="s">
        <v>35</v>
      </c>
      <c r="AX753" s="13" t="s">
        <v>73</v>
      </c>
      <c r="AY753" s="243" t="s">
        <v>188</v>
      </c>
    </row>
    <row r="754" s="14" customFormat="1">
      <c r="A754" s="14"/>
      <c r="B754" s="244"/>
      <c r="C754" s="245"/>
      <c r="D754" s="235" t="s">
        <v>198</v>
      </c>
      <c r="E754" s="246" t="s">
        <v>19</v>
      </c>
      <c r="F754" s="247" t="s">
        <v>1761</v>
      </c>
      <c r="G754" s="245"/>
      <c r="H754" s="248">
        <v>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198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188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1762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80</v>
      </c>
      <c r="G756" s="245"/>
      <c r="H756" s="248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5" customFormat="1">
      <c r="A757" s="15"/>
      <c r="B757" s="255"/>
      <c r="C757" s="256"/>
      <c r="D757" s="235" t="s">
        <v>198</v>
      </c>
      <c r="E757" s="257" t="s">
        <v>19</v>
      </c>
      <c r="F757" s="258" t="s">
        <v>229</v>
      </c>
      <c r="G757" s="256"/>
      <c r="H757" s="259">
        <v>9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198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188</v>
      </c>
    </row>
    <row r="758" s="2" customFormat="1" ht="16.5" customHeight="1">
      <c r="A758" s="40"/>
      <c r="B758" s="41"/>
      <c r="C758" s="272" t="s">
        <v>993</v>
      </c>
      <c r="D758" s="272" t="s">
        <v>522</v>
      </c>
      <c r="E758" s="273" t="s">
        <v>1218</v>
      </c>
      <c r="F758" s="274" t="s">
        <v>1219</v>
      </c>
      <c r="G758" s="275" t="s">
        <v>442</v>
      </c>
      <c r="H758" s="276">
        <v>8</v>
      </c>
      <c r="I758" s="277"/>
      <c r="J758" s="278">
        <f>ROUND(I758*H758,2)</f>
        <v>0</v>
      </c>
      <c r="K758" s="274" t="s">
        <v>452</v>
      </c>
      <c r="L758" s="279"/>
      <c r="M758" s="280" t="s">
        <v>19</v>
      </c>
      <c r="N758" s="281" t="s">
        <v>44</v>
      </c>
      <c r="O758" s="86"/>
      <c r="P758" s="224">
        <f>O758*H758</f>
        <v>0</v>
      </c>
      <c r="Q758" s="224">
        <v>0.02</v>
      </c>
      <c r="R758" s="224">
        <f>Q758*H758</f>
        <v>0.16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268</v>
      </c>
      <c r="AT758" s="226" t="s">
        <v>522</v>
      </c>
      <c r="AU758" s="226" t="s">
        <v>82</v>
      </c>
      <c r="AY758" s="19" t="s">
        <v>188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1763</v>
      </c>
    </row>
    <row r="759" s="13" customFormat="1">
      <c r="A759" s="13"/>
      <c r="B759" s="233"/>
      <c r="C759" s="234"/>
      <c r="D759" s="235" t="s">
        <v>198</v>
      </c>
      <c r="E759" s="236" t="s">
        <v>19</v>
      </c>
      <c r="F759" s="237" t="s">
        <v>1546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198</v>
      </c>
      <c r="AU759" s="243" t="s">
        <v>82</v>
      </c>
      <c r="AV759" s="13" t="s">
        <v>80</v>
      </c>
      <c r="AW759" s="13" t="s">
        <v>35</v>
      </c>
      <c r="AX759" s="13" t="s">
        <v>73</v>
      </c>
      <c r="AY759" s="243" t="s">
        <v>188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1760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4" customFormat="1">
      <c r="A761" s="14"/>
      <c r="B761" s="244"/>
      <c r="C761" s="245"/>
      <c r="D761" s="235" t="s">
        <v>198</v>
      </c>
      <c r="E761" s="246" t="s">
        <v>19</v>
      </c>
      <c r="F761" s="247" t="s">
        <v>1761</v>
      </c>
      <c r="G761" s="245"/>
      <c r="H761" s="248">
        <v>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198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188</v>
      </c>
    </row>
    <row r="762" s="15" customFormat="1">
      <c r="A762" s="15"/>
      <c r="B762" s="255"/>
      <c r="C762" s="256"/>
      <c r="D762" s="235" t="s">
        <v>198</v>
      </c>
      <c r="E762" s="257" t="s">
        <v>19</v>
      </c>
      <c r="F762" s="258" t="s">
        <v>229</v>
      </c>
      <c r="G762" s="256"/>
      <c r="H762" s="259">
        <v>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198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188</v>
      </c>
    </row>
    <row r="763" s="2" customFormat="1" ht="16.5" customHeight="1">
      <c r="A763" s="40"/>
      <c r="B763" s="41"/>
      <c r="C763" s="272" t="s">
        <v>1000</v>
      </c>
      <c r="D763" s="272" t="s">
        <v>522</v>
      </c>
      <c r="E763" s="273" t="s">
        <v>1221</v>
      </c>
      <c r="F763" s="274" t="s">
        <v>1764</v>
      </c>
      <c r="G763" s="275" t="s">
        <v>442</v>
      </c>
      <c r="H763" s="276">
        <v>1</v>
      </c>
      <c r="I763" s="277"/>
      <c r="J763" s="278">
        <f>ROUND(I763*H763,2)</f>
        <v>0</v>
      </c>
      <c r="K763" s="274" t="s">
        <v>452</v>
      </c>
      <c r="L763" s="279"/>
      <c r="M763" s="280" t="s">
        <v>19</v>
      </c>
      <c r="N763" s="281" t="s">
        <v>44</v>
      </c>
      <c r="O763" s="86"/>
      <c r="P763" s="224">
        <f>O763*H763</f>
        <v>0</v>
      </c>
      <c r="Q763" s="224">
        <v>0.02</v>
      </c>
      <c r="R763" s="224">
        <f>Q763*H763</f>
        <v>0.02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268</v>
      </c>
      <c r="AT763" s="226" t="s">
        <v>522</v>
      </c>
      <c r="AU763" s="226" t="s">
        <v>82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1765</v>
      </c>
    </row>
    <row r="764" s="13" customFormat="1">
      <c r="A764" s="13"/>
      <c r="B764" s="233"/>
      <c r="C764" s="234"/>
      <c r="D764" s="235" t="s">
        <v>198</v>
      </c>
      <c r="E764" s="236" t="s">
        <v>19</v>
      </c>
      <c r="F764" s="237" t="s">
        <v>1766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198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188</v>
      </c>
    </row>
    <row r="765" s="14" customFormat="1">
      <c r="A765" s="14"/>
      <c r="B765" s="244"/>
      <c r="C765" s="245"/>
      <c r="D765" s="235" t="s">
        <v>198</v>
      </c>
      <c r="E765" s="246" t="s">
        <v>19</v>
      </c>
      <c r="F765" s="247" t="s">
        <v>80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198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188</v>
      </c>
    </row>
    <row r="766" s="15" customFormat="1">
      <c r="A766" s="15"/>
      <c r="B766" s="255"/>
      <c r="C766" s="256"/>
      <c r="D766" s="235" t="s">
        <v>198</v>
      </c>
      <c r="E766" s="257" t="s">
        <v>19</v>
      </c>
      <c r="F766" s="258" t="s">
        <v>229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198</v>
      </c>
      <c r="AU766" s="265" t="s">
        <v>82</v>
      </c>
      <c r="AV766" s="15" t="s">
        <v>135</v>
      </c>
      <c r="AW766" s="15" t="s">
        <v>35</v>
      </c>
      <c r="AX766" s="15" t="s">
        <v>80</v>
      </c>
      <c r="AY766" s="265" t="s">
        <v>188</v>
      </c>
    </row>
    <row r="767" s="2" customFormat="1" ht="16.5" customHeight="1">
      <c r="A767" s="40"/>
      <c r="B767" s="41"/>
      <c r="C767" s="215" t="s">
        <v>1006</v>
      </c>
      <c r="D767" s="215" t="s">
        <v>190</v>
      </c>
      <c r="E767" s="216" t="s">
        <v>1767</v>
      </c>
      <c r="F767" s="217" t="s">
        <v>1768</v>
      </c>
      <c r="G767" s="218" t="s">
        <v>442</v>
      </c>
      <c r="H767" s="219">
        <v>14</v>
      </c>
      <c r="I767" s="220"/>
      <c r="J767" s="221">
        <f>ROUND(I767*H767,2)</f>
        <v>0</v>
      </c>
      <c r="K767" s="217" t="s">
        <v>452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0.013339999999999999</v>
      </c>
      <c r="R767" s="224">
        <f>Q767*H767</f>
        <v>0.18675999999999998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190</v>
      </c>
      <c r="AU767" s="226" t="s">
        <v>82</v>
      </c>
      <c r="AY767" s="19" t="s">
        <v>188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1769</v>
      </c>
    </row>
    <row r="768" s="13" customFormat="1">
      <c r="A768" s="13"/>
      <c r="B768" s="233"/>
      <c r="C768" s="234"/>
      <c r="D768" s="235" t="s">
        <v>198</v>
      </c>
      <c r="E768" s="236" t="s">
        <v>19</v>
      </c>
      <c r="F768" s="237" t="s">
        <v>1546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198</v>
      </c>
      <c r="AU768" s="243" t="s">
        <v>82</v>
      </c>
      <c r="AV768" s="13" t="s">
        <v>80</v>
      </c>
      <c r="AW768" s="13" t="s">
        <v>35</v>
      </c>
      <c r="AX768" s="13" t="s">
        <v>73</v>
      </c>
      <c r="AY768" s="243" t="s">
        <v>188</v>
      </c>
    </row>
    <row r="769" s="13" customFormat="1">
      <c r="A769" s="13"/>
      <c r="B769" s="233"/>
      <c r="C769" s="234"/>
      <c r="D769" s="235" t="s">
        <v>198</v>
      </c>
      <c r="E769" s="236" t="s">
        <v>19</v>
      </c>
      <c r="F769" s="237" t="s">
        <v>1770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198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188</v>
      </c>
    </row>
    <row r="770" s="14" customFormat="1">
      <c r="A770" s="14"/>
      <c r="B770" s="244"/>
      <c r="C770" s="245"/>
      <c r="D770" s="235" t="s">
        <v>198</v>
      </c>
      <c r="E770" s="246" t="s">
        <v>19</v>
      </c>
      <c r="F770" s="247" t="s">
        <v>1771</v>
      </c>
      <c r="G770" s="245"/>
      <c r="H770" s="248">
        <v>12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198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188</v>
      </c>
    </row>
    <row r="771" s="13" customFormat="1">
      <c r="A771" s="13"/>
      <c r="B771" s="233"/>
      <c r="C771" s="234"/>
      <c r="D771" s="235" t="s">
        <v>198</v>
      </c>
      <c r="E771" s="236" t="s">
        <v>19</v>
      </c>
      <c r="F771" s="237" t="s">
        <v>1772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198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1773</v>
      </c>
      <c r="G772" s="245"/>
      <c r="H772" s="248">
        <v>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5" customFormat="1">
      <c r="A773" s="15"/>
      <c r="B773" s="255"/>
      <c r="C773" s="256"/>
      <c r="D773" s="235" t="s">
        <v>198</v>
      </c>
      <c r="E773" s="257" t="s">
        <v>19</v>
      </c>
      <c r="F773" s="258" t="s">
        <v>229</v>
      </c>
      <c r="G773" s="256"/>
      <c r="H773" s="259">
        <v>14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198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188</v>
      </c>
    </row>
    <row r="774" s="2" customFormat="1" ht="21.75" customHeight="1">
      <c r="A774" s="40"/>
      <c r="B774" s="41"/>
      <c r="C774" s="272" t="s">
        <v>1011</v>
      </c>
      <c r="D774" s="272" t="s">
        <v>522</v>
      </c>
      <c r="E774" s="273" t="s">
        <v>1774</v>
      </c>
      <c r="F774" s="274" t="s">
        <v>1775</v>
      </c>
      <c r="G774" s="275" t="s">
        <v>442</v>
      </c>
      <c r="H774" s="276">
        <v>12</v>
      </c>
      <c r="I774" s="277"/>
      <c r="J774" s="278">
        <f>ROUND(I774*H774,2)</f>
        <v>0</v>
      </c>
      <c r="K774" s="274" t="s">
        <v>452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0.02</v>
      </c>
      <c r="R774" s="224">
        <f>Q774*H774</f>
        <v>0.23999999999999999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268</v>
      </c>
      <c r="AT774" s="226" t="s">
        <v>522</v>
      </c>
      <c r="AU774" s="226" t="s">
        <v>82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1776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1546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3" customFormat="1">
      <c r="A776" s="13"/>
      <c r="B776" s="233"/>
      <c r="C776" s="234"/>
      <c r="D776" s="235" t="s">
        <v>198</v>
      </c>
      <c r="E776" s="236" t="s">
        <v>19</v>
      </c>
      <c r="F776" s="237" t="s">
        <v>1777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198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1771</v>
      </c>
      <c r="G777" s="245"/>
      <c r="H777" s="248">
        <v>12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5" customFormat="1">
      <c r="A778" s="15"/>
      <c r="B778" s="255"/>
      <c r="C778" s="256"/>
      <c r="D778" s="235" t="s">
        <v>198</v>
      </c>
      <c r="E778" s="257" t="s">
        <v>19</v>
      </c>
      <c r="F778" s="258" t="s">
        <v>229</v>
      </c>
      <c r="G778" s="256"/>
      <c r="H778" s="259">
        <v>12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198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188</v>
      </c>
    </row>
    <row r="779" s="2" customFormat="1" ht="16.5" customHeight="1">
      <c r="A779" s="40"/>
      <c r="B779" s="41"/>
      <c r="C779" s="272" t="s">
        <v>1013</v>
      </c>
      <c r="D779" s="272" t="s">
        <v>522</v>
      </c>
      <c r="E779" s="273" t="s">
        <v>1778</v>
      </c>
      <c r="F779" s="274" t="s">
        <v>1779</v>
      </c>
      <c r="G779" s="275" t="s">
        <v>442</v>
      </c>
      <c r="H779" s="276">
        <v>2</v>
      </c>
      <c r="I779" s="277"/>
      <c r="J779" s="278">
        <f>ROUND(I779*H779,2)</f>
        <v>0</v>
      </c>
      <c r="K779" s="274" t="s">
        <v>452</v>
      </c>
      <c r="L779" s="279"/>
      <c r="M779" s="280" t="s">
        <v>19</v>
      </c>
      <c r="N779" s="281" t="s">
        <v>44</v>
      </c>
      <c r="O779" s="86"/>
      <c r="P779" s="224">
        <f>O779*H779</f>
        <v>0</v>
      </c>
      <c r="Q779" s="224">
        <v>0.02</v>
      </c>
      <c r="R779" s="224">
        <f>Q779*H779</f>
        <v>0.040000000000000001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268</v>
      </c>
      <c r="AT779" s="226" t="s">
        <v>522</v>
      </c>
      <c r="AU779" s="226" t="s">
        <v>82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1780</v>
      </c>
    </row>
    <row r="780" s="13" customFormat="1">
      <c r="A780" s="13"/>
      <c r="B780" s="233"/>
      <c r="C780" s="234"/>
      <c r="D780" s="235" t="s">
        <v>198</v>
      </c>
      <c r="E780" s="236" t="s">
        <v>19</v>
      </c>
      <c r="F780" s="237" t="s">
        <v>1546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198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188</v>
      </c>
    </row>
    <row r="781" s="13" customFormat="1">
      <c r="A781" s="13"/>
      <c r="B781" s="233"/>
      <c r="C781" s="234"/>
      <c r="D781" s="235" t="s">
        <v>198</v>
      </c>
      <c r="E781" s="236" t="s">
        <v>19</v>
      </c>
      <c r="F781" s="237" t="s">
        <v>1781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198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188</v>
      </c>
    </row>
    <row r="782" s="14" customFormat="1">
      <c r="A782" s="14"/>
      <c r="B782" s="244"/>
      <c r="C782" s="245"/>
      <c r="D782" s="235" t="s">
        <v>198</v>
      </c>
      <c r="E782" s="246" t="s">
        <v>19</v>
      </c>
      <c r="F782" s="247" t="s">
        <v>1773</v>
      </c>
      <c r="G782" s="245"/>
      <c r="H782" s="248">
        <v>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198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188</v>
      </c>
    </row>
    <row r="783" s="15" customFormat="1">
      <c r="A783" s="15"/>
      <c r="B783" s="255"/>
      <c r="C783" s="256"/>
      <c r="D783" s="235" t="s">
        <v>198</v>
      </c>
      <c r="E783" s="257" t="s">
        <v>19</v>
      </c>
      <c r="F783" s="258" t="s">
        <v>229</v>
      </c>
      <c r="G783" s="256"/>
      <c r="H783" s="259">
        <v>2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198</v>
      </c>
      <c r="AU783" s="265" t="s">
        <v>82</v>
      </c>
      <c r="AV783" s="15" t="s">
        <v>135</v>
      </c>
      <c r="AW783" s="15" t="s">
        <v>35</v>
      </c>
      <c r="AX783" s="15" t="s">
        <v>80</v>
      </c>
      <c r="AY783" s="265" t="s">
        <v>188</v>
      </c>
    </row>
    <row r="784" s="12" customFormat="1" ht="22.8" customHeight="1">
      <c r="A784" s="12"/>
      <c r="B784" s="199"/>
      <c r="C784" s="200"/>
      <c r="D784" s="201" t="s">
        <v>72</v>
      </c>
      <c r="E784" s="213" t="s">
        <v>239</v>
      </c>
      <c r="F784" s="213" t="s">
        <v>240</v>
      </c>
      <c r="G784" s="200"/>
      <c r="H784" s="200"/>
      <c r="I784" s="203"/>
      <c r="J784" s="214">
        <f>BK784</f>
        <v>0</v>
      </c>
      <c r="K784" s="200"/>
      <c r="L784" s="205"/>
      <c r="M784" s="206"/>
      <c r="N784" s="207"/>
      <c r="O784" s="207"/>
      <c r="P784" s="208">
        <f>SUM(P785:P843)</f>
        <v>0</v>
      </c>
      <c r="Q784" s="207"/>
      <c r="R784" s="208">
        <f>SUM(R785:R843)</f>
        <v>0.111126</v>
      </c>
      <c r="S784" s="207"/>
      <c r="T784" s="209">
        <f>SUM(T785:T843)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0" t="s">
        <v>80</v>
      </c>
      <c r="AT784" s="211" t="s">
        <v>72</v>
      </c>
      <c r="AU784" s="211" t="s">
        <v>80</v>
      </c>
      <c r="AY784" s="210" t="s">
        <v>188</v>
      </c>
      <c r="BK784" s="212">
        <f>SUM(BK785:BK843)</f>
        <v>0</v>
      </c>
    </row>
    <row r="785" s="2" customFormat="1" ht="24.15" customHeight="1">
      <c r="A785" s="40"/>
      <c r="B785" s="41"/>
      <c r="C785" s="215" t="s">
        <v>1016</v>
      </c>
      <c r="D785" s="215" t="s">
        <v>190</v>
      </c>
      <c r="E785" s="216" t="s">
        <v>241</v>
      </c>
      <c r="F785" s="217" t="s">
        <v>242</v>
      </c>
      <c r="G785" s="218" t="s">
        <v>243</v>
      </c>
      <c r="H785" s="219">
        <v>425.80000000000001</v>
      </c>
      <c r="I785" s="220"/>
      <c r="J785" s="221">
        <f>ROUND(I785*H785,2)</f>
        <v>0</v>
      </c>
      <c r="K785" s="217" t="s">
        <v>194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190</v>
      </c>
      <c r="AU785" s="226" t="s">
        <v>82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1782</v>
      </c>
    </row>
    <row r="786" s="2" customFormat="1">
      <c r="A786" s="40"/>
      <c r="B786" s="41"/>
      <c r="C786" s="42"/>
      <c r="D786" s="228" t="s">
        <v>196</v>
      </c>
      <c r="E786" s="42"/>
      <c r="F786" s="229" t="s">
        <v>245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196</v>
      </c>
      <c r="AU786" s="19" t="s">
        <v>82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1783</v>
      </c>
      <c r="G787" s="245"/>
      <c r="H787" s="248">
        <v>425.80000000000001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5" customFormat="1">
      <c r="A788" s="15"/>
      <c r="B788" s="255"/>
      <c r="C788" s="256"/>
      <c r="D788" s="235" t="s">
        <v>198</v>
      </c>
      <c r="E788" s="257" t="s">
        <v>19</v>
      </c>
      <c r="F788" s="258" t="s">
        <v>229</v>
      </c>
      <c r="G788" s="256"/>
      <c r="H788" s="259">
        <v>425.80000000000001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198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188</v>
      </c>
    </row>
    <row r="789" s="2" customFormat="1" ht="24.15" customHeight="1">
      <c r="A789" s="40"/>
      <c r="B789" s="41"/>
      <c r="C789" s="215" t="s">
        <v>1018</v>
      </c>
      <c r="D789" s="215" t="s">
        <v>190</v>
      </c>
      <c r="E789" s="216" t="s">
        <v>248</v>
      </c>
      <c r="F789" s="217" t="s">
        <v>249</v>
      </c>
      <c r="G789" s="218" t="s">
        <v>243</v>
      </c>
      <c r="H789" s="219">
        <v>38322</v>
      </c>
      <c r="I789" s="220"/>
      <c r="J789" s="221">
        <f>ROUND(I789*H789,2)</f>
        <v>0</v>
      </c>
      <c r="K789" s="217" t="s">
        <v>194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190</v>
      </c>
      <c r="AU789" s="226" t="s">
        <v>82</v>
      </c>
      <c r="AY789" s="19" t="s">
        <v>188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1784</v>
      </c>
    </row>
    <row r="790" s="2" customFormat="1">
      <c r="A790" s="40"/>
      <c r="B790" s="41"/>
      <c r="C790" s="42"/>
      <c r="D790" s="228" t="s">
        <v>196</v>
      </c>
      <c r="E790" s="42"/>
      <c r="F790" s="229" t="s">
        <v>251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196</v>
      </c>
      <c r="AU790" s="19" t="s">
        <v>82</v>
      </c>
    </row>
    <row r="791" s="14" customFormat="1">
      <c r="A791" s="14"/>
      <c r="B791" s="244"/>
      <c r="C791" s="245"/>
      <c r="D791" s="235" t="s">
        <v>198</v>
      </c>
      <c r="E791" s="246" t="s">
        <v>19</v>
      </c>
      <c r="F791" s="247" t="s">
        <v>1785</v>
      </c>
      <c r="G791" s="245"/>
      <c r="H791" s="248">
        <v>38322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198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188</v>
      </c>
    </row>
    <row r="792" s="15" customFormat="1">
      <c r="A792" s="15"/>
      <c r="B792" s="255"/>
      <c r="C792" s="256"/>
      <c r="D792" s="235" t="s">
        <v>198</v>
      </c>
      <c r="E792" s="257" t="s">
        <v>19</v>
      </c>
      <c r="F792" s="258" t="s">
        <v>229</v>
      </c>
      <c r="G792" s="256"/>
      <c r="H792" s="259">
        <v>38322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5" t="s">
        <v>198</v>
      </c>
      <c r="AU792" s="265" t="s">
        <v>82</v>
      </c>
      <c r="AV792" s="15" t="s">
        <v>135</v>
      </c>
      <c r="AW792" s="15" t="s">
        <v>35</v>
      </c>
      <c r="AX792" s="15" t="s">
        <v>80</v>
      </c>
      <c r="AY792" s="265" t="s">
        <v>188</v>
      </c>
    </row>
    <row r="793" s="2" customFormat="1" ht="24.15" customHeight="1">
      <c r="A793" s="40"/>
      <c r="B793" s="41"/>
      <c r="C793" s="215" t="s">
        <v>1024</v>
      </c>
      <c r="D793" s="215" t="s">
        <v>190</v>
      </c>
      <c r="E793" s="216" t="s">
        <v>254</v>
      </c>
      <c r="F793" s="217" t="s">
        <v>255</v>
      </c>
      <c r="G793" s="218" t="s">
        <v>243</v>
      </c>
      <c r="H793" s="219">
        <v>425.80000000000001</v>
      </c>
      <c r="I793" s="220"/>
      <c r="J793" s="221">
        <f>ROUND(I793*H793,2)</f>
        <v>0</v>
      </c>
      <c r="K793" s="217" t="s">
        <v>194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135</v>
      </c>
      <c r="AT793" s="226" t="s">
        <v>190</v>
      </c>
      <c r="AU793" s="226" t="s">
        <v>82</v>
      </c>
      <c r="AY793" s="19" t="s">
        <v>188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135</v>
      </c>
      <c r="BM793" s="226" t="s">
        <v>1786</v>
      </c>
    </row>
    <row r="794" s="2" customFormat="1">
      <c r="A794" s="40"/>
      <c r="B794" s="41"/>
      <c r="C794" s="42"/>
      <c r="D794" s="228" t="s">
        <v>196</v>
      </c>
      <c r="E794" s="42"/>
      <c r="F794" s="229" t="s">
        <v>257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196</v>
      </c>
      <c r="AU794" s="19" t="s">
        <v>82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1783</v>
      </c>
      <c r="G795" s="245"/>
      <c r="H795" s="248">
        <v>425.80000000000001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425.80000000000001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2" customFormat="1" ht="24.15" customHeight="1">
      <c r="A797" s="40"/>
      <c r="B797" s="41"/>
      <c r="C797" s="215" t="s">
        <v>1030</v>
      </c>
      <c r="D797" s="215" t="s">
        <v>190</v>
      </c>
      <c r="E797" s="216" t="s">
        <v>994</v>
      </c>
      <c r="F797" s="217" t="s">
        <v>995</v>
      </c>
      <c r="G797" s="218" t="s">
        <v>193</v>
      </c>
      <c r="H797" s="219">
        <v>18.285</v>
      </c>
      <c r="I797" s="220"/>
      <c r="J797" s="221">
        <f>ROUND(I797*H797,2)</f>
        <v>0</v>
      </c>
      <c r="K797" s="217" t="s">
        <v>194</v>
      </c>
      <c r="L797" s="46"/>
      <c r="M797" s="222" t="s">
        <v>19</v>
      </c>
      <c r="N797" s="223" t="s">
        <v>44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135</v>
      </c>
      <c r="AT797" s="226" t="s">
        <v>190</v>
      </c>
      <c r="AU797" s="226" t="s">
        <v>82</v>
      </c>
      <c r="AY797" s="19" t="s">
        <v>188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1787</v>
      </c>
    </row>
    <row r="798" s="2" customFormat="1">
      <c r="A798" s="40"/>
      <c r="B798" s="41"/>
      <c r="C798" s="42"/>
      <c r="D798" s="228" t="s">
        <v>196</v>
      </c>
      <c r="E798" s="42"/>
      <c r="F798" s="229" t="s">
        <v>997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196</v>
      </c>
      <c r="AU798" s="19" t="s">
        <v>82</v>
      </c>
    </row>
    <row r="799" s="13" customFormat="1">
      <c r="A799" s="13"/>
      <c r="B799" s="233"/>
      <c r="C799" s="234"/>
      <c r="D799" s="235" t="s">
        <v>198</v>
      </c>
      <c r="E799" s="236" t="s">
        <v>19</v>
      </c>
      <c r="F799" s="237" t="s">
        <v>1721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198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188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998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999</v>
      </c>
      <c r="G801" s="245"/>
      <c r="H801" s="248">
        <v>18.285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5" customFormat="1">
      <c r="A802" s="15"/>
      <c r="B802" s="255"/>
      <c r="C802" s="256"/>
      <c r="D802" s="235" t="s">
        <v>198</v>
      </c>
      <c r="E802" s="257" t="s">
        <v>19</v>
      </c>
      <c r="F802" s="258" t="s">
        <v>229</v>
      </c>
      <c r="G802" s="256"/>
      <c r="H802" s="259">
        <v>18.285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198</v>
      </c>
      <c r="AU802" s="265" t="s">
        <v>82</v>
      </c>
      <c r="AV802" s="15" t="s">
        <v>135</v>
      </c>
      <c r="AW802" s="15" t="s">
        <v>35</v>
      </c>
      <c r="AX802" s="15" t="s">
        <v>80</v>
      </c>
      <c r="AY802" s="265" t="s">
        <v>188</v>
      </c>
    </row>
    <row r="803" s="2" customFormat="1" ht="24.15" customHeight="1">
      <c r="A803" s="40"/>
      <c r="B803" s="41"/>
      <c r="C803" s="215" t="s">
        <v>1034</v>
      </c>
      <c r="D803" s="215" t="s">
        <v>190</v>
      </c>
      <c r="E803" s="216" t="s">
        <v>1001</v>
      </c>
      <c r="F803" s="217" t="s">
        <v>1002</v>
      </c>
      <c r="G803" s="218" t="s">
        <v>193</v>
      </c>
      <c r="H803" s="219">
        <v>822.82500000000005</v>
      </c>
      <c r="I803" s="220"/>
      <c r="J803" s="221">
        <f>ROUND(I803*H803,2)</f>
        <v>0</v>
      </c>
      <c r="K803" s="217" t="s">
        <v>194</v>
      </c>
      <c r="L803" s="46"/>
      <c r="M803" s="222" t="s">
        <v>19</v>
      </c>
      <c r="N803" s="223" t="s">
        <v>44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135</v>
      </c>
      <c r="AT803" s="226" t="s">
        <v>190</v>
      </c>
      <c r="AU803" s="226" t="s">
        <v>82</v>
      </c>
      <c r="AY803" s="19" t="s">
        <v>188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80</v>
      </c>
      <c r="BK803" s="227">
        <f>ROUND(I803*H803,2)</f>
        <v>0</v>
      </c>
      <c r="BL803" s="19" t="s">
        <v>135</v>
      </c>
      <c r="BM803" s="226" t="s">
        <v>1788</v>
      </c>
    </row>
    <row r="804" s="2" customFormat="1">
      <c r="A804" s="40"/>
      <c r="B804" s="41"/>
      <c r="C804" s="42"/>
      <c r="D804" s="228" t="s">
        <v>196</v>
      </c>
      <c r="E804" s="42"/>
      <c r="F804" s="229" t="s">
        <v>1004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196</v>
      </c>
      <c r="AU804" s="19" t="s">
        <v>82</v>
      </c>
    </row>
    <row r="805" s="13" customFormat="1">
      <c r="A805" s="13"/>
      <c r="B805" s="233"/>
      <c r="C805" s="234"/>
      <c r="D805" s="235" t="s">
        <v>198</v>
      </c>
      <c r="E805" s="236" t="s">
        <v>19</v>
      </c>
      <c r="F805" s="237" t="s">
        <v>1721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198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188</v>
      </c>
    </row>
    <row r="806" s="13" customFormat="1">
      <c r="A806" s="13"/>
      <c r="B806" s="233"/>
      <c r="C806" s="234"/>
      <c r="D806" s="235" t="s">
        <v>198</v>
      </c>
      <c r="E806" s="236" t="s">
        <v>19</v>
      </c>
      <c r="F806" s="237" t="s">
        <v>998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198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188</v>
      </c>
    </row>
    <row r="807" s="14" customFormat="1">
      <c r="A807" s="14"/>
      <c r="B807" s="244"/>
      <c r="C807" s="245"/>
      <c r="D807" s="235" t="s">
        <v>198</v>
      </c>
      <c r="E807" s="246" t="s">
        <v>19</v>
      </c>
      <c r="F807" s="247" t="s">
        <v>1005</v>
      </c>
      <c r="G807" s="245"/>
      <c r="H807" s="248">
        <v>822.82500000000005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198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188</v>
      </c>
    </row>
    <row r="808" s="15" customFormat="1">
      <c r="A808" s="15"/>
      <c r="B808" s="255"/>
      <c r="C808" s="256"/>
      <c r="D808" s="235" t="s">
        <v>198</v>
      </c>
      <c r="E808" s="257" t="s">
        <v>19</v>
      </c>
      <c r="F808" s="258" t="s">
        <v>229</v>
      </c>
      <c r="G808" s="256"/>
      <c r="H808" s="259">
        <v>822.82500000000005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198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188</v>
      </c>
    </row>
    <row r="809" s="2" customFormat="1" ht="24.15" customHeight="1">
      <c r="A809" s="40"/>
      <c r="B809" s="41"/>
      <c r="C809" s="215" t="s">
        <v>1036</v>
      </c>
      <c r="D809" s="215" t="s">
        <v>190</v>
      </c>
      <c r="E809" s="216" t="s">
        <v>1007</v>
      </c>
      <c r="F809" s="217" t="s">
        <v>1008</v>
      </c>
      <c r="G809" s="218" t="s">
        <v>193</v>
      </c>
      <c r="H809" s="219">
        <v>18.285</v>
      </c>
      <c r="I809" s="220"/>
      <c r="J809" s="221">
        <f>ROUND(I809*H809,2)</f>
        <v>0</v>
      </c>
      <c r="K809" s="217" t="s">
        <v>194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190</v>
      </c>
      <c r="AU809" s="226" t="s">
        <v>82</v>
      </c>
      <c r="AY809" s="19" t="s">
        <v>188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1789</v>
      </c>
    </row>
    <row r="810" s="2" customFormat="1">
      <c r="A810" s="40"/>
      <c r="B810" s="41"/>
      <c r="C810" s="42"/>
      <c r="D810" s="228" t="s">
        <v>196</v>
      </c>
      <c r="E810" s="42"/>
      <c r="F810" s="229" t="s">
        <v>1010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196</v>
      </c>
      <c r="AU810" s="19" t="s">
        <v>82</v>
      </c>
    </row>
    <row r="811" s="13" customFormat="1">
      <c r="A811" s="13"/>
      <c r="B811" s="233"/>
      <c r="C811" s="234"/>
      <c r="D811" s="235" t="s">
        <v>198</v>
      </c>
      <c r="E811" s="236" t="s">
        <v>19</v>
      </c>
      <c r="F811" s="237" t="s">
        <v>1721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198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998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999</v>
      </c>
      <c r="G813" s="245"/>
      <c r="H813" s="248">
        <v>18.285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5" customFormat="1">
      <c r="A814" s="15"/>
      <c r="B814" s="255"/>
      <c r="C814" s="256"/>
      <c r="D814" s="235" t="s">
        <v>198</v>
      </c>
      <c r="E814" s="257" t="s">
        <v>19</v>
      </c>
      <c r="F814" s="258" t="s">
        <v>229</v>
      </c>
      <c r="G814" s="256"/>
      <c r="H814" s="259">
        <v>18.285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198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188</v>
      </c>
    </row>
    <row r="815" s="2" customFormat="1" ht="16.5" customHeight="1">
      <c r="A815" s="40"/>
      <c r="B815" s="41"/>
      <c r="C815" s="215" t="s">
        <v>1280</v>
      </c>
      <c r="D815" s="215" t="s">
        <v>190</v>
      </c>
      <c r="E815" s="216" t="s">
        <v>259</v>
      </c>
      <c r="F815" s="217" t="s">
        <v>260</v>
      </c>
      <c r="G815" s="218" t="s">
        <v>243</v>
      </c>
      <c r="H815" s="219">
        <v>425.80000000000001</v>
      </c>
      <c r="I815" s="220"/>
      <c r="J815" s="221">
        <f>ROUND(I815*H815,2)</f>
        <v>0</v>
      </c>
      <c r="K815" s="217" t="s">
        <v>194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135</v>
      </c>
      <c r="AT815" s="226" t="s">
        <v>190</v>
      </c>
      <c r="AU815" s="226" t="s">
        <v>82</v>
      </c>
      <c r="AY815" s="19" t="s">
        <v>188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1790</v>
      </c>
    </row>
    <row r="816" s="2" customFormat="1">
      <c r="A816" s="40"/>
      <c r="B816" s="41"/>
      <c r="C816" s="42"/>
      <c r="D816" s="228" t="s">
        <v>196</v>
      </c>
      <c r="E816" s="42"/>
      <c r="F816" s="229" t="s">
        <v>262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196</v>
      </c>
      <c r="AU816" s="19" t="s">
        <v>82</v>
      </c>
    </row>
    <row r="817" s="14" customFormat="1">
      <c r="A817" s="14"/>
      <c r="B817" s="244"/>
      <c r="C817" s="245"/>
      <c r="D817" s="235" t="s">
        <v>198</v>
      </c>
      <c r="E817" s="246" t="s">
        <v>19</v>
      </c>
      <c r="F817" s="247" t="s">
        <v>1783</v>
      </c>
      <c r="G817" s="245"/>
      <c r="H817" s="248">
        <v>425.80000000000001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198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188</v>
      </c>
    </row>
    <row r="818" s="15" customFormat="1">
      <c r="A818" s="15"/>
      <c r="B818" s="255"/>
      <c r="C818" s="256"/>
      <c r="D818" s="235" t="s">
        <v>198</v>
      </c>
      <c r="E818" s="257" t="s">
        <v>19</v>
      </c>
      <c r="F818" s="258" t="s">
        <v>229</v>
      </c>
      <c r="G818" s="256"/>
      <c r="H818" s="259">
        <v>425.80000000000001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198</v>
      </c>
      <c r="AU818" s="265" t="s">
        <v>82</v>
      </c>
      <c r="AV818" s="15" t="s">
        <v>135</v>
      </c>
      <c r="AW818" s="15" t="s">
        <v>35</v>
      </c>
      <c r="AX818" s="15" t="s">
        <v>80</v>
      </c>
      <c r="AY818" s="265" t="s">
        <v>188</v>
      </c>
    </row>
    <row r="819" s="2" customFormat="1" ht="16.5" customHeight="1">
      <c r="A819" s="40"/>
      <c r="B819" s="41"/>
      <c r="C819" s="215" t="s">
        <v>1286</v>
      </c>
      <c r="D819" s="215" t="s">
        <v>190</v>
      </c>
      <c r="E819" s="216" t="s">
        <v>264</v>
      </c>
      <c r="F819" s="217" t="s">
        <v>265</v>
      </c>
      <c r="G819" s="218" t="s">
        <v>243</v>
      </c>
      <c r="H819" s="219">
        <v>38322</v>
      </c>
      <c r="I819" s="220"/>
      <c r="J819" s="221">
        <f>ROUND(I819*H819,2)</f>
        <v>0</v>
      </c>
      <c r="K819" s="217" t="s">
        <v>194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135</v>
      </c>
      <c r="AT819" s="226" t="s">
        <v>190</v>
      </c>
      <c r="AU819" s="226" t="s">
        <v>82</v>
      </c>
      <c r="AY819" s="19" t="s">
        <v>188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135</v>
      </c>
      <c r="BM819" s="226" t="s">
        <v>1791</v>
      </c>
    </row>
    <row r="820" s="2" customFormat="1">
      <c r="A820" s="40"/>
      <c r="B820" s="41"/>
      <c r="C820" s="42"/>
      <c r="D820" s="228" t="s">
        <v>196</v>
      </c>
      <c r="E820" s="42"/>
      <c r="F820" s="229" t="s">
        <v>267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196</v>
      </c>
      <c r="AU820" s="19" t="s">
        <v>82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1785</v>
      </c>
      <c r="G821" s="245"/>
      <c r="H821" s="248">
        <v>38322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5" customFormat="1">
      <c r="A822" s="15"/>
      <c r="B822" s="255"/>
      <c r="C822" s="256"/>
      <c r="D822" s="235" t="s">
        <v>198</v>
      </c>
      <c r="E822" s="257" t="s">
        <v>19</v>
      </c>
      <c r="F822" s="258" t="s">
        <v>229</v>
      </c>
      <c r="G822" s="256"/>
      <c r="H822" s="259">
        <v>38322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198</v>
      </c>
      <c r="AU822" s="265" t="s">
        <v>82</v>
      </c>
      <c r="AV822" s="15" t="s">
        <v>135</v>
      </c>
      <c r="AW822" s="15" t="s">
        <v>35</v>
      </c>
      <c r="AX822" s="15" t="s">
        <v>80</v>
      </c>
      <c r="AY822" s="265" t="s">
        <v>188</v>
      </c>
    </row>
    <row r="823" s="2" customFormat="1" ht="16.5" customHeight="1">
      <c r="A823" s="40"/>
      <c r="B823" s="41"/>
      <c r="C823" s="215" t="s">
        <v>1291</v>
      </c>
      <c r="D823" s="215" t="s">
        <v>190</v>
      </c>
      <c r="E823" s="216" t="s">
        <v>269</v>
      </c>
      <c r="F823" s="217" t="s">
        <v>270</v>
      </c>
      <c r="G823" s="218" t="s">
        <v>243</v>
      </c>
      <c r="H823" s="219">
        <v>425.80000000000001</v>
      </c>
      <c r="I823" s="220"/>
      <c r="J823" s="221">
        <f>ROUND(I823*H823,2)</f>
        <v>0</v>
      </c>
      <c r="K823" s="217" t="s">
        <v>194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190</v>
      </c>
      <c r="AU823" s="226" t="s">
        <v>82</v>
      </c>
      <c r="AY823" s="19" t="s">
        <v>188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1792</v>
      </c>
    </row>
    <row r="824" s="2" customFormat="1">
      <c r="A824" s="40"/>
      <c r="B824" s="41"/>
      <c r="C824" s="42"/>
      <c r="D824" s="228" t="s">
        <v>196</v>
      </c>
      <c r="E824" s="42"/>
      <c r="F824" s="229" t="s">
        <v>272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196</v>
      </c>
      <c r="AU824" s="19" t="s">
        <v>82</v>
      </c>
    </row>
    <row r="825" s="14" customFormat="1">
      <c r="A825" s="14"/>
      <c r="B825" s="244"/>
      <c r="C825" s="245"/>
      <c r="D825" s="235" t="s">
        <v>198</v>
      </c>
      <c r="E825" s="246" t="s">
        <v>19</v>
      </c>
      <c r="F825" s="247" t="s">
        <v>1783</v>
      </c>
      <c r="G825" s="245"/>
      <c r="H825" s="248">
        <v>425.80000000000001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198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188</v>
      </c>
    </row>
    <row r="826" s="15" customFormat="1">
      <c r="A826" s="15"/>
      <c r="B826" s="255"/>
      <c r="C826" s="256"/>
      <c r="D826" s="235" t="s">
        <v>198</v>
      </c>
      <c r="E826" s="257" t="s">
        <v>19</v>
      </c>
      <c r="F826" s="258" t="s">
        <v>229</v>
      </c>
      <c r="G826" s="256"/>
      <c r="H826" s="259">
        <v>425.80000000000001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5" t="s">
        <v>198</v>
      </c>
      <c r="AU826" s="265" t="s">
        <v>82</v>
      </c>
      <c r="AV826" s="15" t="s">
        <v>135</v>
      </c>
      <c r="AW826" s="15" t="s">
        <v>35</v>
      </c>
      <c r="AX826" s="15" t="s">
        <v>80</v>
      </c>
      <c r="AY826" s="265" t="s">
        <v>188</v>
      </c>
    </row>
    <row r="827" s="2" customFormat="1" ht="24.15" customHeight="1">
      <c r="A827" s="40"/>
      <c r="B827" s="41"/>
      <c r="C827" s="215" t="s">
        <v>1298</v>
      </c>
      <c r="D827" s="215" t="s">
        <v>190</v>
      </c>
      <c r="E827" s="216" t="s">
        <v>1019</v>
      </c>
      <c r="F827" s="217" t="s">
        <v>1020</v>
      </c>
      <c r="G827" s="218" t="s">
        <v>243</v>
      </c>
      <c r="H827" s="219">
        <v>400.60000000000002</v>
      </c>
      <c r="I827" s="220"/>
      <c r="J827" s="221">
        <f>ROUND(I827*H827,2)</f>
        <v>0</v>
      </c>
      <c r="K827" s="217" t="s">
        <v>194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0.00021000000000000001</v>
      </c>
      <c r="R827" s="224">
        <f>Q827*H827</f>
        <v>0.084126000000000006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190</v>
      </c>
      <c r="AU827" s="226" t="s">
        <v>82</v>
      </c>
      <c r="AY827" s="19" t="s">
        <v>188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1793</v>
      </c>
    </row>
    <row r="828" s="2" customFormat="1">
      <c r="A828" s="40"/>
      <c r="B828" s="41"/>
      <c r="C828" s="42"/>
      <c r="D828" s="228" t="s">
        <v>196</v>
      </c>
      <c r="E828" s="42"/>
      <c r="F828" s="229" t="s">
        <v>1022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196</v>
      </c>
      <c r="AU828" s="19" t="s">
        <v>82</v>
      </c>
    </row>
    <row r="829" s="13" customFormat="1">
      <c r="A829" s="13"/>
      <c r="B829" s="233"/>
      <c r="C829" s="234"/>
      <c r="D829" s="235" t="s">
        <v>198</v>
      </c>
      <c r="E829" s="236" t="s">
        <v>19</v>
      </c>
      <c r="F829" s="237" t="s">
        <v>1519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198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188</v>
      </c>
    </row>
    <row r="830" s="14" customFormat="1">
      <c r="A830" s="14"/>
      <c r="B830" s="244"/>
      <c r="C830" s="245"/>
      <c r="D830" s="235" t="s">
        <v>198</v>
      </c>
      <c r="E830" s="246" t="s">
        <v>19</v>
      </c>
      <c r="F830" s="247" t="s">
        <v>1794</v>
      </c>
      <c r="G830" s="245"/>
      <c r="H830" s="248">
        <v>400.60000000000002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198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188</v>
      </c>
    </row>
    <row r="831" s="15" customFormat="1">
      <c r="A831" s="15"/>
      <c r="B831" s="255"/>
      <c r="C831" s="256"/>
      <c r="D831" s="235" t="s">
        <v>198</v>
      </c>
      <c r="E831" s="257" t="s">
        <v>19</v>
      </c>
      <c r="F831" s="258" t="s">
        <v>229</v>
      </c>
      <c r="G831" s="256"/>
      <c r="H831" s="259">
        <v>400.60000000000002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198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188</v>
      </c>
    </row>
    <row r="832" s="2" customFormat="1" ht="16.5" customHeight="1">
      <c r="A832" s="40"/>
      <c r="B832" s="41"/>
      <c r="C832" s="215" t="s">
        <v>1311</v>
      </c>
      <c r="D832" s="215" t="s">
        <v>190</v>
      </c>
      <c r="E832" s="216" t="s">
        <v>1025</v>
      </c>
      <c r="F832" s="217" t="s">
        <v>1026</v>
      </c>
      <c r="G832" s="218" t="s">
        <v>501</v>
      </c>
      <c r="H832" s="219">
        <v>2.7000000000000002</v>
      </c>
      <c r="I832" s="220"/>
      <c r="J832" s="221">
        <f>ROUND(I832*H832,2)</f>
        <v>0</v>
      </c>
      <c r="K832" s="217" t="s">
        <v>452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0.002</v>
      </c>
      <c r="R832" s="224">
        <f>Q832*H832</f>
        <v>0.0054000000000000003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135</v>
      </c>
      <c r="AT832" s="226" t="s">
        <v>190</v>
      </c>
      <c r="AU832" s="226" t="s">
        <v>82</v>
      </c>
      <c r="AY832" s="19" t="s">
        <v>188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135</v>
      </c>
      <c r="BM832" s="226" t="s">
        <v>1795</v>
      </c>
    </row>
    <row r="833" s="13" customFormat="1">
      <c r="A833" s="13"/>
      <c r="B833" s="233"/>
      <c r="C833" s="234"/>
      <c r="D833" s="235" t="s">
        <v>198</v>
      </c>
      <c r="E833" s="236" t="s">
        <v>19</v>
      </c>
      <c r="F833" s="237" t="s">
        <v>1028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198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1796</v>
      </c>
      <c r="G834" s="245"/>
      <c r="H834" s="248">
        <v>2.7000000000000002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5" customFormat="1">
      <c r="A835" s="15"/>
      <c r="B835" s="255"/>
      <c r="C835" s="256"/>
      <c r="D835" s="235" t="s">
        <v>198</v>
      </c>
      <c r="E835" s="257" t="s">
        <v>19</v>
      </c>
      <c r="F835" s="258" t="s">
        <v>229</v>
      </c>
      <c r="G835" s="256"/>
      <c r="H835" s="259">
        <v>2.7000000000000002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198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188</v>
      </c>
    </row>
    <row r="836" s="2" customFormat="1" ht="16.5" customHeight="1">
      <c r="A836" s="40"/>
      <c r="B836" s="41"/>
      <c r="C836" s="215" t="s">
        <v>1317</v>
      </c>
      <c r="D836" s="215" t="s">
        <v>190</v>
      </c>
      <c r="E836" s="216" t="s">
        <v>1031</v>
      </c>
      <c r="F836" s="217" t="s">
        <v>1032</v>
      </c>
      <c r="G836" s="218" t="s">
        <v>501</v>
      </c>
      <c r="H836" s="219">
        <v>5.0999999999999996</v>
      </c>
      <c r="I836" s="220"/>
      <c r="J836" s="221">
        <f>ROUND(I836*H836,2)</f>
        <v>0</v>
      </c>
      <c r="K836" s="217" t="s">
        <v>452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0.0028800000000000002</v>
      </c>
      <c r="R836" s="224">
        <f>Q836*H836</f>
        <v>0.014688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135</v>
      </c>
      <c r="AT836" s="226" t="s">
        <v>190</v>
      </c>
      <c r="AU836" s="226" t="s">
        <v>82</v>
      </c>
      <c r="AY836" s="19" t="s">
        <v>188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135</v>
      </c>
      <c r="BM836" s="226" t="s">
        <v>1797</v>
      </c>
    </row>
    <row r="837" s="13" customFormat="1">
      <c r="A837" s="13"/>
      <c r="B837" s="233"/>
      <c r="C837" s="234"/>
      <c r="D837" s="235" t="s">
        <v>198</v>
      </c>
      <c r="E837" s="236" t="s">
        <v>19</v>
      </c>
      <c r="F837" s="237" t="s">
        <v>1028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198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1798</v>
      </c>
      <c r="G838" s="245"/>
      <c r="H838" s="248">
        <v>5.0999999999999996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5" customFormat="1">
      <c r="A839" s="15"/>
      <c r="B839" s="255"/>
      <c r="C839" s="256"/>
      <c r="D839" s="235" t="s">
        <v>198</v>
      </c>
      <c r="E839" s="257" t="s">
        <v>19</v>
      </c>
      <c r="F839" s="258" t="s">
        <v>229</v>
      </c>
      <c r="G839" s="256"/>
      <c r="H839" s="259">
        <v>5.0999999999999996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198</v>
      </c>
      <c r="AU839" s="265" t="s">
        <v>82</v>
      </c>
      <c r="AV839" s="15" t="s">
        <v>135</v>
      </c>
      <c r="AW839" s="15" t="s">
        <v>35</v>
      </c>
      <c r="AX839" s="15" t="s">
        <v>80</v>
      </c>
      <c r="AY839" s="265" t="s">
        <v>188</v>
      </c>
    </row>
    <row r="840" s="2" customFormat="1" ht="16.5" customHeight="1">
      <c r="A840" s="40"/>
      <c r="B840" s="41"/>
      <c r="C840" s="215" t="s">
        <v>1327</v>
      </c>
      <c r="D840" s="215" t="s">
        <v>190</v>
      </c>
      <c r="E840" s="216" t="s">
        <v>1233</v>
      </c>
      <c r="F840" s="217" t="s">
        <v>1234</v>
      </c>
      <c r="G840" s="218" t="s">
        <v>501</v>
      </c>
      <c r="H840" s="219">
        <v>2.3999999999999999</v>
      </c>
      <c r="I840" s="220"/>
      <c r="J840" s="221">
        <f>ROUND(I840*H840,2)</f>
        <v>0</v>
      </c>
      <c r="K840" s="217" t="s">
        <v>452</v>
      </c>
      <c r="L840" s="46"/>
      <c r="M840" s="222" t="s">
        <v>19</v>
      </c>
      <c r="N840" s="223" t="s">
        <v>44</v>
      </c>
      <c r="O840" s="86"/>
      <c r="P840" s="224">
        <f>O840*H840</f>
        <v>0</v>
      </c>
      <c r="Q840" s="224">
        <v>0.0028800000000000002</v>
      </c>
      <c r="R840" s="224">
        <f>Q840*H840</f>
        <v>0.0069120000000000006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135</v>
      </c>
      <c r="AT840" s="226" t="s">
        <v>190</v>
      </c>
      <c r="AU840" s="226" t="s">
        <v>82</v>
      </c>
      <c r="AY840" s="19" t="s">
        <v>188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80</v>
      </c>
      <c r="BK840" s="227">
        <f>ROUND(I840*H840,2)</f>
        <v>0</v>
      </c>
      <c r="BL840" s="19" t="s">
        <v>135</v>
      </c>
      <c r="BM840" s="226" t="s">
        <v>1799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1028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1029</v>
      </c>
      <c r="G842" s="245"/>
      <c r="H842" s="248">
        <v>2.3999999999999999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2.3999999999999999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12" customFormat="1" ht="22.8" customHeight="1">
      <c r="A844" s="12"/>
      <c r="B844" s="199"/>
      <c r="C844" s="200"/>
      <c r="D844" s="201" t="s">
        <v>72</v>
      </c>
      <c r="E844" s="213" t="s">
        <v>401</v>
      </c>
      <c r="F844" s="213" t="s">
        <v>402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SUM(P845:P846)</f>
        <v>0</v>
      </c>
      <c r="Q844" s="207"/>
      <c r="R844" s="208">
        <f>SUM(R845:R846)</f>
        <v>0</v>
      </c>
      <c r="S844" s="207"/>
      <c r="T844" s="209">
        <f>SUM(T845:T846)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80</v>
      </c>
      <c r="AT844" s="211" t="s">
        <v>72</v>
      </c>
      <c r="AU844" s="211" t="s">
        <v>80</v>
      </c>
      <c r="AY844" s="210" t="s">
        <v>188</v>
      </c>
      <c r="BK844" s="212">
        <f>SUM(BK845:BK846)</f>
        <v>0</v>
      </c>
    </row>
    <row r="845" s="2" customFormat="1" ht="37.8" customHeight="1">
      <c r="A845" s="40"/>
      <c r="B845" s="41"/>
      <c r="C845" s="215" t="s">
        <v>1332</v>
      </c>
      <c r="D845" s="215" t="s">
        <v>190</v>
      </c>
      <c r="E845" s="216" t="s">
        <v>615</v>
      </c>
      <c r="F845" s="217" t="s">
        <v>616</v>
      </c>
      <c r="G845" s="218" t="s">
        <v>345</v>
      </c>
      <c r="H845" s="219">
        <v>516.60599999999999</v>
      </c>
      <c r="I845" s="220"/>
      <c r="J845" s="221">
        <f>ROUND(I845*H845,2)</f>
        <v>0</v>
      </c>
      <c r="K845" s="217" t="s">
        <v>194</v>
      </c>
      <c r="L845" s="46"/>
      <c r="M845" s="222" t="s">
        <v>19</v>
      </c>
      <c r="N845" s="223" t="s">
        <v>44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190</v>
      </c>
      <c r="AU845" s="226" t="s">
        <v>82</v>
      </c>
      <c r="AY845" s="19" t="s">
        <v>188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1800</v>
      </c>
    </row>
    <row r="846" s="2" customFormat="1">
      <c r="A846" s="40"/>
      <c r="B846" s="41"/>
      <c r="C846" s="42"/>
      <c r="D846" s="228" t="s">
        <v>196</v>
      </c>
      <c r="E846" s="42"/>
      <c r="F846" s="229" t="s">
        <v>618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196</v>
      </c>
      <c r="AU846" s="19" t="s">
        <v>82</v>
      </c>
    </row>
    <row r="847" s="12" customFormat="1" ht="25.92" customHeight="1">
      <c r="A847" s="12"/>
      <c r="B847" s="199"/>
      <c r="C847" s="200"/>
      <c r="D847" s="201" t="s">
        <v>72</v>
      </c>
      <c r="E847" s="202" t="s">
        <v>408</v>
      </c>
      <c r="F847" s="202" t="s">
        <v>409</v>
      </c>
      <c r="G847" s="200"/>
      <c r="H847" s="200"/>
      <c r="I847" s="203"/>
      <c r="J847" s="204">
        <f>BK847</f>
        <v>0</v>
      </c>
      <c r="K847" s="200"/>
      <c r="L847" s="205"/>
      <c r="M847" s="206"/>
      <c r="N847" s="207"/>
      <c r="O847" s="207"/>
      <c r="P847" s="208">
        <f>P848+P899+P912+P943+P969+P1227+P1276+P1344+P1464+P1491+P1646+P1720+P1842</f>
        <v>0</v>
      </c>
      <c r="Q847" s="207"/>
      <c r="R847" s="208">
        <f>R848+R899+R912+R943+R969+R1227+R1276+R1344+R1464+R1491+R1646+R1720+R1842</f>
        <v>25.087993229999999</v>
      </c>
      <c r="S847" s="207"/>
      <c r="T847" s="209">
        <f>T848+T899+T912+T943+T969+T1227+T1276+T1344+T1464+T1491+T1646+T1720+T1842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82</v>
      </c>
      <c r="AT847" s="211" t="s">
        <v>72</v>
      </c>
      <c r="AU847" s="211" t="s">
        <v>73</v>
      </c>
      <c r="AY847" s="210" t="s">
        <v>188</v>
      </c>
      <c r="BK847" s="212">
        <f>BK848+BK899+BK912+BK943+BK969+BK1227+BK1276+BK1344+BK1464+BK1491+BK1646+BK1720+BK1842</f>
        <v>0</v>
      </c>
    </row>
    <row r="848" s="12" customFormat="1" ht="22.8" customHeight="1">
      <c r="A848" s="12"/>
      <c r="B848" s="199"/>
      <c r="C848" s="200"/>
      <c r="D848" s="201" t="s">
        <v>72</v>
      </c>
      <c r="E848" s="213" t="s">
        <v>619</v>
      </c>
      <c r="F848" s="213" t="s">
        <v>620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SUM(P849:P898)</f>
        <v>0</v>
      </c>
      <c r="Q848" s="207"/>
      <c r="R848" s="208">
        <f>SUM(R849:R898)</f>
        <v>0.37958599999999998</v>
      </c>
      <c r="S848" s="207"/>
      <c r="T848" s="209">
        <f>SUM(T849:T898)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82</v>
      </c>
      <c r="AT848" s="211" t="s">
        <v>72</v>
      </c>
      <c r="AU848" s="211" t="s">
        <v>80</v>
      </c>
      <c r="AY848" s="210" t="s">
        <v>188</v>
      </c>
      <c r="BK848" s="212">
        <f>SUM(BK849:BK898)</f>
        <v>0</v>
      </c>
    </row>
    <row r="849" s="2" customFormat="1" ht="21.75" customHeight="1">
      <c r="A849" s="40"/>
      <c r="B849" s="41"/>
      <c r="C849" s="215" t="s">
        <v>1337</v>
      </c>
      <c r="D849" s="215" t="s">
        <v>190</v>
      </c>
      <c r="E849" s="216" t="s">
        <v>621</v>
      </c>
      <c r="F849" s="217" t="s">
        <v>622</v>
      </c>
      <c r="G849" s="218" t="s">
        <v>243</v>
      </c>
      <c r="H849" s="219">
        <v>3.1000000000000001</v>
      </c>
      <c r="I849" s="220"/>
      <c r="J849" s="221">
        <f>ROUND(I849*H849,2)</f>
        <v>0</v>
      </c>
      <c r="K849" s="217" t="s">
        <v>415</v>
      </c>
      <c r="L849" s="46"/>
      <c r="M849" s="222" t="s">
        <v>19</v>
      </c>
      <c r="N849" s="223" t="s">
        <v>44</v>
      </c>
      <c r="O849" s="86"/>
      <c r="P849" s="224">
        <f>O849*H849</f>
        <v>0</v>
      </c>
      <c r="Q849" s="224">
        <v>0</v>
      </c>
      <c r="R849" s="224">
        <f>Q849*H849</f>
        <v>0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342</v>
      </c>
      <c r="AT849" s="226" t="s">
        <v>190</v>
      </c>
      <c r="AU849" s="226" t="s">
        <v>82</v>
      </c>
      <c r="AY849" s="19" t="s">
        <v>188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80</v>
      </c>
      <c r="BK849" s="227">
        <f>ROUND(I849*H849,2)</f>
        <v>0</v>
      </c>
      <c r="BL849" s="19" t="s">
        <v>342</v>
      </c>
      <c r="BM849" s="226" t="s">
        <v>1801</v>
      </c>
    </row>
    <row r="850" s="13" customFormat="1">
      <c r="A850" s="13"/>
      <c r="B850" s="233"/>
      <c r="C850" s="234"/>
      <c r="D850" s="235" t="s">
        <v>198</v>
      </c>
      <c r="E850" s="236" t="s">
        <v>19</v>
      </c>
      <c r="F850" s="237" t="s">
        <v>1519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198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188</v>
      </c>
    </row>
    <row r="851" s="13" customFormat="1">
      <c r="A851" s="13"/>
      <c r="B851" s="233"/>
      <c r="C851" s="234"/>
      <c r="D851" s="235" t="s">
        <v>198</v>
      </c>
      <c r="E851" s="236" t="s">
        <v>19</v>
      </c>
      <c r="F851" s="237" t="s">
        <v>1753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198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188</v>
      </c>
    </row>
    <row r="852" s="14" customFormat="1">
      <c r="A852" s="14"/>
      <c r="B852" s="244"/>
      <c r="C852" s="245"/>
      <c r="D852" s="235" t="s">
        <v>198</v>
      </c>
      <c r="E852" s="246" t="s">
        <v>19</v>
      </c>
      <c r="F852" s="247" t="s">
        <v>1754</v>
      </c>
      <c r="G852" s="245"/>
      <c r="H852" s="248">
        <v>3.1000000000000001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198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188</v>
      </c>
    </row>
    <row r="853" s="15" customFormat="1">
      <c r="A853" s="15"/>
      <c r="B853" s="255"/>
      <c r="C853" s="256"/>
      <c r="D853" s="235" t="s">
        <v>198</v>
      </c>
      <c r="E853" s="257" t="s">
        <v>19</v>
      </c>
      <c r="F853" s="258" t="s">
        <v>229</v>
      </c>
      <c r="G853" s="256"/>
      <c r="H853" s="259">
        <v>3.1000000000000001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198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188</v>
      </c>
    </row>
    <row r="854" s="2" customFormat="1" ht="16.5" customHeight="1">
      <c r="A854" s="40"/>
      <c r="B854" s="41"/>
      <c r="C854" s="272" t="s">
        <v>1345</v>
      </c>
      <c r="D854" s="272" t="s">
        <v>522</v>
      </c>
      <c r="E854" s="273" t="s">
        <v>628</v>
      </c>
      <c r="F854" s="274" t="s">
        <v>629</v>
      </c>
      <c r="G854" s="275" t="s">
        <v>345</v>
      </c>
      <c r="H854" s="276">
        <v>0.001</v>
      </c>
      <c r="I854" s="277"/>
      <c r="J854" s="278">
        <f>ROUND(I854*H854,2)</f>
        <v>0</v>
      </c>
      <c r="K854" s="274" t="s">
        <v>415</v>
      </c>
      <c r="L854" s="279"/>
      <c r="M854" s="280" t="s">
        <v>19</v>
      </c>
      <c r="N854" s="281" t="s">
        <v>44</v>
      </c>
      <c r="O854" s="86"/>
      <c r="P854" s="224">
        <f>O854*H854</f>
        <v>0</v>
      </c>
      <c r="Q854" s="224">
        <v>1</v>
      </c>
      <c r="R854" s="224">
        <f>Q854*H854</f>
        <v>0.001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630</v>
      </c>
      <c r="AT854" s="226" t="s">
        <v>522</v>
      </c>
      <c r="AU854" s="226" t="s">
        <v>82</v>
      </c>
      <c r="AY854" s="19" t="s">
        <v>188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342</v>
      </c>
      <c r="BM854" s="226" t="s">
        <v>1802</v>
      </c>
    </row>
    <row r="855" s="13" customFormat="1">
      <c r="A855" s="13"/>
      <c r="B855" s="233"/>
      <c r="C855" s="234"/>
      <c r="D855" s="235" t="s">
        <v>198</v>
      </c>
      <c r="E855" s="236" t="s">
        <v>19</v>
      </c>
      <c r="F855" s="237" t="s">
        <v>1519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198</v>
      </c>
      <c r="AU855" s="243" t="s">
        <v>82</v>
      </c>
      <c r="AV855" s="13" t="s">
        <v>80</v>
      </c>
      <c r="AW855" s="13" t="s">
        <v>35</v>
      </c>
      <c r="AX855" s="13" t="s">
        <v>73</v>
      </c>
      <c r="AY855" s="243" t="s">
        <v>188</v>
      </c>
    </row>
    <row r="856" s="13" customFormat="1">
      <c r="A856" s="13"/>
      <c r="B856" s="233"/>
      <c r="C856" s="234"/>
      <c r="D856" s="235" t="s">
        <v>198</v>
      </c>
      <c r="E856" s="236" t="s">
        <v>19</v>
      </c>
      <c r="F856" s="237" t="s">
        <v>1753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198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188</v>
      </c>
    </row>
    <row r="857" s="14" customFormat="1">
      <c r="A857" s="14"/>
      <c r="B857" s="244"/>
      <c r="C857" s="245"/>
      <c r="D857" s="235" t="s">
        <v>198</v>
      </c>
      <c r="E857" s="246" t="s">
        <v>19</v>
      </c>
      <c r="F857" s="247" t="s">
        <v>1754</v>
      </c>
      <c r="G857" s="245"/>
      <c r="H857" s="248">
        <v>3.1000000000000001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198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188</v>
      </c>
    </row>
    <row r="858" s="15" customFormat="1">
      <c r="A858" s="15"/>
      <c r="B858" s="255"/>
      <c r="C858" s="256"/>
      <c r="D858" s="235" t="s">
        <v>198</v>
      </c>
      <c r="E858" s="257" t="s">
        <v>19</v>
      </c>
      <c r="F858" s="258" t="s">
        <v>229</v>
      </c>
      <c r="G858" s="256"/>
      <c r="H858" s="259">
        <v>3.1000000000000001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198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188</v>
      </c>
    </row>
    <row r="859" s="14" customFormat="1">
      <c r="A859" s="14"/>
      <c r="B859" s="244"/>
      <c r="C859" s="245"/>
      <c r="D859" s="235" t="s">
        <v>198</v>
      </c>
      <c r="E859" s="245"/>
      <c r="F859" s="247" t="s">
        <v>1803</v>
      </c>
      <c r="G859" s="245"/>
      <c r="H859" s="248">
        <v>0.001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198</v>
      </c>
      <c r="AU859" s="254" t="s">
        <v>82</v>
      </c>
      <c r="AV859" s="14" t="s">
        <v>82</v>
      </c>
      <c r="AW859" s="14" t="s">
        <v>4</v>
      </c>
      <c r="AX859" s="14" t="s">
        <v>80</v>
      </c>
      <c r="AY859" s="254" t="s">
        <v>188</v>
      </c>
    </row>
    <row r="860" s="2" customFormat="1" ht="16.5" customHeight="1">
      <c r="A860" s="40"/>
      <c r="B860" s="41"/>
      <c r="C860" s="215" t="s">
        <v>1349</v>
      </c>
      <c r="D860" s="215" t="s">
        <v>190</v>
      </c>
      <c r="E860" s="216" t="s">
        <v>634</v>
      </c>
      <c r="F860" s="217" t="s">
        <v>635</v>
      </c>
      <c r="G860" s="218" t="s">
        <v>243</v>
      </c>
      <c r="H860" s="219">
        <v>3.1000000000000001</v>
      </c>
      <c r="I860" s="220"/>
      <c r="J860" s="221">
        <f>ROUND(I860*H860,2)</f>
        <v>0</v>
      </c>
      <c r="K860" s="217" t="s">
        <v>415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0.00040000000000000002</v>
      </c>
      <c r="R860" s="224">
        <f>Q860*H860</f>
        <v>0.00124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342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342</v>
      </c>
      <c r="BM860" s="226" t="s">
        <v>1804</v>
      </c>
    </row>
    <row r="861" s="13" customFormat="1">
      <c r="A861" s="13"/>
      <c r="B861" s="233"/>
      <c r="C861" s="234"/>
      <c r="D861" s="235" t="s">
        <v>198</v>
      </c>
      <c r="E861" s="236" t="s">
        <v>19</v>
      </c>
      <c r="F861" s="237" t="s">
        <v>1519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198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188</v>
      </c>
    </row>
    <row r="862" s="13" customFormat="1">
      <c r="A862" s="13"/>
      <c r="B862" s="233"/>
      <c r="C862" s="234"/>
      <c r="D862" s="235" t="s">
        <v>198</v>
      </c>
      <c r="E862" s="236" t="s">
        <v>19</v>
      </c>
      <c r="F862" s="237" t="s">
        <v>1753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198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188</v>
      </c>
    </row>
    <row r="863" s="14" customFormat="1">
      <c r="A863" s="14"/>
      <c r="B863" s="244"/>
      <c r="C863" s="245"/>
      <c r="D863" s="235" t="s">
        <v>198</v>
      </c>
      <c r="E863" s="246" t="s">
        <v>19</v>
      </c>
      <c r="F863" s="247" t="s">
        <v>1754</v>
      </c>
      <c r="G863" s="245"/>
      <c r="H863" s="248">
        <v>3.1000000000000001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198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188</v>
      </c>
    </row>
    <row r="864" s="15" customFormat="1">
      <c r="A864" s="15"/>
      <c r="B864" s="255"/>
      <c r="C864" s="256"/>
      <c r="D864" s="235" t="s">
        <v>198</v>
      </c>
      <c r="E864" s="257" t="s">
        <v>19</v>
      </c>
      <c r="F864" s="258" t="s">
        <v>229</v>
      </c>
      <c r="G864" s="256"/>
      <c r="H864" s="259">
        <v>3.1000000000000001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198</v>
      </c>
      <c r="AU864" s="265" t="s">
        <v>82</v>
      </c>
      <c r="AV864" s="15" t="s">
        <v>135</v>
      </c>
      <c r="AW864" s="15" t="s">
        <v>35</v>
      </c>
      <c r="AX864" s="15" t="s">
        <v>80</v>
      </c>
      <c r="AY864" s="265" t="s">
        <v>188</v>
      </c>
    </row>
    <row r="865" s="2" customFormat="1" ht="24.15" customHeight="1">
      <c r="A865" s="40"/>
      <c r="B865" s="41"/>
      <c r="C865" s="272" t="s">
        <v>1355</v>
      </c>
      <c r="D865" s="272" t="s">
        <v>522</v>
      </c>
      <c r="E865" s="273" t="s">
        <v>1805</v>
      </c>
      <c r="F865" s="274" t="s">
        <v>1806</v>
      </c>
      <c r="G865" s="275" t="s">
        <v>243</v>
      </c>
      <c r="H865" s="276">
        <v>3.5649999999999999</v>
      </c>
      <c r="I865" s="277"/>
      <c r="J865" s="278">
        <f>ROUND(I865*H865,2)</f>
        <v>0</v>
      </c>
      <c r="K865" s="274" t="s">
        <v>415</v>
      </c>
      <c r="L865" s="279"/>
      <c r="M865" s="280" t="s">
        <v>19</v>
      </c>
      <c r="N865" s="281" t="s">
        <v>44</v>
      </c>
      <c r="O865" s="86"/>
      <c r="P865" s="224">
        <f>O865*H865</f>
        <v>0</v>
      </c>
      <c r="Q865" s="224">
        <v>0.0047999999999999996</v>
      </c>
      <c r="R865" s="224">
        <f>Q865*H865</f>
        <v>0.017111999999999999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630</v>
      </c>
      <c r="AT865" s="226" t="s">
        <v>522</v>
      </c>
      <c r="AU865" s="226" t="s">
        <v>82</v>
      </c>
      <c r="AY865" s="19" t="s">
        <v>188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80</v>
      </c>
      <c r="BK865" s="227">
        <f>ROUND(I865*H865,2)</f>
        <v>0</v>
      </c>
      <c r="BL865" s="19" t="s">
        <v>342</v>
      </c>
      <c r="BM865" s="226" t="s">
        <v>1807</v>
      </c>
    </row>
    <row r="866" s="13" customFormat="1">
      <c r="A866" s="13"/>
      <c r="B866" s="233"/>
      <c r="C866" s="234"/>
      <c r="D866" s="235" t="s">
        <v>198</v>
      </c>
      <c r="E866" s="236" t="s">
        <v>19</v>
      </c>
      <c r="F866" s="237" t="s">
        <v>1519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198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188</v>
      </c>
    </row>
    <row r="867" s="13" customFormat="1">
      <c r="A867" s="13"/>
      <c r="B867" s="233"/>
      <c r="C867" s="234"/>
      <c r="D867" s="235" t="s">
        <v>198</v>
      </c>
      <c r="E867" s="236" t="s">
        <v>19</v>
      </c>
      <c r="F867" s="237" t="s">
        <v>1753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198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1754</v>
      </c>
      <c r="G868" s="245"/>
      <c r="H868" s="248">
        <v>3.1000000000000001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5" customFormat="1">
      <c r="A869" s="15"/>
      <c r="B869" s="255"/>
      <c r="C869" s="256"/>
      <c r="D869" s="235" t="s">
        <v>198</v>
      </c>
      <c r="E869" s="257" t="s">
        <v>19</v>
      </c>
      <c r="F869" s="258" t="s">
        <v>229</v>
      </c>
      <c r="G869" s="256"/>
      <c r="H869" s="259">
        <v>3.1000000000000001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198</v>
      </c>
      <c r="AU869" s="265" t="s">
        <v>82</v>
      </c>
      <c r="AV869" s="15" t="s">
        <v>135</v>
      </c>
      <c r="AW869" s="15" t="s">
        <v>35</v>
      </c>
      <c r="AX869" s="15" t="s">
        <v>80</v>
      </c>
      <c r="AY869" s="265" t="s">
        <v>188</v>
      </c>
    </row>
    <row r="870" s="14" customFormat="1">
      <c r="A870" s="14"/>
      <c r="B870" s="244"/>
      <c r="C870" s="245"/>
      <c r="D870" s="235" t="s">
        <v>198</v>
      </c>
      <c r="E870" s="245"/>
      <c r="F870" s="247" t="s">
        <v>1808</v>
      </c>
      <c r="G870" s="245"/>
      <c r="H870" s="248">
        <v>3.5649999999999999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4</v>
      </c>
      <c r="AX870" s="14" t="s">
        <v>80</v>
      </c>
      <c r="AY870" s="254" t="s">
        <v>188</v>
      </c>
    </row>
    <row r="871" s="2" customFormat="1" ht="21.75" customHeight="1">
      <c r="A871" s="40"/>
      <c r="B871" s="41"/>
      <c r="C871" s="215" t="s">
        <v>1360</v>
      </c>
      <c r="D871" s="215" t="s">
        <v>190</v>
      </c>
      <c r="E871" s="216" t="s">
        <v>1809</v>
      </c>
      <c r="F871" s="217" t="s">
        <v>1810</v>
      </c>
      <c r="G871" s="218" t="s">
        <v>243</v>
      </c>
      <c r="H871" s="219">
        <v>19.199999999999999</v>
      </c>
      <c r="I871" s="220"/>
      <c r="J871" s="221">
        <f>ROUND(I871*H871,2)</f>
        <v>0</v>
      </c>
      <c r="K871" s="217" t="s">
        <v>194</v>
      </c>
      <c r="L871" s="46"/>
      <c r="M871" s="222" t="s">
        <v>19</v>
      </c>
      <c r="N871" s="223" t="s">
        <v>44</v>
      </c>
      <c r="O871" s="86"/>
      <c r="P871" s="224">
        <f>O871*H871</f>
        <v>0</v>
      </c>
      <c r="Q871" s="224">
        <v>0.0044999999999999997</v>
      </c>
      <c r="R871" s="224">
        <f>Q871*H871</f>
        <v>0.086399999999999991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342</v>
      </c>
      <c r="AT871" s="226" t="s">
        <v>190</v>
      </c>
      <c r="AU871" s="226" t="s">
        <v>82</v>
      </c>
      <c r="AY871" s="19" t="s">
        <v>188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80</v>
      </c>
      <c r="BK871" s="227">
        <f>ROUND(I871*H871,2)</f>
        <v>0</v>
      </c>
      <c r="BL871" s="19" t="s">
        <v>342</v>
      </c>
      <c r="BM871" s="226" t="s">
        <v>1811</v>
      </c>
    </row>
    <row r="872" s="2" customFormat="1">
      <c r="A872" s="40"/>
      <c r="B872" s="41"/>
      <c r="C872" s="42"/>
      <c r="D872" s="228" t="s">
        <v>196</v>
      </c>
      <c r="E872" s="42"/>
      <c r="F872" s="229" t="s">
        <v>1812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196</v>
      </c>
      <c r="AU872" s="19" t="s">
        <v>82</v>
      </c>
    </row>
    <row r="873" s="13" customFormat="1">
      <c r="A873" s="13"/>
      <c r="B873" s="233"/>
      <c r="C873" s="234"/>
      <c r="D873" s="235" t="s">
        <v>198</v>
      </c>
      <c r="E873" s="236" t="s">
        <v>19</v>
      </c>
      <c r="F873" s="237" t="s">
        <v>1519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198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188</v>
      </c>
    </row>
    <row r="874" s="14" customFormat="1">
      <c r="A874" s="14"/>
      <c r="B874" s="244"/>
      <c r="C874" s="245"/>
      <c r="D874" s="235" t="s">
        <v>198</v>
      </c>
      <c r="E874" s="246" t="s">
        <v>19</v>
      </c>
      <c r="F874" s="247" t="s">
        <v>1709</v>
      </c>
      <c r="G874" s="245"/>
      <c r="H874" s="248">
        <v>19.199999999999999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198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188</v>
      </c>
    </row>
    <row r="875" s="15" customFormat="1">
      <c r="A875" s="15"/>
      <c r="B875" s="255"/>
      <c r="C875" s="256"/>
      <c r="D875" s="235" t="s">
        <v>198</v>
      </c>
      <c r="E875" s="257" t="s">
        <v>19</v>
      </c>
      <c r="F875" s="258" t="s">
        <v>229</v>
      </c>
      <c r="G875" s="256"/>
      <c r="H875" s="259">
        <v>19.199999999999999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198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188</v>
      </c>
    </row>
    <row r="876" s="2" customFormat="1" ht="21.75" customHeight="1">
      <c r="A876" s="40"/>
      <c r="B876" s="41"/>
      <c r="C876" s="215" t="s">
        <v>1365</v>
      </c>
      <c r="D876" s="215" t="s">
        <v>190</v>
      </c>
      <c r="E876" s="216" t="s">
        <v>1813</v>
      </c>
      <c r="F876" s="217" t="s">
        <v>1814</v>
      </c>
      <c r="G876" s="218" t="s">
        <v>243</v>
      </c>
      <c r="H876" s="219">
        <v>60.851999999999997</v>
      </c>
      <c r="I876" s="220"/>
      <c r="J876" s="221">
        <f>ROUND(I876*H876,2)</f>
        <v>0</v>
      </c>
      <c r="K876" s="217" t="s">
        <v>194</v>
      </c>
      <c r="L876" s="46"/>
      <c r="M876" s="222" t="s">
        <v>19</v>
      </c>
      <c r="N876" s="223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0.27383399999999997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342</v>
      </c>
      <c r="AT876" s="226" t="s">
        <v>190</v>
      </c>
      <c r="AU876" s="226" t="s">
        <v>82</v>
      </c>
      <c r="AY876" s="19" t="s">
        <v>188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342</v>
      </c>
      <c r="BM876" s="226" t="s">
        <v>1815</v>
      </c>
    </row>
    <row r="877" s="2" customFormat="1">
      <c r="A877" s="40"/>
      <c r="B877" s="41"/>
      <c r="C877" s="42"/>
      <c r="D877" s="228" t="s">
        <v>196</v>
      </c>
      <c r="E877" s="42"/>
      <c r="F877" s="229" t="s">
        <v>1816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196</v>
      </c>
      <c r="AU877" s="19" t="s">
        <v>82</v>
      </c>
    </row>
    <row r="878" s="13" customFormat="1">
      <c r="A878" s="13"/>
      <c r="B878" s="233"/>
      <c r="C878" s="234"/>
      <c r="D878" s="235" t="s">
        <v>198</v>
      </c>
      <c r="E878" s="236" t="s">
        <v>19</v>
      </c>
      <c r="F878" s="237" t="s">
        <v>1519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198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188</v>
      </c>
    </row>
    <row r="879" s="13" customFormat="1">
      <c r="A879" s="13"/>
      <c r="B879" s="233"/>
      <c r="C879" s="234"/>
      <c r="D879" s="235" t="s">
        <v>198</v>
      </c>
      <c r="E879" s="236" t="s">
        <v>19</v>
      </c>
      <c r="F879" s="237" t="s">
        <v>1651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198</v>
      </c>
      <c r="AU879" s="243" t="s">
        <v>82</v>
      </c>
      <c r="AV879" s="13" t="s">
        <v>80</v>
      </c>
      <c r="AW879" s="13" t="s">
        <v>35</v>
      </c>
      <c r="AX879" s="13" t="s">
        <v>73</v>
      </c>
      <c r="AY879" s="243" t="s">
        <v>188</v>
      </c>
    </row>
    <row r="880" s="14" customFormat="1">
      <c r="A880" s="14"/>
      <c r="B880" s="244"/>
      <c r="C880" s="245"/>
      <c r="D880" s="235" t="s">
        <v>198</v>
      </c>
      <c r="E880" s="246" t="s">
        <v>19</v>
      </c>
      <c r="F880" s="247" t="s">
        <v>1817</v>
      </c>
      <c r="G880" s="245"/>
      <c r="H880" s="248">
        <v>16.308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198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188</v>
      </c>
    </row>
    <row r="881" s="14" customFormat="1">
      <c r="A881" s="14"/>
      <c r="B881" s="244"/>
      <c r="C881" s="245"/>
      <c r="D881" s="235" t="s">
        <v>198</v>
      </c>
      <c r="E881" s="246" t="s">
        <v>19</v>
      </c>
      <c r="F881" s="247" t="s">
        <v>1818</v>
      </c>
      <c r="G881" s="245"/>
      <c r="H881" s="248">
        <v>-3.2400000000000002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198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188</v>
      </c>
    </row>
    <row r="882" s="13" customFormat="1">
      <c r="A882" s="13"/>
      <c r="B882" s="233"/>
      <c r="C882" s="234"/>
      <c r="D882" s="235" t="s">
        <v>198</v>
      </c>
      <c r="E882" s="236" t="s">
        <v>19</v>
      </c>
      <c r="F882" s="237" t="s">
        <v>1653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198</v>
      </c>
      <c r="AU882" s="243" t="s">
        <v>82</v>
      </c>
      <c r="AV882" s="13" t="s">
        <v>80</v>
      </c>
      <c r="AW882" s="13" t="s">
        <v>35</v>
      </c>
      <c r="AX882" s="13" t="s">
        <v>73</v>
      </c>
      <c r="AY882" s="243" t="s">
        <v>188</v>
      </c>
    </row>
    <row r="883" s="14" customFormat="1">
      <c r="A883" s="14"/>
      <c r="B883" s="244"/>
      <c r="C883" s="245"/>
      <c r="D883" s="235" t="s">
        <v>198</v>
      </c>
      <c r="E883" s="246" t="s">
        <v>19</v>
      </c>
      <c r="F883" s="247" t="s">
        <v>1819</v>
      </c>
      <c r="G883" s="245"/>
      <c r="H883" s="248">
        <v>16.199999999999999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198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188</v>
      </c>
    </row>
    <row r="884" s="14" customFormat="1">
      <c r="A884" s="14"/>
      <c r="B884" s="244"/>
      <c r="C884" s="245"/>
      <c r="D884" s="235" t="s">
        <v>198</v>
      </c>
      <c r="E884" s="246" t="s">
        <v>19</v>
      </c>
      <c r="F884" s="247" t="s">
        <v>1820</v>
      </c>
      <c r="G884" s="245"/>
      <c r="H884" s="248">
        <v>-1.6200000000000001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198</v>
      </c>
      <c r="AU884" s="254" t="s">
        <v>82</v>
      </c>
      <c r="AV884" s="14" t="s">
        <v>82</v>
      </c>
      <c r="AW884" s="14" t="s">
        <v>35</v>
      </c>
      <c r="AX884" s="14" t="s">
        <v>73</v>
      </c>
      <c r="AY884" s="254" t="s">
        <v>188</v>
      </c>
    </row>
    <row r="885" s="13" customFormat="1">
      <c r="A885" s="13"/>
      <c r="B885" s="233"/>
      <c r="C885" s="234"/>
      <c r="D885" s="235" t="s">
        <v>198</v>
      </c>
      <c r="E885" s="236" t="s">
        <v>19</v>
      </c>
      <c r="F885" s="237" t="s">
        <v>1821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198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188</v>
      </c>
    </row>
    <row r="886" s="14" customFormat="1">
      <c r="A886" s="14"/>
      <c r="B886" s="244"/>
      <c r="C886" s="245"/>
      <c r="D886" s="235" t="s">
        <v>198</v>
      </c>
      <c r="E886" s="246" t="s">
        <v>19</v>
      </c>
      <c r="F886" s="247" t="s">
        <v>1822</v>
      </c>
      <c r="G886" s="245"/>
      <c r="H886" s="248">
        <v>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198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188</v>
      </c>
    </row>
    <row r="887" s="14" customFormat="1">
      <c r="A887" s="14"/>
      <c r="B887" s="244"/>
      <c r="C887" s="245"/>
      <c r="D887" s="235" t="s">
        <v>198</v>
      </c>
      <c r="E887" s="246" t="s">
        <v>19</v>
      </c>
      <c r="F887" s="247" t="s">
        <v>1823</v>
      </c>
      <c r="G887" s="245"/>
      <c r="H887" s="248">
        <v>-1.3500000000000001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198</v>
      </c>
      <c r="AU887" s="254" t="s">
        <v>82</v>
      </c>
      <c r="AV887" s="14" t="s">
        <v>82</v>
      </c>
      <c r="AW887" s="14" t="s">
        <v>35</v>
      </c>
      <c r="AX887" s="14" t="s">
        <v>73</v>
      </c>
      <c r="AY887" s="254" t="s">
        <v>188</v>
      </c>
    </row>
    <row r="888" s="13" customFormat="1">
      <c r="A888" s="13"/>
      <c r="B888" s="233"/>
      <c r="C888" s="234"/>
      <c r="D888" s="235" t="s">
        <v>198</v>
      </c>
      <c r="E888" s="236" t="s">
        <v>19</v>
      </c>
      <c r="F888" s="237" t="s">
        <v>1625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198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188</v>
      </c>
    </row>
    <row r="889" s="14" customFormat="1">
      <c r="A889" s="14"/>
      <c r="B889" s="244"/>
      <c r="C889" s="245"/>
      <c r="D889" s="235" t="s">
        <v>198</v>
      </c>
      <c r="E889" s="246" t="s">
        <v>19</v>
      </c>
      <c r="F889" s="247" t="s">
        <v>1824</v>
      </c>
      <c r="G889" s="245"/>
      <c r="H889" s="248">
        <v>12.15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198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188</v>
      </c>
    </row>
    <row r="890" s="14" customFormat="1">
      <c r="A890" s="14"/>
      <c r="B890" s="244"/>
      <c r="C890" s="245"/>
      <c r="D890" s="235" t="s">
        <v>198</v>
      </c>
      <c r="E890" s="246" t="s">
        <v>19</v>
      </c>
      <c r="F890" s="247" t="s">
        <v>1818</v>
      </c>
      <c r="G890" s="245"/>
      <c r="H890" s="248">
        <v>-3.2400000000000002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198</v>
      </c>
      <c r="AU890" s="254" t="s">
        <v>82</v>
      </c>
      <c r="AV890" s="14" t="s">
        <v>82</v>
      </c>
      <c r="AW890" s="14" t="s">
        <v>35</v>
      </c>
      <c r="AX890" s="14" t="s">
        <v>73</v>
      </c>
      <c r="AY890" s="254" t="s">
        <v>188</v>
      </c>
    </row>
    <row r="891" s="13" customFormat="1">
      <c r="A891" s="13"/>
      <c r="B891" s="233"/>
      <c r="C891" s="234"/>
      <c r="D891" s="235" t="s">
        <v>198</v>
      </c>
      <c r="E891" s="236" t="s">
        <v>19</v>
      </c>
      <c r="F891" s="237" t="s">
        <v>1825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198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188</v>
      </c>
    </row>
    <row r="892" s="14" customFormat="1">
      <c r="A892" s="14"/>
      <c r="B892" s="244"/>
      <c r="C892" s="245"/>
      <c r="D892" s="235" t="s">
        <v>198</v>
      </c>
      <c r="E892" s="246" t="s">
        <v>19</v>
      </c>
      <c r="F892" s="247" t="s">
        <v>1826</v>
      </c>
      <c r="G892" s="245"/>
      <c r="H892" s="248">
        <v>2.028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198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188</v>
      </c>
    </row>
    <row r="893" s="13" customFormat="1">
      <c r="A893" s="13"/>
      <c r="B893" s="233"/>
      <c r="C893" s="234"/>
      <c r="D893" s="235" t="s">
        <v>198</v>
      </c>
      <c r="E893" s="236" t="s">
        <v>19</v>
      </c>
      <c r="F893" s="237" t="s">
        <v>1627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198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188</v>
      </c>
    </row>
    <row r="894" s="14" customFormat="1">
      <c r="A894" s="14"/>
      <c r="B894" s="244"/>
      <c r="C894" s="245"/>
      <c r="D894" s="235" t="s">
        <v>198</v>
      </c>
      <c r="E894" s="246" t="s">
        <v>19</v>
      </c>
      <c r="F894" s="247" t="s">
        <v>1827</v>
      </c>
      <c r="G894" s="245"/>
      <c r="H894" s="248">
        <v>16.236000000000001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198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188</v>
      </c>
    </row>
    <row r="895" s="14" customFormat="1">
      <c r="A895" s="14"/>
      <c r="B895" s="244"/>
      <c r="C895" s="245"/>
      <c r="D895" s="235" t="s">
        <v>198</v>
      </c>
      <c r="E895" s="246" t="s">
        <v>19</v>
      </c>
      <c r="F895" s="247" t="s">
        <v>1820</v>
      </c>
      <c r="G895" s="245"/>
      <c r="H895" s="248">
        <v>-1.6200000000000001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198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188</v>
      </c>
    </row>
    <row r="896" s="15" customFormat="1">
      <c r="A896" s="15"/>
      <c r="B896" s="255"/>
      <c r="C896" s="256"/>
      <c r="D896" s="235" t="s">
        <v>198</v>
      </c>
      <c r="E896" s="257" t="s">
        <v>19</v>
      </c>
      <c r="F896" s="258" t="s">
        <v>229</v>
      </c>
      <c r="G896" s="256"/>
      <c r="H896" s="259">
        <v>60.851999999999997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198</v>
      </c>
      <c r="AU896" s="265" t="s">
        <v>82</v>
      </c>
      <c r="AV896" s="15" t="s">
        <v>135</v>
      </c>
      <c r="AW896" s="15" t="s">
        <v>35</v>
      </c>
      <c r="AX896" s="15" t="s">
        <v>80</v>
      </c>
      <c r="AY896" s="265" t="s">
        <v>188</v>
      </c>
    </row>
    <row r="897" s="2" customFormat="1" ht="24.15" customHeight="1">
      <c r="A897" s="40"/>
      <c r="B897" s="41"/>
      <c r="C897" s="215" t="s">
        <v>1370</v>
      </c>
      <c r="D897" s="215" t="s">
        <v>190</v>
      </c>
      <c r="E897" s="216" t="s">
        <v>643</v>
      </c>
      <c r="F897" s="217" t="s">
        <v>644</v>
      </c>
      <c r="G897" s="218" t="s">
        <v>460</v>
      </c>
      <c r="H897" s="266"/>
      <c r="I897" s="220"/>
      <c r="J897" s="221">
        <f>ROUND(I897*H897,2)</f>
        <v>0</v>
      </c>
      <c r="K897" s="217" t="s">
        <v>194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342</v>
      </c>
      <c r="AT897" s="226" t="s">
        <v>190</v>
      </c>
      <c r="AU897" s="226" t="s">
        <v>82</v>
      </c>
      <c r="AY897" s="19" t="s">
        <v>188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342</v>
      </c>
      <c r="BM897" s="226" t="s">
        <v>1828</v>
      </c>
    </row>
    <row r="898" s="2" customFormat="1">
      <c r="A898" s="40"/>
      <c r="B898" s="41"/>
      <c r="C898" s="42"/>
      <c r="D898" s="228" t="s">
        <v>196</v>
      </c>
      <c r="E898" s="42"/>
      <c r="F898" s="229" t="s">
        <v>646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196</v>
      </c>
      <c r="AU898" s="19" t="s">
        <v>82</v>
      </c>
    </row>
    <row r="899" s="12" customFormat="1" ht="22.8" customHeight="1">
      <c r="A899" s="12"/>
      <c r="B899" s="199"/>
      <c r="C899" s="200"/>
      <c r="D899" s="201" t="s">
        <v>72</v>
      </c>
      <c r="E899" s="213" t="s">
        <v>410</v>
      </c>
      <c r="F899" s="213" t="s">
        <v>411</v>
      </c>
      <c r="G899" s="200"/>
      <c r="H899" s="200"/>
      <c r="I899" s="203"/>
      <c r="J899" s="214">
        <f>BK899</f>
        <v>0</v>
      </c>
      <c r="K899" s="200"/>
      <c r="L899" s="205"/>
      <c r="M899" s="206"/>
      <c r="N899" s="207"/>
      <c r="O899" s="207"/>
      <c r="P899" s="208">
        <f>SUM(P900:P911)</f>
        <v>0</v>
      </c>
      <c r="Q899" s="207"/>
      <c r="R899" s="208">
        <f>SUM(R900:R911)</f>
        <v>0.0170779</v>
      </c>
      <c r="S899" s="207"/>
      <c r="T899" s="209">
        <f>SUM(T900:T911)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0" t="s">
        <v>82</v>
      </c>
      <c r="AT899" s="211" t="s">
        <v>72</v>
      </c>
      <c r="AU899" s="211" t="s">
        <v>80</v>
      </c>
      <c r="AY899" s="210" t="s">
        <v>188</v>
      </c>
      <c r="BK899" s="212">
        <f>SUM(BK900:BK911)</f>
        <v>0</v>
      </c>
    </row>
    <row r="900" s="2" customFormat="1" ht="16.5" customHeight="1">
      <c r="A900" s="40"/>
      <c r="B900" s="41"/>
      <c r="C900" s="215" t="s">
        <v>1374</v>
      </c>
      <c r="D900" s="215" t="s">
        <v>190</v>
      </c>
      <c r="E900" s="216" t="s">
        <v>1829</v>
      </c>
      <c r="F900" s="217" t="s">
        <v>1830</v>
      </c>
      <c r="G900" s="218" t="s">
        <v>243</v>
      </c>
      <c r="H900" s="219">
        <v>6.2000000000000002</v>
      </c>
      <c r="I900" s="220"/>
      <c r="J900" s="221">
        <f>ROUND(I900*H900,2)</f>
        <v>0</v>
      </c>
      <c r="K900" s="217" t="s">
        <v>415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0.00019000000000000001</v>
      </c>
      <c r="R900" s="224">
        <f>Q900*H900</f>
        <v>0.001178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342</v>
      </c>
      <c r="AT900" s="226" t="s">
        <v>190</v>
      </c>
      <c r="AU900" s="226" t="s">
        <v>82</v>
      </c>
      <c r="AY900" s="19" t="s">
        <v>188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80</v>
      </c>
      <c r="BK900" s="227">
        <f>ROUND(I900*H900,2)</f>
        <v>0</v>
      </c>
      <c r="BL900" s="19" t="s">
        <v>342</v>
      </c>
      <c r="BM900" s="226" t="s">
        <v>1831</v>
      </c>
    </row>
    <row r="901" s="13" customFormat="1">
      <c r="A901" s="13"/>
      <c r="B901" s="233"/>
      <c r="C901" s="234"/>
      <c r="D901" s="235" t="s">
        <v>198</v>
      </c>
      <c r="E901" s="236" t="s">
        <v>19</v>
      </c>
      <c r="F901" s="237" t="s">
        <v>1519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198</v>
      </c>
      <c r="AU901" s="243" t="s">
        <v>82</v>
      </c>
      <c r="AV901" s="13" t="s">
        <v>80</v>
      </c>
      <c r="AW901" s="13" t="s">
        <v>35</v>
      </c>
      <c r="AX901" s="13" t="s">
        <v>73</v>
      </c>
      <c r="AY901" s="243" t="s">
        <v>188</v>
      </c>
    </row>
    <row r="902" s="13" customFormat="1">
      <c r="A902" s="13"/>
      <c r="B902" s="233"/>
      <c r="C902" s="234"/>
      <c r="D902" s="235" t="s">
        <v>198</v>
      </c>
      <c r="E902" s="236" t="s">
        <v>19</v>
      </c>
      <c r="F902" s="237" t="s">
        <v>1753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198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188</v>
      </c>
    </row>
    <row r="903" s="14" customFormat="1">
      <c r="A903" s="14"/>
      <c r="B903" s="244"/>
      <c r="C903" s="245"/>
      <c r="D903" s="235" t="s">
        <v>198</v>
      </c>
      <c r="E903" s="246" t="s">
        <v>19</v>
      </c>
      <c r="F903" s="247" t="s">
        <v>1832</v>
      </c>
      <c r="G903" s="245"/>
      <c r="H903" s="248">
        <v>6.2000000000000002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198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188</v>
      </c>
    </row>
    <row r="904" s="15" customFormat="1">
      <c r="A904" s="15"/>
      <c r="B904" s="255"/>
      <c r="C904" s="256"/>
      <c r="D904" s="235" t="s">
        <v>198</v>
      </c>
      <c r="E904" s="257" t="s">
        <v>19</v>
      </c>
      <c r="F904" s="258" t="s">
        <v>229</v>
      </c>
      <c r="G904" s="256"/>
      <c r="H904" s="259">
        <v>6.2000000000000002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5" t="s">
        <v>198</v>
      </c>
      <c r="AU904" s="265" t="s">
        <v>82</v>
      </c>
      <c r="AV904" s="15" t="s">
        <v>135</v>
      </c>
      <c r="AW904" s="15" t="s">
        <v>35</v>
      </c>
      <c r="AX904" s="15" t="s">
        <v>80</v>
      </c>
      <c r="AY904" s="265" t="s">
        <v>188</v>
      </c>
    </row>
    <row r="905" s="2" customFormat="1" ht="21.75" customHeight="1">
      <c r="A905" s="40"/>
      <c r="B905" s="41"/>
      <c r="C905" s="272" t="s">
        <v>1381</v>
      </c>
      <c r="D905" s="272" t="s">
        <v>522</v>
      </c>
      <c r="E905" s="273" t="s">
        <v>1833</v>
      </c>
      <c r="F905" s="274" t="s">
        <v>1834</v>
      </c>
      <c r="G905" s="275" t="s">
        <v>243</v>
      </c>
      <c r="H905" s="276">
        <v>7.1299999999999999</v>
      </c>
      <c r="I905" s="277"/>
      <c r="J905" s="278">
        <f>ROUND(I905*H905,2)</f>
        <v>0</v>
      </c>
      <c r="K905" s="274" t="s">
        <v>415</v>
      </c>
      <c r="L905" s="279"/>
      <c r="M905" s="280" t="s">
        <v>19</v>
      </c>
      <c r="N905" s="281" t="s">
        <v>44</v>
      </c>
      <c r="O905" s="86"/>
      <c r="P905" s="224">
        <f>O905*H905</f>
        <v>0</v>
      </c>
      <c r="Q905" s="224">
        <v>0.0022300000000000002</v>
      </c>
      <c r="R905" s="224">
        <f>Q905*H905</f>
        <v>0.015899900000000002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630</v>
      </c>
      <c r="AT905" s="226" t="s">
        <v>522</v>
      </c>
      <c r="AU905" s="226" t="s">
        <v>82</v>
      </c>
      <c r="AY905" s="19" t="s">
        <v>188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80</v>
      </c>
      <c r="BK905" s="227">
        <f>ROUND(I905*H905,2)</f>
        <v>0</v>
      </c>
      <c r="BL905" s="19" t="s">
        <v>342</v>
      </c>
      <c r="BM905" s="226" t="s">
        <v>1835</v>
      </c>
    </row>
    <row r="906" s="13" customFormat="1">
      <c r="A906" s="13"/>
      <c r="B906" s="233"/>
      <c r="C906" s="234"/>
      <c r="D906" s="235" t="s">
        <v>198</v>
      </c>
      <c r="E906" s="236" t="s">
        <v>19</v>
      </c>
      <c r="F906" s="237" t="s">
        <v>1519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198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188</v>
      </c>
    </row>
    <row r="907" s="13" customFormat="1">
      <c r="A907" s="13"/>
      <c r="B907" s="233"/>
      <c r="C907" s="234"/>
      <c r="D907" s="235" t="s">
        <v>198</v>
      </c>
      <c r="E907" s="236" t="s">
        <v>19</v>
      </c>
      <c r="F907" s="237" t="s">
        <v>1753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198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188</v>
      </c>
    </row>
    <row r="908" s="14" customFormat="1">
      <c r="A908" s="14"/>
      <c r="B908" s="244"/>
      <c r="C908" s="245"/>
      <c r="D908" s="235" t="s">
        <v>198</v>
      </c>
      <c r="E908" s="246" t="s">
        <v>19</v>
      </c>
      <c r="F908" s="247" t="s">
        <v>1832</v>
      </c>
      <c r="G908" s="245"/>
      <c r="H908" s="248">
        <v>6.2000000000000002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198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188</v>
      </c>
    </row>
    <row r="909" s="15" customFormat="1">
      <c r="A909" s="15"/>
      <c r="B909" s="255"/>
      <c r="C909" s="256"/>
      <c r="D909" s="235" t="s">
        <v>198</v>
      </c>
      <c r="E909" s="257" t="s">
        <v>19</v>
      </c>
      <c r="F909" s="258" t="s">
        <v>229</v>
      </c>
      <c r="G909" s="256"/>
      <c r="H909" s="259">
        <v>6.2000000000000002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198</v>
      </c>
      <c r="AU909" s="265" t="s">
        <v>82</v>
      </c>
      <c r="AV909" s="15" t="s">
        <v>135</v>
      </c>
      <c r="AW909" s="15" t="s">
        <v>35</v>
      </c>
      <c r="AX909" s="15" t="s">
        <v>80</v>
      </c>
      <c r="AY909" s="265" t="s">
        <v>188</v>
      </c>
    </row>
    <row r="910" s="14" customFormat="1">
      <c r="A910" s="14"/>
      <c r="B910" s="244"/>
      <c r="C910" s="245"/>
      <c r="D910" s="235" t="s">
        <v>198</v>
      </c>
      <c r="E910" s="245"/>
      <c r="F910" s="247" t="s">
        <v>1836</v>
      </c>
      <c r="G910" s="245"/>
      <c r="H910" s="248">
        <v>7.1299999999999999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198</v>
      </c>
      <c r="AU910" s="254" t="s">
        <v>82</v>
      </c>
      <c r="AV910" s="14" t="s">
        <v>82</v>
      </c>
      <c r="AW910" s="14" t="s">
        <v>4</v>
      </c>
      <c r="AX910" s="14" t="s">
        <v>80</v>
      </c>
      <c r="AY910" s="254" t="s">
        <v>188</v>
      </c>
    </row>
    <row r="911" s="2" customFormat="1" ht="24.15" customHeight="1">
      <c r="A911" s="40"/>
      <c r="B911" s="41"/>
      <c r="C911" s="215" t="s">
        <v>1390</v>
      </c>
      <c r="D911" s="215" t="s">
        <v>190</v>
      </c>
      <c r="E911" s="216" t="s">
        <v>1837</v>
      </c>
      <c r="F911" s="217" t="s">
        <v>1838</v>
      </c>
      <c r="G911" s="218" t="s">
        <v>460</v>
      </c>
      <c r="H911" s="266"/>
      <c r="I911" s="220"/>
      <c r="J911" s="221">
        <f>ROUND(I911*H911,2)</f>
        <v>0</v>
      </c>
      <c r="K911" s="217" t="s">
        <v>415</v>
      </c>
      <c r="L911" s="46"/>
      <c r="M911" s="222" t="s">
        <v>19</v>
      </c>
      <c r="N911" s="223" t="s">
        <v>44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342</v>
      </c>
      <c r="AT911" s="226" t="s">
        <v>190</v>
      </c>
      <c r="AU911" s="226" t="s">
        <v>82</v>
      </c>
      <c r="AY911" s="19" t="s">
        <v>188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342</v>
      </c>
      <c r="BM911" s="226" t="s">
        <v>1839</v>
      </c>
    </row>
    <row r="912" s="12" customFormat="1" ht="22.8" customHeight="1">
      <c r="A912" s="12"/>
      <c r="B912" s="199"/>
      <c r="C912" s="200"/>
      <c r="D912" s="201" t="s">
        <v>72</v>
      </c>
      <c r="E912" s="213" t="s">
        <v>418</v>
      </c>
      <c r="F912" s="213" t="s">
        <v>419</v>
      </c>
      <c r="G912" s="200"/>
      <c r="H912" s="200"/>
      <c r="I912" s="203"/>
      <c r="J912" s="214">
        <f>BK912</f>
        <v>0</v>
      </c>
      <c r="K912" s="200"/>
      <c r="L912" s="205"/>
      <c r="M912" s="206"/>
      <c r="N912" s="207"/>
      <c r="O912" s="207"/>
      <c r="P912" s="208">
        <f>SUM(P913:P942)</f>
        <v>0</v>
      </c>
      <c r="Q912" s="207"/>
      <c r="R912" s="208">
        <f>SUM(R913:R942)</f>
        <v>0.83990600000000004</v>
      </c>
      <c r="S912" s="207"/>
      <c r="T912" s="209">
        <f>SUM(T913:T942)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0" t="s">
        <v>82</v>
      </c>
      <c r="AT912" s="211" t="s">
        <v>72</v>
      </c>
      <c r="AU912" s="211" t="s">
        <v>80</v>
      </c>
      <c r="AY912" s="210" t="s">
        <v>188</v>
      </c>
      <c r="BK912" s="212">
        <f>SUM(BK913:BK942)</f>
        <v>0</v>
      </c>
    </row>
    <row r="913" s="2" customFormat="1" ht="24.15" customHeight="1">
      <c r="A913" s="40"/>
      <c r="B913" s="41"/>
      <c r="C913" s="215" t="s">
        <v>1394</v>
      </c>
      <c r="D913" s="215" t="s">
        <v>190</v>
      </c>
      <c r="E913" s="216" t="s">
        <v>1840</v>
      </c>
      <c r="F913" s="217" t="s">
        <v>1841</v>
      </c>
      <c r="G913" s="218" t="s">
        <v>243</v>
      </c>
      <c r="H913" s="219">
        <v>400.60000000000002</v>
      </c>
      <c r="I913" s="220"/>
      <c r="J913" s="221">
        <f>ROUND(I913*H913,2)</f>
        <v>0</v>
      </c>
      <c r="K913" s="217" t="s">
        <v>194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342</v>
      </c>
      <c r="AT913" s="226" t="s">
        <v>190</v>
      </c>
      <c r="AU913" s="226" t="s">
        <v>82</v>
      </c>
      <c r="AY913" s="19" t="s">
        <v>188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342</v>
      </c>
      <c r="BM913" s="226" t="s">
        <v>1842</v>
      </c>
    </row>
    <row r="914" s="2" customFormat="1">
      <c r="A914" s="40"/>
      <c r="B914" s="41"/>
      <c r="C914" s="42"/>
      <c r="D914" s="228" t="s">
        <v>196</v>
      </c>
      <c r="E914" s="42"/>
      <c r="F914" s="229" t="s">
        <v>1843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196</v>
      </c>
      <c r="AU914" s="19" t="s">
        <v>82</v>
      </c>
    </row>
    <row r="915" s="13" customFormat="1">
      <c r="A915" s="13"/>
      <c r="B915" s="233"/>
      <c r="C915" s="234"/>
      <c r="D915" s="235" t="s">
        <v>198</v>
      </c>
      <c r="E915" s="236" t="s">
        <v>19</v>
      </c>
      <c r="F915" s="237" t="s">
        <v>1519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198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188</v>
      </c>
    </row>
    <row r="916" s="14" customFormat="1">
      <c r="A916" s="14"/>
      <c r="B916" s="244"/>
      <c r="C916" s="245"/>
      <c r="D916" s="235" t="s">
        <v>198</v>
      </c>
      <c r="E916" s="246" t="s">
        <v>19</v>
      </c>
      <c r="F916" s="247" t="s">
        <v>1730</v>
      </c>
      <c r="G916" s="245"/>
      <c r="H916" s="248">
        <v>397.5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198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188</v>
      </c>
    </row>
    <row r="917" s="13" customFormat="1">
      <c r="A917" s="13"/>
      <c r="B917" s="233"/>
      <c r="C917" s="234"/>
      <c r="D917" s="235" t="s">
        <v>198</v>
      </c>
      <c r="E917" s="236" t="s">
        <v>19</v>
      </c>
      <c r="F917" s="237" t="s">
        <v>1753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198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188</v>
      </c>
    </row>
    <row r="918" s="14" customFormat="1">
      <c r="A918" s="14"/>
      <c r="B918" s="244"/>
      <c r="C918" s="245"/>
      <c r="D918" s="235" t="s">
        <v>198</v>
      </c>
      <c r="E918" s="246" t="s">
        <v>19</v>
      </c>
      <c r="F918" s="247" t="s">
        <v>1754</v>
      </c>
      <c r="G918" s="245"/>
      <c r="H918" s="248">
        <v>3.1000000000000001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198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188</v>
      </c>
    </row>
    <row r="919" s="15" customFormat="1">
      <c r="A919" s="15"/>
      <c r="B919" s="255"/>
      <c r="C919" s="256"/>
      <c r="D919" s="235" t="s">
        <v>198</v>
      </c>
      <c r="E919" s="257" t="s">
        <v>19</v>
      </c>
      <c r="F919" s="258" t="s">
        <v>229</v>
      </c>
      <c r="G919" s="256"/>
      <c r="H919" s="259">
        <v>400.60000000000002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198</v>
      </c>
      <c r="AU919" s="265" t="s">
        <v>82</v>
      </c>
      <c r="AV919" s="15" t="s">
        <v>135</v>
      </c>
      <c r="AW919" s="15" t="s">
        <v>35</v>
      </c>
      <c r="AX919" s="15" t="s">
        <v>80</v>
      </c>
      <c r="AY919" s="265" t="s">
        <v>188</v>
      </c>
    </row>
    <row r="920" s="2" customFormat="1" ht="16.5" customHeight="1">
      <c r="A920" s="40"/>
      <c r="B920" s="41"/>
      <c r="C920" s="272" t="s">
        <v>1408</v>
      </c>
      <c r="D920" s="272" t="s">
        <v>522</v>
      </c>
      <c r="E920" s="273" t="s">
        <v>1844</v>
      </c>
      <c r="F920" s="274" t="s">
        <v>1845</v>
      </c>
      <c r="G920" s="275" t="s">
        <v>243</v>
      </c>
      <c r="H920" s="276">
        <v>457.125</v>
      </c>
      <c r="I920" s="277"/>
      <c r="J920" s="278">
        <f>ROUND(I920*H920,2)</f>
        <v>0</v>
      </c>
      <c r="K920" s="274" t="s">
        <v>415</v>
      </c>
      <c r="L920" s="279"/>
      <c r="M920" s="280" t="s">
        <v>19</v>
      </c>
      <c r="N920" s="281" t="s">
        <v>44</v>
      </c>
      <c r="O920" s="86"/>
      <c r="P920" s="224">
        <f>O920*H920</f>
        <v>0</v>
      </c>
      <c r="Q920" s="224">
        <v>0.0018</v>
      </c>
      <c r="R920" s="224">
        <f>Q920*H920</f>
        <v>0.82282500000000003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630</v>
      </c>
      <c r="AT920" s="226" t="s">
        <v>522</v>
      </c>
      <c r="AU920" s="226" t="s">
        <v>82</v>
      </c>
      <c r="AY920" s="19" t="s">
        <v>188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342</v>
      </c>
      <c r="BM920" s="226" t="s">
        <v>1846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1519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4" customFormat="1">
      <c r="A922" s="14"/>
      <c r="B922" s="244"/>
      <c r="C922" s="245"/>
      <c r="D922" s="235" t="s">
        <v>198</v>
      </c>
      <c r="E922" s="246" t="s">
        <v>19</v>
      </c>
      <c r="F922" s="247" t="s">
        <v>1730</v>
      </c>
      <c r="G922" s="245"/>
      <c r="H922" s="248">
        <v>397.5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198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188</v>
      </c>
    </row>
    <row r="923" s="15" customFormat="1">
      <c r="A923" s="15"/>
      <c r="B923" s="255"/>
      <c r="C923" s="256"/>
      <c r="D923" s="235" t="s">
        <v>198</v>
      </c>
      <c r="E923" s="257" t="s">
        <v>19</v>
      </c>
      <c r="F923" s="258" t="s">
        <v>229</v>
      </c>
      <c r="G923" s="256"/>
      <c r="H923" s="259">
        <v>397.5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198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188</v>
      </c>
    </row>
    <row r="924" s="14" customFormat="1">
      <c r="A924" s="14"/>
      <c r="B924" s="244"/>
      <c r="C924" s="245"/>
      <c r="D924" s="235" t="s">
        <v>198</v>
      </c>
      <c r="E924" s="245"/>
      <c r="F924" s="247" t="s">
        <v>1847</v>
      </c>
      <c r="G924" s="245"/>
      <c r="H924" s="248">
        <v>457.125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198</v>
      </c>
      <c r="AU924" s="254" t="s">
        <v>82</v>
      </c>
      <c r="AV924" s="14" t="s">
        <v>82</v>
      </c>
      <c r="AW924" s="14" t="s">
        <v>4</v>
      </c>
      <c r="AX924" s="14" t="s">
        <v>80</v>
      </c>
      <c r="AY924" s="254" t="s">
        <v>188</v>
      </c>
    </row>
    <row r="925" s="2" customFormat="1" ht="16.5" customHeight="1">
      <c r="A925" s="40"/>
      <c r="B925" s="41"/>
      <c r="C925" s="272" t="s">
        <v>1413</v>
      </c>
      <c r="D925" s="272" t="s">
        <v>522</v>
      </c>
      <c r="E925" s="273" t="s">
        <v>1848</v>
      </c>
      <c r="F925" s="274" t="s">
        <v>1849</v>
      </c>
      <c r="G925" s="275" t="s">
        <v>243</v>
      </c>
      <c r="H925" s="276">
        <v>3.5649999999999999</v>
      </c>
      <c r="I925" s="277"/>
      <c r="J925" s="278">
        <f>ROUND(I925*H925,2)</f>
        <v>0</v>
      </c>
      <c r="K925" s="274" t="s">
        <v>415</v>
      </c>
      <c r="L925" s="279"/>
      <c r="M925" s="280" t="s">
        <v>19</v>
      </c>
      <c r="N925" s="281" t="s">
        <v>44</v>
      </c>
      <c r="O925" s="86"/>
      <c r="P925" s="224">
        <f>O925*H925</f>
        <v>0</v>
      </c>
      <c r="Q925" s="224">
        <v>0.0035999999999999999</v>
      </c>
      <c r="R925" s="224">
        <f>Q925*H925</f>
        <v>0.012834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630</v>
      </c>
      <c r="AT925" s="226" t="s">
        <v>522</v>
      </c>
      <c r="AU925" s="226" t="s">
        <v>82</v>
      </c>
      <c r="AY925" s="19" t="s">
        <v>188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342</v>
      </c>
      <c r="BM925" s="226" t="s">
        <v>1850</v>
      </c>
    </row>
    <row r="926" s="13" customFormat="1">
      <c r="A926" s="13"/>
      <c r="B926" s="233"/>
      <c r="C926" s="234"/>
      <c r="D926" s="235" t="s">
        <v>198</v>
      </c>
      <c r="E926" s="236" t="s">
        <v>19</v>
      </c>
      <c r="F926" s="237" t="s">
        <v>1519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198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188</v>
      </c>
    </row>
    <row r="927" s="13" customFormat="1">
      <c r="A927" s="13"/>
      <c r="B927" s="233"/>
      <c r="C927" s="234"/>
      <c r="D927" s="235" t="s">
        <v>198</v>
      </c>
      <c r="E927" s="236" t="s">
        <v>19</v>
      </c>
      <c r="F927" s="237" t="s">
        <v>1753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198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188</v>
      </c>
    </row>
    <row r="928" s="14" customFormat="1">
      <c r="A928" s="14"/>
      <c r="B928" s="244"/>
      <c r="C928" s="245"/>
      <c r="D928" s="235" t="s">
        <v>198</v>
      </c>
      <c r="E928" s="246" t="s">
        <v>19</v>
      </c>
      <c r="F928" s="247" t="s">
        <v>1754</v>
      </c>
      <c r="G928" s="245"/>
      <c r="H928" s="248">
        <v>3.1000000000000001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198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188</v>
      </c>
    </row>
    <row r="929" s="15" customFormat="1">
      <c r="A929" s="15"/>
      <c r="B929" s="255"/>
      <c r="C929" s="256"/>
      <c r="D929" s="235" t="s">
        <v>198</v>
      </c>
      <c r="E929" s="257" t="s">
        <v>19</v>
      </c>
      <c r="F929" s="258" t="s">
        <v>229</v>
      </c>
      <c r="G929" s="256"/>
      <c r="H929" s="259">
        <v>3.1000000000000001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198</v>
      </c>
      <c r="AU929" s="265" t="s">
        <v>82</v>
      </c>
      <c r="AV929" s="15" t="s">
        <v>135</v>
      </c>
      <c r="AW929" s="15" t="s">
        <v>35</v>
      </c>
      <c r="AX929" s="15" t="s">
        <v>80</v>
      </c>
      <c r="AY929" s="265" t="s">
        <v>188</v>
      </c>
    </row>
    <row r="930" s="14" customFormat="1">
      <c r="A930" s="14"/>
      <c r="B930" s="244"/>
      <c r="C930" s="245"/>
      <c r="D930" s="235" t="s">
        <v>198</v>
      </c>
      <c r="E930" s="245"/>
      <c r="F930" s="247" t="s">
        <v>1808</v>
      </c>
      <c r="G930" s="245"/>
      <c r="H930" s="248">
        <v>3.5649999999999999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198</v>
      </c>
      <c r="AU930" s="254" t="s">
        <v>82</v>
      </c>
      <c r="AV930" s="14" t="s">
        <v>82</v>
      </c>
      <c r="AW930" s="14" t="s">
        <v>4</v>
      </c>
      <c r="AX930" s="14" t="s">
        <v>80</v>
      </c>
      <c r="AY930" s="254" t="s">
        <v>188</v>
      </c>
    </row>
    <row r="931" s="2" customFormat="1" ht="24.15" customHeight="1">
      <c r="A931" s="40"/>
      <c r="B931" s="41"/>
      <c r="C931" s="215" t="s">
        <v>1418</v>
      </c>
      <c r="D931" s="215" t="s">
        <v>190</v>
      </c>
      <c r="E931" s="216" t="s">
        <v>1851</v>
      </c>
      <c r="F931" s="217" t="s">
        <v>1852</v>
      </c>
      <c r="G931" s="218" t="s">
        <v>243</v>
      </c>
      <c r="H931" s="219">
        <v>3.1000000000000001</v>
      </c>
      <c r="I931" s="220"/>
      <c r="J931" s="221">
        <f>ROUND(I931*H931,2)</f>
        <v>0</v>
      </c>
      <c r="K931" s="217" t="s">
        <v>415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0.00012</v>
      </c>
      <c r="R931" s="224">
        <f>Q931*H931</f>
        <v>0.00037200000000000004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342</v>
      </c>
      <c r="AT931" s="226" t="s">
        <v>190</v>
      </c>
      <c r="AU931" s="226" t="s">
        <v>82</v>
      </c>
      <c r="AY931" s="19" t="s">
        <v>188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342</v>
      </c>
      <c r="BM931" s="226" t="s">
        <v>1853</v>
      </c>
    </row>
    <row r="932" s="13" customFormat="1">
      <c r="A932" s="13"/>
      <c r="B932" s="233"/>
      <c r="C932" s="234"/>
      <c r="D932" s="235" t="s">
        <v>198</v>
      </c>
      <c r="E932" s="236" t="s">
        <v>19</v>
      </c>
      <c r="F932" s="237" t="s">
        <v>1519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198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188</v>
      </c>
    </row>
    <row r="933" s="13" customFormat="1">
      <c r="A933" s="13"/>
      <c r="B933" s="233"/>
      <c r="C933" s="234"/>
      <c r="D933" s="235" t="s">
        <v>198</v>
      </c>
      <c r="E933" s="236" t="s">
        <v>19</v>
      </c>
      <c r="F933" s="237" t="s">
        <v>1753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198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188</v>
      </c>
    </row>
    <row r="934" s="14" customFormat="1">
      <c r="A934" s="14"/>
      <c r="B934" s="244"/>
      <c r="C934" s="245"/>
      <c r="D934" s="235" t="s">
        <v>198</v>
      </c>
      <c r="E934" s="246" t="s">
        <v>19</v>
      </c>
      <c r="F934" s="247" t="s">
        <v>1754</v>
      </c>
      <c r="G934" s="245"/>
      <c r="H934" s="248">
        <v>3.1000000000000001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198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188</v>
      </c>
    </row>
    <row r="935" s="15" customFormat="1">
      <c r="A935" s="15"/>
      <c r="B935" s="255"/>
      <c r="C935" s="256"/>
      <c r="D935" s="235" t="s">
        <v>198</v>
      </c>
      <c r="E935" s="257" t="s">
        <v>19</v>
      </c>
      <c r="F935" s="258" t="s">
        <v>229</v>
      </c>
      <c r="G935" s="256"/>
      <c r="H935" s="259">
        <v>3.1000000000000001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5" t="s">
        <v>198</v>
      </c>
      <c r="AU935" s="265" t="s">
        <v>82</v>
      </c>
      <c r="AV935" s="15" t="s">
        <v>135</v>
      </c>
      <c r="AW935" s="15" t="s">
        <v>35</v>
      </c>
      <c r="AX935" s="15" t="s">
        <v>80</v>
      </c>
      <c r="AY935" s="265" t="s">
        <v>188</v>
      </c>
    </row>
    <row r="936" s="2" customFormat="1" ht="16.5" customHeight="1">
      <c r="A936" s="40"/>
      <c r="B936" s="41"/>
      <c r="C936" s="272" t="s">
        <v>1423</v>
      </c>
      <c r="D936" s="272" t="s">
        <v>522</v>
      </c>
      <c r="E936" s="273" t="s">
        <v>1854</v>
      </c>
      <c r="F936" s="274" t="s">
        <v>1855</v>
      </c>
      <c r="G936" s="275" t="s">
        <v>193</v>
      </c>
      <c r="H936" s="276">
        <v>0.155</v>
      </c>
      <c r="I936" s="277"/>
      <c r="J936" s="278">
        <f>ROUND(I936*H936,2)</f>
        <v>0</v>
      </c>
      <c r="K936" s="274" t="s">
        <v>415</v>
      </c>
      <c r="L936" s="279"/>
      <c r="M936" s="280" t="s">
        <v>19</v>
      </c>
      <c r="N936" s="281" t="s">
        <v>44</v>
      </c>
      <c r="O936" s="86"/>
      <c r="P936" s="224">
        <f>O936*H936</f>
        <v>0</v>
      </c>
      <c r="Q936" s="224">
        <v>0.025000000000000001</v>
      </c>
      <c r="R936" s="224">
        <f>Q936*H936</f>
        <v>0.003875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630</v>
      </c>
      <c r="AT936" s="226" t="s">
        <v>522</v>
      </c>
      <c r="AU936" s="226" t="s">
        <v>82</v>
      </c>
      <c r="AY936" s="19" t="s">
        <v>188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80</v>
      </c>
      <c r="BK936" s="227">
        <f>ROUND(I936*H936,2)</f>
        <v>0</v>
      </c>
      <c r="BL936" s="19" t="s">
        <v>342</v>
      </c>
      <c r="BM936" s="226" t="s">
        <v>1856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1519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3" customFormat="1">
      <c r="A938" s="13"/>
      <c r="B938" s="233"/>
      <c r="C938" s="234"/>
      <c r="D938" s="235" t="s">
        <v>198</v>
      </c>
      <c r="E938" s="236" t="s">
        <v>19</v>
      </c>
      <c r="F938" s="237" t="s">
        <v>1753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198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188</v>
      </c>
    </row>
    <row r="939" s="14" customFormat="1">
      <c r="A939" s="14"/>
      <c r="B939" s="244"/>
      <c r="C939" s="245"/>
      <c r="D939" s="235" t="s">
        <v>198</v>
      </c>
      <c r="E939" s="246" t="s">
        <v>19</v>
      </c>
      <c r="F939" s="247" t="s">
        <v>1857</v>
      </c>
      <c r="G939" s="245"/>
      <c r="H939" s="248">
        <v>0.155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198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188</v>
      </c>
    </row>
    <row r="940" s="15" customFormat="1">
      <c r="A940" s="15"/>
      <c r="B940" s="255"/>
      <c r="C940" s="256"/>
      <c r="D940" s="235" t="s">
        <v>198</v>
      </c>
      <c r="E940" s="257" t="s">
        <v>19</v>
      </c>
      <c r="F940" s="258" t="s">
        <v>229</v>
      </c>
      <c r="G940" s="256"/>
      <c r="H940" s="259">
        <v>0.155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198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188</v>
      </c>
    </row>
    <row r="941" s="2" customFormat="1" ht="24.15" customHeight="1">
      <c r="A941" s="40"/>
      <c r="B941" s="41"/>
      <c r="C941" s="215" t="s">
        <v>1430</v>
      </c>
      <c r="D941" s="215" t="s">
        <v>190</v>
      </c>
      <c r="E941" s="216" t="s">
        <v>1858</v>
      </c>
      <c r="F941" s="217" t="s">
        <v>1859</v>
      </c>
      <c r="G941" s="218" t="s">
        <v>460</v>
      </c>
      <c r="H941" s="266"/>
      <c r="I941" s="220"/>
      <c r="J941" s="221">
        <f>ROUND(I941*H941,2)</f>
        <v>0</v>
      </c>
      <c r="K941" s="217" t="s">
        <v>194</v>
      </c>
      <c r="L941" s="46"/>
      <c r="M941" s="222" t="s">
        <v>19</v>
      </c>
      <c r="N941" s="223" t="s">
        <v>44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342</v>
      </c>
      <c r="AT941" s="226" t="s">
        <v>190</v>
      </c>
      <c r="AU941" s="226" t="s">
        <v>82</v>
      </c>
      <c r="AY941" s="19" t="s">
        <v>188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342</v>
      </c>
      <c r="BM941" s="226" t="s">
        <v>1860</v>
      </c>
    </row>
    <row r="942" s="2" customFormat="1">
      <c r="A942" s="40"/>
      <c r="B942" s="41"/>
      <c r="C942" s="42"/>
      <c r="D942" s="228" t="s">
        <v>196</v>
      </c>
      <c r="E942" s="42"/>
      <c r="F942" s="229" t="s">
        <v>1861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196</v>
      </c>
      <c r="AU942" s="19" t="s">
        <v>82</v>
      </c>
    </row>
    <row r="943" s="12" customFormat="1" ht="22.8" customHeight="1">
      <c r="A943" s="12"/>
      <c r="B943" s="199"/>
      <c r="C943" s="200"/>
      <c r="D943" s="201" t="s">
        <v>72</v>
      </c>
      <c r="E943" s="213" t="s">
        <v>1862</v>
      </c>
      <c r="F943" s="213" t="s">
        <v>1863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SUM(P944:P968)</f>
        <v>0</v>
      </c>
      <c r="Q943" s="207"/>
      <c r="R943" s="208">
        <f>SUM(R944:R968)</f>
        <v>0.0057199999999999994</v>
      </c>
      <c r="S943" s="207"/>
      <c r="T943" s="209">
        <f>SUM(T944:T968)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82</v>
      </c>
      <c r="AT943" s="211" t="s">
        <v>72</v>
      </c>
      <c r="AU943" s="211" t="s">
        <v>80</v>
      </c>
      <c r="AY943" s="210" t="s">
        <v>188</v>
      </c>
      <c r="BK943" s="212">
        <f>SUM(BK944:BK968)</f>
        <v>0</v>
      </c>
    </row>
    <row r="944" s="2" customFormat="1" ht="24.15" customHeight="1">
      <c r="A944" s="40"/>
      <c r="B944" s="41"/>
      <c r="C944" s="215" t="s">
        <v>1435</v>
      </c>
      <c r="D944" s="215" t="s">
        <v>190</v>
      </c>
      <c r="E944" s="216" t="s">
        <v>1864</v>
      </c>
      <c r="F944" s="217" t="s">
        <v>1865</v>
      </c>
      <c r="G944" s="218" t="s">
        <v>1866</v>
      </c>
      <c r="H944" s="219">
        <v>1</v>
      </c>
      <c r="I944" s="220"/>
      <c r="J944" s="221">
        <f>ROUND(I944*H944,2)</f>
        <v>0</v>
      </c>
      <c r="K944" s="217" t="s">
        <v>452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0.00051999999999999995</v>
      </c>
      <c r="R944" s="224">
        <f>Q944*H944</f>
        <v>0.00051999999999999995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342</v>
      </c>
      <c r="AT944" s="226" t="s">
        <v>190</v>
      </c>
      <c r="AU944" s="226" t="s">
        <v>82</v>
      </c>
      <c r="AY944" s="19" t="s">
        <v>188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342</v>
      </c>
      <c r="BM944" s="226" t="s">
        <v>1867</v>
      </c>
    </row>
    <row r="945" s="13" customFormat="1">
      <c r="A945" s="13"/>
      <c r="B945" s="233"/>
      <c r="C945" s="234"/>
      <c r="D945" s="235" t="s">
        <v>198</v>
      </c>
      <c r="E945" s="236" t="s">
        <v>19</v>
      </c>
      <c r="F945" s="237" t="s">
        <v>1868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198</v>
      </c>
      <c r="AU945" s="243" t="s">
        <v>82</v>
      </c>
      <c r="AV945" s="13" t="s">
        <v>80</v>
      </c>
      <c r="AW945" s="13" t="s">
        <v>35</v>
      </c>
      <c r="AX945" s="13" t="s">
        <v>73</v>
      </c>
      <c r="AY945" s="243" t="s">
        <v>188</v>
      </c>
    </row>
    <row r="946" s="14" customFormat="1">
      <c r="A946" s="14"/>
      <c r="B946" s="244"/>
      <c r="C946" s="245"/>
      <c r="D946" s="235" t="s">
        <v>198</v>
      </c>
      <c r="E946" s="246" t="s">
        <v>19</v>
      </c>
      <c r="F946" s="247" t="s">
        <v>80</v>
      </c>
      <c r="G946" s="245"/>
      <c r="H946" s="248">
        <v>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198</v>
      </c>
      <c r="AU946" s="254" t="s">
        <v>82</v>
      </c>
      <c r="AV946" s="14" t="s">
        <v>82</v>
      </c>
      <c r="AW946" s="14" t="s">
        <v>35</v>
      </c>
      <c r="AX946" s="14" t="s">
        <v>73</v>
      </c>
      <c r="AY946" s="254" t="s">
        <v>188</v>
      </c>
    </row>
    <row r="947" s="15" customFormat="1">
      <c r="A947" s="15"/>
      <c r="B947" s="255"/>
      <c r="C947" s="256"/>
      <c r="D947" s="235" t="s">
        <v>198</v>
      </c>
      <c r="E947" s="257" t="s">
        <v>19</v>
      </c>
      <c r="F947" s="258" t="s">
        <v>229</v>
      </c>
      <c r="G947" s="256"/>
      <c r="H947" s="259">
        <v>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198</v>
      </c>
      <c r="AU947" s="265" t="s">
        <v>82</v>
      </c>
      <c r="AV947" s="15" t="s">
        <v>135</v>
      </c>
      <c r="AW947" s="15" t="s">
        <v>35</v>
      </c>
      <c r="AX947" s="15" t="s">
        <v>80</v>
      </c>
      <c r="AY947" s="265" t="s">
        <v>188</v>
      </c>
    </row>
    <row r="948" s="2" customFormat="1" ht="16.5" customHeight="1">
      <c r="A948" s="40"/>
      <c r="B948" s="41"/>
      <c r="C948" s="215" t="s">
        <v>1442</v>
      </c>
      <c r="D948" s="215" t="s">
        <v>190</v>
      </c>
      <c r="E948" s="216" t="s">
        <v>1869</v>
      </c>
      <c r="F948" s="217" t="s">
        <v>1870</v>
      </c>
      <c r="G948" s="218" t="s">
        <v>1866</v>
      </c>
      <c r="H948" s="219">
        <v>1</v>
      </c>
      <c r="I948" s="220"/>
      <c r="J948" s="221">
        <f>ROUND(I948*H948,2)</f>
        <v>0</v>
      </c>
      <c r="K948" s="217" t="s">
        <v>452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0.00051999999999999995</v>
      </c>
      <c r="R948" s="224">
        <f>Q948*H948</f>
        <v>0.00051999999999999995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342</v>
      </c>
      <c r="AT948" s="226" t="s">
        <v>190</v>
      </c>
      <c r="AU948" s="226" t="s">
        <v>82</v>
      </c>
      <c r="AY948" s="19" t="s">
        <v>188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342</v>
      </c>
      <c r="BM948" s="226" t="s">
        <v>1871</v>
      </c>
    </row>
    <row r="949" s="13" customFormat="1">
      <c r="A949" s="13"/>
      <c r="B949" s="233"/>
      <c r="C949" s="234"/>
      <c r="D949" s="235" t="s">
        <v>198</v>
      </c>
      <c r="E949" s="236" t="s">
        <v>19</v>
      </c>
      <c r="F949" s="237" t="s">
        <v>1868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198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188</v>
      </c>
    </row>
    <row r="950" s="14" customFormat="1">
      <c r="A950" s="14"/>
      <c r="B950" s="244"/>
      <c r="C950" s="245"/>
      <c r="D950" s="235" t="s">
        <v>198</v>
      </c>
      <c r="E950" s="246" t="s">
        <v>19</v>
      </c>
      <c r="F950" s="247" t="s">
        <v>80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198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188</v>
      </c>
    </row>
    <row r="951" s="15" customFormat="1">
      <c r="A951" s="15"/>
      <c r="B951" s="255"/>
      <c r="C951" s="256"/>
      <c r="D951" s="235" t="s">
        <v>198</v>
      </c>
      <c r="E951" s="257" t="s">
        <v>19</v>
      </c>
      <c r="F951" s="258" t="s">
        <v>229</v>
      </c>
      <c r="G951" s="256"/>
      <c r="H951" s="259">
        <v>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198</v>
      </c>
      <c r="AU951" s="265" t="s">
        <v>82</v>
      </c>
      <c r="AV951" s="15" t="s">
        <v>135</v>
      </c>
      <c r="AW951" s="15" t="s">
        <v>35</v>
      </c>
      <c r="AX951" s="15" t="s">
        <v>80</v>
      </c>
      <c r="AY951" s="265" t="s">
        <v>188</v>
      </c>
    </row>
    <row r="952" s="2" customFormat="1" ht="16.5" customHeight="1">
      <c r="A952" s="40"/>
      <c r="B952" s="41"/>
      <c r="C952" s="215" t="s">
        <v>1449</v>
      </c>
      <c r="D952" s="215" t="s">
        <v>190</v>
      </c>
      <c r="E952" s="216" t="s">
        <v>1872</v>
      </c>
      <c r="F952" s="217" t="s">
        <v>1873</v>
      </c>
      <c r="G952" s="218" t="s">
        <v>1866</v>
      </c>
      <c r="H952" s="219">
        <v>3</v>
      </c>
      <c r="I952" s="220"/>
      <c r="J952" s="221">
        <f>ROUND(I952*H952,2)</f>
        <v>0</v>
      </c>
      <c r="K952" s="217" t="s">
        <v>194</v>
      </c>
      <c r="L952" s="46"/>
      <c r="M952" s="222" t="s">
        <v>19</v>
      </c>
      <c r="N952" s="223" t="s">
        <v>44</v>
      </c>
      <c r="O952" s="86"/>
      <c r="P952" s="224">
        <f>O952*H952</f>
        <v>0</v>
      </c>
      <c r="Q952" s="224">
        <v>0.00051999999999999995</v>
      </c>
      <c r="R952" s="224">
        <f>Q952*H952</f>
        <v>0.0015599999999999998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342</v>
      </c>
      <c r="AT952" s="226" t="s">
        <v>190</v>
      </c>
      <c r="AU952" s="226" t="s">
        <v>82</v>
      </c>
      <c r="AY952" s="19" t="s">
        <v>188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80</v>
      </c>
      <c r="BK952" s="227">
        <f>ROUND(I952*H952,2)</f>
        <v>0</v>
      </c>
      <c r="BL952" s="19" t="s">
        <v>342</v>
      </c>
      <c r="BM952" s="226" t="s">
        <v>1874</v>
      </c>
    </row>
    <row r="953" s="2" customFormat="1">
      <c r="A953" s="40"/>
      <c r="B953" s="41"/>
      <c r="C953" s="42"/>
      <c r="D953" s="228" t="s">
        <v>196</v>
      </c>
      <c r="E953" s="42"/>
      <c r="F953" s="229" t="s">
        <v>1875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196</v>
      </c>
      <c r="AU953" s="19" t="s">
        <v>82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1868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4" customFormat="1">
      <c r="A955" s="14"/>
      <c r="B955" s="244"/>
      <c r="C955" s="245"/>
      <c r="D955" s="235" t="s">
        <v>198</v>
      </c>
      <c r="E955" s="246" t="s">
        <v>19</v>
      </c>
      <c r="F955" s="247" t="s">
        <v>129</v>
      </c>
      <c r="G955" s="245"/>
      <c r="H955" s="248">
        <v>3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198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188</v>
      </c>
    </row>
    <row r="956" s="15" customFormat="1">
      <c r="A956" s="15"/>
      <c r="B956" s="255"/>
      <c r="C956" s="256"/>
      <c r="D956" s="235" t="s">
        <v>198</v>
      </c>
      <c r="E956" s="257" t="s">
        <v>19</v>
      </c>
      <c r="F956" s="258" t="s">
        <v>229</v>
      </c>
      <c r="G956" s="256"/>
      <c r="H956" s="259">
        <v>3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198</v>
      </c>
      <c r="AU956" s="265" t="s">
        <v>82</v>
      </c>
      <c r="AV956" s="15" t="s">
        <v>135</v>
      </c>
      <c r="AW956" s="15" t="s">
        <v>35</v>
      </c>
      <c r="AX956" s="15" t="s">
        <v>80</v>
      </c>
      <c r="AY956" s="265" t="s">
        <v>188</v>
      </c>
    </row>
    <row r="957" s="2" customFormat="1" ht="16.5" customHeight="1">
      <c r="A957" s="40"/>
      <c r="B957" s="41"/>
      <c r="C957" s="215" t="s">
        <v>1454</v>
      </c>
      <c r="D957" s="215" t="s">
        <v>190</v>
      </c>
      <c r="E957" s="216" t="s">
        <v>1876</v>
      </c>
      <c r="F957" s="217" t="s">
        <v>1877</v>
      </c>
      <c r="G957" s="218" t="s">
        <v>1866</v>
      </c>
      <c r="H957" s="219">
        <v>3</v>
      </c>
      <c r="I957" s="220"/>
      <c r="J957" s="221">
        <f>ROUND(I957*H957,2)</f>
        <v>0</v>
      </c>
      <c r="K957" s="217" t="s">
        <v>194</v>
      </c>
      <c r="L957" s="46"/>
      <c r="M957" s="222" t="s">
        <v>19</v>
      </c>
      <c r="N957" s="223" t="s">
        <v>44</v>
      </c>
      <c r="O957" s="86"/>
      <c r="P957" s="224">
        <f>O957*H957</f>
        <v>0</v>
      </c>
      <c r="Q957" s="224">
        <v>0.00051999999999999995</v>
      </c>
      <c r="R957" s="224">
        <f>Q957*H957</f>
        <v>0.0015599999999999998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342</v>
      </c>
      <c r="AT957" s="226" t="s">
        <v>190</v>
      </c>
      <c r="AU957" s="226" t="s">
        <v>82</v>
      </c>
      <c r="AY957" s="19" t="s">
        <v>188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342</v>
      </c>
      <c r="BM957" s="226" t="s">
        <v>1878</v>
      </c>
    </row>
    <row r="958" s="2" customFormat="1">
      <c r="A958" s="40"/>
      <c r="B958" s="41"/>
      <c r="C958" s="42"/>
      <c r="D958" s="228" t="s">
        <v>196</v>
      </c>
      <c r="E958" s="42"/>
      <c r="F958" s="229" t="s">
        <v>1879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196</v>
      </c>
      <c r="AU958" s="19" t="s">
        <v>82</v>
      </c>
    </row>
    <row r="959" s="13" customFormat="1">
      <c r="A959" s="13"/>
      <c r="B959" s="233"/>
      <c r="C959" s="234"/>
      <c r="D959" s="235" t="s">
        <v>198</v>
      </c>
      <c r="E959" s="236" t="s">
        <v>19</v>
      </c>
      <c r="F959" s="237" t="s">
        <v>1868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198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188</v>
      </c>
    </row>
    <row r="960" s="14" customFormat="1">
      <c r="A960" s="14"/>
      <c r="B960" s="244"/>
      <c r="C960" s="245"/>
      <c r="D960" s="235" t="s">
        <v>198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198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188</v>
      </c>
    </row>
    <row r="961" s="15" customFormat="1">
      <c r="A961" s="15"/>
      <c r="B961" s="255"/>
      <c r="C961" s="256"/>
      <c r="D961" s="235" t="s">
        <v>198</v>
      </c>
      <c r="E961" s="257" t="s">
        <v>19</v>
      </c>
      <c r="F961" s="258" t="s">
        <v>229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198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188</v>
      </c>
    </row>
    <row r="962" s="2" customFormat="1" ht="16.5" customHeight="1">
      <c r="A962" s="40"/>
      <c r="B962" s="41"/>
      <c r="C962" s="215" t="s">
        <v>1458</v>
      </c>
      <c r="D962" s="215" t="s">
        <v>190</v>
      </c>
      <c r="E962" s="216" t="s">
        <v>1880</v>
      </c>
      <c r="F962" s="217" t="s">
        <v>1881</v>
      </c>
      <c r="G962" s="218" t="s">
        <v>1866</v>
      </c>
      <c r="H962" s="219">
        <v>3</v>
      </c>
      <c r="I962" s="220"/>
      <c r="J962" s="221">
        <f>ROUND(I962*H962,2)</f>
        <v>0</v>
      </c>
      <c r="K962" s="217" t="s">
        <v>194</v>
      </c>
      <c r="L962" s="46"/>
      <c r="M962" s="222" t="s">
        <v>19</v>
      </c>
      <c r="N962" s="223" t="s">
        <v>44</v>
      </c>
      <c r="O962" s="86"/>
      <c r="P962" s="224">
        <f>O962*H962</f>
        <v>0</v>
      </c>
      <c r="Q962" s="224">
        <v>0.00051999999999999995</v>
      </c>
      <c r="R962" s="224">
        <f>Q962*H962</f>
        <v>0.0015599999999999998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342</v>
      </c>
      <c r="AT962" s="226" t="s">
        <v>190</v>
      </c>
      <c r="AU962" s="226" t="s">
        <v>82</v>
      </c>
      <c r="AY962" s="19" t="s">
        <v>188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342</v>
      </c>
      <c r="BM962" s="226" t="s">
        <v>1882</v>
      </c>
    </row>
    <row r="963" s="2" customFormat="1">
      <c r="A963" s="40"/>
      <c r="B963" s="41"/>
      <c r="C963" s="42"/>
      <c r="D963" s="228" t="s">
        <v>196</v>
      </c>
      <c r="E963" s="42"/>
      <c r="F963" s="229" t="s">
        <v>1883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196</v>
      </c>
      <c r="AU963" s="19" t="s">
        <v>82</v>
      </c>
    </row>
    <row r="964" s="13" customFormat="1">
      <c r="A964" s="13"/>
      <c r="B964" s="233"/>
      <c r="C964" s="234"/>
      <c r="D964" s="235" t="s">
        <v>198</v>
      </c>
      <c r="E964" s="236" t="s">
        <v>19</v>
      </c>
      <c r="F964" s="237" t="s">
        <v>1868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198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188</v>
      </c>
    </row>
    <row r="965" s="14" customFormat="1">
      <c r="A965" s="14"/>
      <c r="B965" s="244"/>
      <c r="C965" s="245"/>
      <c r="D965" s="235" t="s">
        <v>198</v>
      </c>
      <c r="E965" s="246" t="s">
        <v>19</v>
      </c>
      <c r="F965" s="247" t="s">
        <v>129</v>
      </c>
      <c r="G965" s="245"/>
      <c r="H965" s="248">
        <v>3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198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188</v>
      </c>
    </row>
    <row r="966" s="15" customFormat="1">
      <c r="A966" s="15"/>
      <c r="B966" s="255"/>
      <c r="C966" s="256"/>
      <c r="D966" s="235" t="s">
        <v>198</v>
      </c>
      <c r="E966" s="257" t="s">
        <v>19</v>
      </c>
      <c r="F966" s="258" t="s">
        <v>229</v>
      </c>
      <c r="G966" s="256"/>
      <c r="H966" s="259">
        <v>3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198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188</v>
      </c>
    </row>
    <row r="967" s="2" customFormat="1" ht="24.15" customHeight="1">
      <c r="A967" s="40"/>
      <c r="B967" s="41"/>
      <c r="C967" s="215" t="s">
        <v>1462</v>
      </c>
      <c r="D967" s="215" t="s">
        <v>190</v>
      </c>
      <c r="E967" s="216" t="s">
        <v>1884</v>
      </c>
      <c r="F967" s="217" t="s">
        <v>1885</v>
      </c>
      <c r="G967" s="218" t="s">
        <v>460</v>
      </c>
      <c r="H967" s="266"/>
      <c r="I967" s="220"/>
      <c r="J967" s="221">
        <f>ROUND(I967*H967,2)</f>
        <v>0</v>
      </c>
      <c r="K967" s="217" t="s">
        <v>194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342</v>
      </c>
      <c r="AT967" s="226" t="s">
        <v>190</v>
      </c>
      <c r="AU967" s="226" t="s">
        <v>82</v>
      </c>
      <c r="AY967" s="19" t="s">
        <v>188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342</v>
      </c>
      <c r="BM967" s="226" t="s">
        <v>1886</v>
      </c>
    </row>
    <row r="968" s="2" customFormat="1">
      <c r="A968" s="40"/>
      <c r="B968" s="41"/>
      <c r="C968" s="42"/>
      <c r="D968" s="228" t="s">
        <v>196</v>
      </c>
      <c r="E968" s="42"/>
      <c r="F968" s="229" t="s">
        <v>1887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196</v>
      </c>
      <c r="AU968" s="19" t="s">
        <v>82</v>
      </c>
    </row>
    <row r="969" s="12" customFormat="1" ht="22.8" customHeight="1">
      <c r="A969" s="12"/>
      <c r="B969" s="199"/>
      <c r="C969" s="200"/>
      <c r="D969" s="201" t="s">
        <v>72</v>
      </c>
      <c r="E969" s="213" t="s">
        <v>1247</v>
      </c>
      <c r="F969" s="213" t="s">
        <v>1248</v>
      </c>
      <c r="G969" s="200"/>
      <c r="H969" s="200"/>
      <c r="I969" s="203"/>
      <c r="J969" s="214">
        <f>BK969</f>
        <v>0</v>
      </c>
      <c r="K969" s="200"/>
      <c r="L969" s="205"/>
      <c r="M969" s="206"/>
      <c r="N969" s="207"/>
      <c r="O969" s="207"/>
      <c r="P969" s="208">
        <f>SUM(P970:P1226)</f>
        <v>0</v>
      </c>
      <c r="Q969" s="207"/>
      <c r="R969" s="208">
        <f>SUM(R970:R1226)</f>
        <v>17.669708359999998</v>
      </c>
      <c r="S969" s="207"/>
      <c r="T969" s="209">
        <f>SUM(T970:T1226)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0" t="s">
        <v>82</v>
      </c>
      <c r="AT969" s="211" t="s">
        <v>72</v>
      </c>
      <c r="AU969" s="211" t="s">
        <v>80</v>
      </c>
      <c r="AY969" s="210" t="s">
        <v>188</v>
      </c>
      <c r="BK969" s="212">
        <f>SUM(BK970:BK1226)</f>
        <v>0</v>
      </c>
    </row>
    <row r="970" s="2" customFormat="1" ht="33" customHeight="1">
      <c r="A970" s="40"/>
      <c r="B970" s="41"/>
      <c r="C970" s="215" t="s">
        <v>1466</v>
      </c>
      <c r="D970" s="215" t="s">
        <v>190</v>
      </c>
      <c r="E970" s="216" t="s">
        <v>1888</v>
      </c>
      <c r="F970" s="217" t="s">
        <v>1889</v>
      </c>
      <c r="G970" s="218" t="s">
        <v>243</v>
      </c>
      <c r="H970" s="219">
        <v>64.132000000000005</v>
      </c>
      <c r="I970" s="220"/>
      <c r="J970" s="221">
        <f>ROUND(I970*H970,2)</f>
        <v>0</v>
      </c>
      <c r="K970" s="217" t="s">
        <v>194</v>
      </c>
      <c r="L970" s="46"/>
      <c r="M970" s="222" t="s">
        <v>19</v>
      </c>
      <c r="N970" s="223" t="s">
        <v>44</v>
      </c>
      <c r="O970" s="86"/>
      <c r="P970" s="224">
        <f>O970*H970</f>
        <v>0</v>
      </c>
      <c r="Q970" s="224">
        <v>0.02681</v>
      </c>
      <c r="R970" s="224">
        <f>Q970*H970</f>
        <v>1.7193789200000003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342</v>
      </c>
      <c r="AT970" s="226" t="s">
        <v>190</v>
      </c>
      <c r="AU970" s="226" t="s">
        <v>82</v>
      </c>
      <c r="AY970" s="19" t="s">
        <v>188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342</v>
      </c>
      <c r="BM970" s="226" t="s">
        <v>1890</v>
      </c>
    </row>
    <row r="971" s="2" customFormat="1">
      <c r="A971" s="40"/>
      <c r="B971" s="41"/>
      <c r="C971" s="42"/>
      <c r="D971" s="228" t="s">
        <v>196</v>
      </c>
      <c r="E971" s="42"/>
      <c r="F971" s="229" t="s">
        <v>1891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196</v>
      </c>
      <c r="AU971" s="19" t="s">
        <v>82</v>
      </c>
    </row>
    <row r="972" s="13" customFormat="1">
      <c r="A972" s="13"/>
      <c r="B972" s="233"/>
      <c r="C972" s="234"/>
      <c r="D972" s="235" t="s">
        <v>198</v>
      </c>
      <c r="E972" s="236" t="s">
        <v>19</v>
      </c>
      <c r="F972" s="237" t="s">
        <v>1519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198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1651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1892</v>
      </c>
      <c r="G974" s="245"/>
      <c r="H974" s="248">
        <v>22.542999999999999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4" customFormat="1">
      <c r="A975" s="14"/>
      <c r="B975" s="244"/>
      <c r="C975" s="245"/>
      <c r="D975" s="235" t="s">
        <v>198</v>
      </c>
      <c r="E975" s="246" t="s">
        <v>19</v>
      </c>
      <c r="F975" s="247" t="s">
        <v>1893</v>
      </c>
      <c r="G975" s="245"/>
      <c r="H975" s="248">
        <v>-3.6360000000000001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198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188</v>
      </c>
    </row>
    <row r="976" s="13" customFormat="1">
      <c r="A976" s="13"/>
      <c r="B976" s="233"/>
      <c r="C976" s="234"/>
      <c r="D976" s="235" t="s">
        <v>198</v>
      </c>
      <c r="E976" s="236" t="s">
        <v>19</v>
      </c>
      <c r="F976" s="237" t="s">
        <v>1653</v>
      </c>
      <c r="G976" s="234"/>
      <c r="H976" s="236" t="s">
        <v>19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198</v>
      </c>
      <c r="AU976" s="243" t="s">
        <v>82</v>
      </c>
      <c r="AV976" s="13" t="s">
        <v>80</v>
      </c>
      <c r="AW976" s="13" t="s">
        <v>35</v>
      </c>
      <c r="AX976" s="13" t="s">
        <v>73</v>
      </c>
      <c r="AY976" s="243" t="s">
        <v>188</v>
      </c>
    </row>
    <row r="977" s="14" customFormat="1">
      <c r="A977" s="14"/>
      <c r="B977" s="244"/>
      <c r="C977" s="245"/>
      <c r="D977" s="235" t="s">
        <v>198</v>
      </c>
      <c r="E977" s="246" t="s">
        <v>19</v>
      </c>
      <c r="F977" s="247" t="s">
        <v>1894</v>
      </c>
      <c r="G977" s="245"/>
      <c r="H977" s="248">
        <v>20.234999999999999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198</v>
      </c>
      <c r="AU977" s="254" t="s">
        <v>82</v>
      </c>
      <c r="AV977" s="14" t="s">
        <v>82</v>
      </c>
      <c r="AW977" s="14" t="s">
        <v>35</v>
      </c>
      <c r="AX977" s="14" t="s">
        <v>73</v>
      </c>
      <c r="AY977" s="254" t="s">
        <v>188</v>
      </c>
    </row>
    <row r="978" s="14" customFormat="1">
      <c r="A978" s="14"/>
      <c r="B978" s="244"/>
      <c r="C978" s="245"/>
      <c r="D978" s="235" t="s">
        <v>198</v>
      </c>
      <c r="E978" s="246" t="s">
        <v>19</v>
      </c>
      <c r="F978" s="247" t="s">
        <v>1895</v>
      </c>
      <c r="G978" s="245"/>
      <c r="H978" s="248">
        <v>-1.8180000000000001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198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188</v>
      </c>
    </row>
    <row r="979" s="13" customFormat="1">
      <c r="A979" s="13"/>
      <c r="B979" s="233"/>
      <c r="C979" s="234"/>
      <c r="D979" s="235" t="s">
        <v>198</v>
      </c>
      <c r="E979" s="236" t="s">
        <v>19</v>
      </c>
      <c r="F979" s="237" t="s">
        <v>1821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198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188</v>
      </c>
    </row>
    <row r="980" s="14" customFormat="1">
      <c r="A980" s="14"/>
      <c r="B980" s="244"/>
      <c r="C980" s="245"/>
      <c r="D980" s="235" t="s">
        <v>198</v>
      </c>
      <c r="E980" s="246" t="s">
        <v>19</v>
      </c>
      <c r="F980" s="247" t="s">
        <v>1896</v>
      </c>
      <c r="G980" s="245"/>
      <c r="H980" s="248">
        <v>13.845000000000001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198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188</v>
      </c>
    </row>
    <row r="981" s="14" customFormat="1">
      <c r="A981" s="14"/>
      <c r="B981" s="244"/>
      <c r="C981" s="245"/>
      <c r="D981" s="235" t="s">
        <v>198</v>
      </c>
      <c r="E981" s="246" t="s">
        <v>19</v>
      </c>
      <c r="F981" s="247" t="s">
        <v>1895</v>
      </c>
      <c r="G981" s="245"/>
      <c r="H981" s="248">
        <v>-1.8180000000000001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198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188</v>
      </c>
    </row>
    <row r="982" s="13" customFormat="1">
      <c r="A982" s="13"/>
      <c r="B982" s="233"/>
      <c r="C982" s="234"/>
      <c r="D982" s="235" t="s">
        <v>198</v>
      </c>
      <c r="E982" s="236" t="s">
        <v>19</v>
      </c>
      <c r="F982" s="237" t="s">
        <v>1625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198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188</v>
      </c>
    </row>
    <row r="983" s="14" customFormat="1">
      <c r="A983" s="14"/>
      <c r="B983" s="244"/>
      <c r="C983" s="245"/>
      <c r="D983" s="235" t="s">
        <v>198</v>
      </c>
      <c r="E983" s="246" t="s">
        <v>19</v>
      </c>
      <c r="F983" s="247" t="s">
        <v>1897</v>
      </c>
      <c r="G983" s="245"/>
      <c r="H983" s="248">
        <v>10.65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198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188</v>
      </c>
    </row>
    <row r="984" s="14" customFormat="1">
      <c r="A984" s="14"/>
      <c r="B984" s="244"/>
      <c r="C984" s="245"/>
      <c r="D984" s="235" t="s">
        <v>198</v>
      </c>
      <c r="E984" s="246" t="s">
        <v>19</v>
      </c>
      <c r="F984" s="247" t="s">
        <v>1893</v>
      </c>
      <c r="G984" s="245"/>
      <c r="H984" s="248">
        <v>-3.6360000000000001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198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188</v>
      </c>
    </row>
    <row r="985" s="13" customFormat="1">
      <c r="A985" s="13"/>
      <c r="B985" s="233"/>
      <c r="C985" s="234"/>
      <c r="D985" s="235" t="s">
        <v>198</v>
      </c>
      <c r="E985" s="236" t="s">
        <v>19</v>
      </c>
      <c r="F985" s="237" t="s">
        <v>1627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198</v>
      </c>
      <c r="AU985" s="243" t="s">
        <v>82</v>
      </c>
      <c r="AV985" s="13" t="s">
        <v>80</v>
      </c>
      <c r="AW985" s="13" t="s">
        <v>35</v>
      </c>
      <c r="AX985" s="13" t="s">
        <v>73</v>
      </c>
      <c r="AY985" s="243" t="s">
        <v>188</v>
      </c>
    </row>
    <row r="986" s="14" customFormat="1">
      <c r="A986" s="14"/>
      <c r="B986" s="244"/>
      <c r="C986" s="245"/>
      <c r="D986" s="235" t="s">
        <v>198</v>
      </c>
      <c r="E986" s="246" t="s">
        <v>19</v>
      </c>
      <c r="F986" s="247" t="s">
        <v>1898</v>
      </c>
      <c r="G986" s="245"/>
      <c r="H986" s="248">
        <v>9.5850000000000009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198</v>
      </c>
      <c r="AU986" s="254" t="s">
        <v>82</v>
      </c>
      <c r="AV986" s="14" t="s">
        <v>82</v>
      </c>
      <c r="AW986" s="14" t="s">
        <v>35</v>
      </c>
      <c r="AX986" s="14" t="s">
        <v>73</v>
      </c>
      <c r="AY986" s="254" t="s">
        <v>188</v>
      </c>
    </row>
    <row r="987" s="14" customFormat="1">
      <c r="A987" s="14"/>
      <c r="B987" s="244"/>
      <c r="C987" s="245"/>
      <c r="D987" s="235" t="s">
        <v>198</v>
      </c>
      <c r="E987" s="246" t="s">
        <v>19</v>
      </c>
      <c r="F987" s="247" t="s">
        <v>1895</v>
      </c>
      <c r="G987" s="245"/>
      <c r="H987" s="248">
        <v>-1.8180000000000001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198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188</v>
      </c>
    </row>
    <row r="988" s="15" customFormat="1">
      <c r="A988" s="15"/>
      <c r="B988" s="255"/>
      <c r="C988" s="256"/>
      <c r="D988" s="235" t="s">
        <v>198</v>
      </c>
      <c r="E988" s="257" t="s">
        <v>19</v>
      </c>
      <c r="F988" s="258" t="s">
        <v>229</v>
      </c>
      <c r="G988" s="256"/>
      <c r="H988" s="259">
        <v>64.131999999999991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198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188</v>
      </c>
    </row>
    <row r="989" s="2" customFormat="1" ht="33" customHeight="1">
      <c r="A989" s="40"/>
      <c r="B989" s="41"/>
      <c r="C989" s="215" t="s">
        <v>1471</v>
      </c>
      <c r="D989" s="215" t="s">
        <v>190</v>
      </c>
      <c r="E989" s="216" t="s">
        <v>1253</v>
      </c>
      <c r="F989" s="217" t="s">
        <v>1254</v>
      </c>
      <c r="G989" s="218" t="s">
        <v>243</v>
      </c>
      <c r="H989" s="219">
        <v>358.42000000000002</v>
      </c>
      <c r="I989" s="220"/>
      <c r="J989" s="221">
        <f>ROUND(I989*H989,2)</f>
        <v>0</v>
      </c>
      <c r="K989" s="217" t="s">
        <v>194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0.03209</v>
      </c>
      <c r="R989" s="224">
        <f>Q989*H989</f>
        <v>11.501697800000001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342</v>
      </c>
      <c r="AT989" s="226" t="s">
        <v>190</v>
      </c>
      <c r="AU989" s="226" t="s">
        <v>82</v>
      </c>
      <c r="AY989" s="19" t="s">
        <v>188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342</v>
      </c>
      <c r="BM989" s="226" t="s">
        <v>1899</v>
      </c>
    </row>
    <row r="990" s="2" customFormat="1">
      <c r="A990" s="40"/>
      <c r="B990" s="41"/>
      <c r="C990" s="42"/>
      <c r="D990" s="228" t="s">
        <v>196</v>
      </c>
      <c r="E990" s="42"/>
      <c r="F990" s="229" t="s">
        <v>1256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196</v>
      </c>
      <c r="AU990" s="19" t="s">
        <v>82</v>
      </c>
    </row>
    <row r="991" s="13" customFormat="1">
      <c r="A991" s="13"/>
      <c r="B991" s="233"/>
      <c r="C991" s="234"/>
      <c r="D991" s="235" t="s">
        <v>198</v>
      </c>
      <c r="E991" s="236" t="s">
        <v>19</v>
      </c>
      <c r="F991" s="237" t="s">
        <v>1519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198</v>
      </c>
      <c r="AU991" s="243" t="s">
        <v>82</v>
      </c>
      <c r="AV991" s="13" t="s">
        <v>80</v>
      </c>
      <c r="AW991" s="13" t="s">
        <v>35</v>
      </c>
      <c r="AX991" s="13" t="s">
        <v>73</v>
      </c>
      <c r="AY991" s="243" t="s">
        <v>188</v>
      </c>
    </row>
    <row r="992" s="13" customFormat="1">
      <c r="A992" s="13"/>
      <c r="B992" s="233"/>
      <c r="C992" s="234"/>
      <c r="D992" s="235" t="s">
        <v>198</v>
      </c>
      <c r="E992" s="236" t="s">
        <v>19</v>
      </c>
      <c r="F992" s="237" t="s">
        <v>1657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198</v>
      </c>
      <c r="AU992" s="243" t="s">
        <v>82</v>
      </c>
      <c r="AV992" s="13" t="s">
        <v>80</v>
      </c>
      <c r="AW992" s="13" t="s">
        <v>35</v>
      </c>
      <c r="AX992" s="13" t="s">
        <v>73</v>
      </c>
      <c r="AY992" s="243" t="s">
        <v>188</v>
      </c>
    </row>
    <row r="993" s="14" customFormat="1">
      <c r="A993" s="14"/>
      <c r="B993" s="244"/>
      <c r="C993" s="245"/>
      <c r="D993" s="235" t="s">
        <v>198</v>
      </c>
      <c r="E993" s="246" t="s">
        <v>19</v>
      </c>
      <c r="F993" s="247" t="s">
        <v>1900</v>
      </c>
      <c r="G993" s="245"/>
      <c r="H993" s="248">
        <v>5.6799999999999997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198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188</v>
      </c>
    </row>
    <row r="994" s="14" customFormat="1">
      <c r="A994" s="14"/>
      <c r="B994" s="244"/>
      <c r="C994" s="245"/>
      <c r="D994" s="235" t="s">
        <v>198</v>
      </c>
      <c r="E994" s="246" t="s">
        <v>19</v>
      </c>
      <c r="F994" s="247" t="s">
        <v>1901</v>
      </c>
      <c r="G994" s="245"/>
      <c r="H994" s="248">
        <v>-3.75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198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1661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1902</v>
      </c>
      <c r="G996" s="245"/>
      <c r="H996" s="248">
        <v>35.659999999999997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4" customFormat="1">
      <c r="A997" s="14"/>
      <c r="B997" s="244"/>
      <c r="C997" s="245"/>
      <c r="D997" s="235" t="s">
        <v>198</v>
      </c>
      <c r="E997" s="246" t="s">
        <v>19</v>
      </c>
      <c r="F997" s="247" t="s">
        <v>1901</v>
      </c>
      <c r="G997" s="245"/>
      <c r="H997" s="248">
        <v>-3.75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198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188</v>
      </c>
    </row>
    <row r="998" s="13" customFormat="1">
      <c r="A998" s="13"/>
      <c r="B998" s="233"/>
      <c r="C998" s="234"/>
      <c r="D998" s="235" t="s">
        <v>198</v>
      </c>
      <c r="E998" s="236" t="s">
        <v>19</v>
      </c>
      <c r="F998" s="237" t="s">
        <v>1665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198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188</v>
      </c>
    </row>
    <row r="999" s="14" customFormat="1">
      <c r="A999" s="14"/>
      <c r="B999" s="244"/>
      <c r="C999" s="245"/>
      <c r="D999" s="235" t="s">
        <v>198</v>
      </c>
      <c r="E999" s="246" t="s">
        <v>19</v>
      </c>
      <c r="F999" s="247" t="s">
        <v>1903</v>
      </c>
      <c r="G999" s="245"/>
      <c r="H999" s="248">
        <v>22.861999999999998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198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188</v>
      </c>
    </row>
    <row r="1000" s="14" customFormat="1">
      <c r="A1000" s="14"/>
      <c r="B1000" s="244"/>
      <c r="C1000" s="245"/>
      <c r="D1000" s="235" t="s">
        <v>198</v>
      </c>
      <c r="E1000" s="246" t="s">
        <v>19</v>
      </c>
      <c r="F1000" s="247" t="s">
        <v>1901</v>
      </c>
      <c r="G1000" s="245"/>
      <c r="H1000" s="248">
        <v>-3.75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198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188</v>
      </c>
    </row>
    <row r="1001" s="13" customFormat="1">
      <c r="A1001" s="13"/>
      <c r="B1001" s="233"/>
      <c r="C1001" s="234"/>
      <c r="D1001" s="235" t="s">
        <v>198</v>
      </c>
      <c r="E1001" s="236" t="s">
        <v>19</v>
      </c>
      <c r="F1001" s="237" t="s">
        <v>1667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198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188</v>
      </c>
    </row>
    <row r="1002" s="14" customFormat="1">
      <c r="A1002" s="14"/>
      <c r="B1002" s="244"/>
      <c r="C1002" s="245"/>
      <c r="D1002" s="235" t="s">
        <v>198</v>
      </c>
      <c r="E1002" s="246" t="s">
        <v>19</v>
      </c>
      <c r="F1002" s="247" t="s">
        <v>1904</v>
      </c>
      <c r="G1002" s="245"/>
      <c r="H1002" s="248">
        <v>25.204999999999998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198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188</v>
      </c>
    </row>
    <row r="1003" s="14" customFormat="1">
      <c r="A1003" s="14"/>
      <c r="B1003" s="244"/>
      <c r="C1003" s="245"/>
      <c r="D1003" s="235" t="s">
        <v>198</v>
      </c>
      <c r="E1003" s="246" t="s">
        <v>19</v>
      </c>
      <c r="F1003" s="247" t="s">
        <v>1901</v>
      </c>
      <c r="G1003" s="245"/>
      <c r="H1003" s="248">
        <v>-3.75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198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188</v>
      </c>
    </row>
    <row r="1004" s="14" customFormat="1">
      <c r="A1004" s="14"/>
      <c r="B1004" s="244"/>
      <c r="C1004" s="245"/>
      <c r="D1004" s="235" t="s">
        <v>198</v>
      </c>
      <c r="E1004" s="246" t="s">
        <v>19</v>
      </c>
      <c r="F1004" s="247" t="s">
        <v>1905</v>
      </c>
      <c r="G1004" s="245"/>
      <c r="H1004" s="248">
        <v>-1.8180000000000001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198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188</v>
      </c>
    </row>
    <row r="1005" s="13" customFormat="1">
      <c r="A1005" s="13"/>
      <c r="B1005" s="233"/>
      <c r="C1005" s="234"/>
      <c r="D1005" s="235" t="s">
        <v>198</v>
      </c>
      <c r="E1005" s="236" t="s">
        <v>19</v>
      </c>
      <c r="F1005" s="237" t="s">
        <v>1671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198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188</v>
      </c>
    </row>
    <row r="1006" s="14" customFormat="1">
      <c r="A1006" s="14"/>
      <c r="B1006" s="244"/>
      <c r="C1006" s="245"/>
      <c r="D1006" s="235" t="s">
        <v>198</v>
      </c>
      <c r="E1006" s="246" t="s">
        <v>19</v>
      </c>
      <c r="F1006" s="247" t="s">
        <v>1906</v>
      </c>
      <c r="G1006" s="245"/>
      <c r="H1006" s="248">
        <v>24.779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198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188</v>
      </c>
    </row>
    <row r="1007" s="14" customFormat="1">
      <c r="A1007" s="14"/>
      <c r="B1007" s="244"/>
      <c r="C1007" s="245"/>
      <c r="D1007" s="235" t="s">
        <v>198</v>
      </c>
      <c r="E1007" s="246" t="s">
        <v>19</v>
      </c>
      <c r="F1007" s="247" t="s">
        <v>1901</v>
      </c>
      <c r="G1007" s="245"/>
      <c r="H1007" s="248">
        <v>-3.75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198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188</v>
      </c>
    </row>
    <row r="1008" s="13" customFormat="1">
      <c r="A1008" s="13"/>
      <c r="B1008" s="233"/>
      <c r="C1008" s="234"/>
      <c r="D1008" s="235" t="s">
        <v>198</v>
      </c>
      <c r="E1008" s="236" t="s">
        <v>19</v>
      </c>
      <c r="F1008" s="237" t="s">
        <v>1673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198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188</v>
      </c>
    </row>
    <row r="1009" s="14" customFormat="1">
      <c r="A1009" s="14"/>
      <c r="B1009" s="244"/>
      <c r="C1009" s="245"/>
      <c r="D1009" s="235" t="s">
        <v>198</v>
      </c>
      <c r="E1009" s="246" t="s">
        <v>19</v>
      </c>
      <c r="F1009" s="247" t="s">
        <v>1907</v>
      </c>
      <c r="G1009" s="245"/>
      <c r="H1009" s="248">
        <v>25.559999999999999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198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188</v>
      </c>
    </row>
    <row r="1010" s="14" customFormat="1">
      <c r="A1010" s="14"/>
      <c r="B1010" s="244"/>
      <c r="C1010" s="245"/>
      <c r="D1010" s="235" t="s">
        <v>198</v>
      </c>
      <c r="E1010" s="246" t="s">
        <v>19</v>
      </c>
      <c r="F1010" s="247" t="s">
        <v>1901</v>
      </c>
      <c r="G1010" s="245"/>
      <c r="H1010" s="248">
        <v>-3.75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198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188</v>
      </c>
    </row>
    <row r="1011" s="14" customFormat="1">
      <c r="A1011" s="14"/>
      <c r="B1011" s="244"/>
      <c r="C1011" s="245"/>
      <c r="D1011" s="235" t="s">
        <v>198</v>
      </c>
      <c r="E1011" s="246" t="s">
        <v>19</v>
      </c>
      <c r="F1011" s="247" t="s">
        <v>1905</v>
      </c>
      <c r="G1011" s="245"/>
      <c r="H1011" s="248">
        <v>-1.8180000000000001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198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188</v>
      </c>
    </row>
    <row r="1012" s="13" customFormat="1">
      <c r="A1012" s="13"/>
      <c r="B1012" s="233"/>
      <c r="C1012" s="234"/>
      <c r="D1012" s="235" t="s">
        <v>198</v>
      </c>
      <c r="E1012" s="236" t="s">
        <v>19</v>
      </c>
      <c r="F1012" s="237" t="s">
        <v>1674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198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188</v>
      </c>
    </row>
    <row r="1013" s="14" customFormat="1">
      <c r="A1013" s="14"/>
      <c r="B1013" s="244"/>
      <c r="C1013" s="245"/>
      <c r="D1013" s="235" t="s">
        <v>198</v>
      </c>
      <c r="E1013" s="246" t="s">
        <v>19</v>
      </c>
      <c r="F1013" s="247" t="s">
        <v>1908</v>
      </c>
      <c r="G1013" s="245"/>
      <c r="H1013" s="248">
        <v>14.555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198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188</v>
      </c>
    </row>
    <row r="1014" s="14" customFormat="1">
      <c r="A1014" s="14"/>
      <c r="B1014" s="244"/>
      <c r="C1014" s="245"/>
      <c r="D1014" s="235" t="s">
        <v>198</v>
      </c>
      <c r="E1014" s="246" t="s">
        <v>19</v>
      </c>
      <c r="F1014" s="247" t="s">
        <v>1895</v>
      </c>
      <c r="G1014" s="245"/>
      <c r="H1014" s="248">
        <v>-1.8180000000000001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198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188</v>
      </c>
    </row>
    <row r="1015" s="13" customFormat="1">
      <c r="A1015" s="13"/>
      <c r="B1015" s="233"/>
      <c r="C1015" s="234"/>
      <c r="D1015" s="235" t="s">
        <v>198</v>
      </c>
      <c r="E1015" s="236" t="s">
        <v>19</v>
      </c>
      <c r="F1015" s="237" t="s">
        <v>1909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198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188</v>
      </c>
    </row>
    <row r="1016" s="14" customFormat="1">
      <c r="A1016" s="14"/>
      <c r="B1016" s="244"/>
      <c r="C1016" s="245"/>
      <c r="D1016" s="235" t="s">
        <v>198</v>
      </c>
      <c r="E1016" s="246" t="s">
        <v>19</v>
      </c>
      <c r="F1016" s="247" t="s">
        <v>1910</v>
      </c>
      <c r="G1016" s="245"/>
      <c r="H1016" s="248">
        <v>3.4500000000000002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198</v>
      </c>
      <c r="AU1016" s="254" t="s">
        <v>82</v>
      </c>
      <c r="AV1016" s="14" t="s">
        <v>82</v>
      </c>
      <c r="AW1016" s="14" t="s">
        <v>35</v>
      </c>
      <c r="AX1016" s="14" t="s">
        <v>73</v>
      </c>
      <c r="AY1016" s="254" t="s">
        <v>188</v>
      </c>
    </row>
    <row r="1017" s="14" customFormat="1">
      <c r="A1017" s="14"/>
      <c r="B1017" s="244"/>
      <c r="C1017" s="245"/>
      <c r="D1017" s="235" t="s">
        <v>198</v>
      </c>
      <c r="E1017" s="246" t="s">
        <v>19</v>
      </c>
      <c r="F1017" s="247" t="s">
        <v>1911</v>
      </c>
      <c r="G1017" s="245"/>
      <c r="H1017" s="248">
        <v>38.268999999999998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198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188</v>
      </c>
    </row>
    <row r="1018" s="14" customFormat="1">
      <c r="A1018" s="14"/>
      <c r="B1018" s="244"/>
      <c r="C1018" s="245"/>
      <c r="D1018" s="235" t="s">
        <v>198</v>
      </c>
      <c r="E1018" s="246" t="s">
        <v>19</v>
      </c>
      <c r="F1018" s="247" t="s">
        <v>1901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198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188</v>
      </c>
    </row>
    <row r="1019" s="13" customFormat="1">
      <c r="A1019" s="13"/>
      <c r="B1019" s="233"/>
      <c r="C1019" s="234"/>
      <c r="D1019" s="235" t="s">
        <v>198</v>
      </c>
      <c r="E1019" s="236" t="s">
        <v>19</v>
      </c>
      <c r="F1019" s="237" t="s">
        <v>1680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198</v>
      </c>
      <c r="AU1019" s="243" t="s">
        <v>82</v>
      </c>
      <c r="AV1019" s="13" t="s">
        <v>80</v>
      </c>
      <c r="AW1019" s="13" t="s">
        <v>35</v>
      </c>
      <c r="AX1019" s="13" t="s">
        <v>73</v>
      </c>
      <c r="AY1019" s="243" t="s">
        <v>188</v>
      </c>
    </row>
    <row r="1020" s="14" customFormat="1">
      <c r="A1020" s="14"/>
      <c r="B1020" s="244"/>
      <c r="C1020" s="245"/>
      <c r="D1020" s="235" t="s">
        <v>198</v>
      </c>
      <c r="E1020" s="246" t="s">
        <v>19</v>
      </c>
      <c r="F1020" s="247" t="s">
        <v>1912</v>
      </c>
      <c r="G1020" s="245"/>
      <c r="H1020" s="248">
        <v>49.203000000000003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198</v>
      </c>
      <c r="AU1020" s="254" t="s">
        <v>82</v>
      </c>
      <c r="AV1020" s="14" t="s">
        <v>82</v>
      </c>
      <c r="AW1020" s="14" t="s">
        <v>35</v>
      </c>
      <c r="AX1020" s="14" t="s">
        <v>73</v>
      </c>
      <c r="AY1020" s="254" t="s">
        <v>188</v>
      </c>
    </row>
    <row r="1021" s="14" customFormat="1">
      <c r="A1021" s="14"/>
      <c r="B1021" s="244"/>
      <c r="C1021" s="245"/>
      <c r="D1021" s="235" t="s">
        <v>198</v>
      </c>
      <c r="E1021" s="246" t="s">
        <v>19</v>
      </c>
      <c r="F1021" s="247" t="s">
        <v>1901</v>
      </c>
      <c r="G1021" s="245"/>
      <c r="H1021" s="248">
        <v>-3.75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198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188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1682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4" customFormat="1">
      <c r="A1023" s="14"/>
      <c r="B1023" s="244"/>
      <c r="C1023" s="245"/>
      <c r="D1023" s="235" t="s">
        <v>198</v>
      </c>
      <c r="E1023" s="246" t="s">
        <v>19</v>
      </c>
      <c r="F1023" s="247" t="s">
        <v>1913</v>
      </c>
      <c r="G1023" s="245"/>
      <c r="H1023" s="248">
        <v>13.845000000000001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198</v>
      </c>
      <c r="AU1023" s="254" t="s">
        <v>82</v>
      </c>
      <c r="AV1023" s="14" t="s">
        <v>82</v>
      </c>
      <c r="AW1023" s="14" t="s">
        <v>35</v>
      </c>
      <c r="AX1023" s="14" t="s">
        <v>73</v>
      </c>
      <c r="AY1023" s="254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1914</v>
      </c>
      <c r="G1024" s="245"/>
      <c r="H1024" s="248">
        <v>-2.7000000000000002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3" customFormat="1">
      <c r="A1025" s="13"/>
      <c r="B1025" s="233"/>
      <c r="C1025" s="234"/>
      <c r="D1025" s="235" t="s">
        <v>198</v>
      </c>
      <c r="E1025" s="236" t="s">
        <v>19</v>
      </c>
      <c r="F1025" s="237" t="s">
        <v>1686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198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188</v>
      </c>
    </row>
    <row r="1026" s="14" customFormat="1">
      <c r="A1026" s="14"/>
      <c r="B1026" s="244"/>
      <c r="C1026" s="245"/>
      <c r="D1026" s="235" t="s">
        <v>198</v>
      </c>
      <c r="E1026" s="246" t="s">
        <v>19</v>
      </c>
      <c r="F1026" s="247" t="s">
        <v>1915</v>
      </c>
      <c r="G1026" s="245"/>
      <c r="H1026" s="248">
        <v>23.074999999999999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198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188</v>
      </c>
    </row>
    <row r="1027" s="14" customFormat="1">
      <c r="A1027" s="14"/>
      <c r="B1027" s="244"/>
      <c r="C1027" s="245"/>
      <c r="D1027" s="235" t="s">
        <v>198</v>
      </c>
      <c r="E1027" s="246" t="s">
        <v>19</v>
      </c>
      <c r="F1027" s="247" t="s">
        <v>1914</v>
      </c>
      <c r="G1027" s="245"/>
      <c r="H1027" s="248">
        <v>-2.7000000000000002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198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188</v>
      </c>
    </row>
    <row r="1028" s="13" customFormat="1">
      <c r="A1028" s="13"/>
      <c r="B1028" s="233"/>
      <c r="C1028" s="234"/>
      <c r="D1028" s="235" t="s">
        <v>198</v>
      </c>
      <c r="E1028" s="236" t="s">
        <v>19</v>
      </c>
      <c r="F1028" s="237" t="s">
        <v>1690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198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188</v>
      </c>
    </row>
    <row r="1029" s="14" customFormat="1">
      <c r="A1029" s="14"/>
      <c r="B1029" s="244"/>
      <c r="C1029" s="245"/>
      <c r="D1029" s="235" t="s">
        <v>198</v>
      </c>
      <c r="E1029" s="246" t="s">
        <v>19</v>
      </c>
      <c r="F1029" s="247" t="s">
        <v>1916</v>
      </c>
      <c r="G1029" s="245"/>
      <c r="H1029" s="248">
        <v>49.203000000000003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198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188</v>
      </c>
    </row>
    <row r="1030" s="14" customFormat="1">
      <c r="A1030" s="14"/>
      <c r="B1030" s="244"/>
      <c r="C1030" s="245"/>
      <c r="D1030" s="235" t="s">
        <v>198</v>
      </c>
      <c r="E1030" s="246" t="s">
        <v>19</v>
      </c>
      <c r="F1030" s="247" t="s">
        <v>1901</v>
      </c>
      <c r="G1030" s="245"/>
      <c r="H1030" s="248">
        <v>-3.75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198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188</v>
      </c>
    </row>
    <row r="1031" s="13" customFormat="1">
      <c r="A1031" s="13"/>
      <c r="B1031" s="233"/>
      <c r="C1031" s="234"/>
      <c r="D1031" s="235" t="s">
        <v>198</v>
      </c>
      <c r="E1031" s="236" t="s">
        <v>19</v>
      </c>
      <c r="F1031" s="237" t="s">
        <v>1692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198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188</v>
      </c>
    </row>
    <row r="1032" s="14" customFormat="1">
      <c r="A1032" s="14"/>
      <c r="B1032" s="244"/>
      <c r="C1032" s="245"/>
      <c r="D1032" s="235" t="s">
        <v>198</v>
      </c>
      <c r="E1032" s="246" t="s">
        <v>19</v>
      </c>
      <c r="F1032" s="247" t="s">
        <v>1917</v>
      </c>
      <c r="G1032" s="245"/>
      <c r="H1032" s="248">
        <v>29.748999999999999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198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188</v>
      </c>
    </row>
    <row r="1033" s="14" customFormat="1">
      <c r="A1033" s="14"/>
      <c r="B1033" s="244"/>
      <c r="C1033" s="245"/>
      <c r="D1033" s="235" t="s">
        <v>198</v>
      </c>
      <c r="E1033" s="246" t="s">
        <v>19</v>
      </c>
      <c r="F1033" s="247" t="s">
        <v>1901</v>
      </c>
      <c r="G1033" s="245"/>
      <c r="H1033" s="248">
        <v>-3.75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198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1694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1917</v>
      </c>
      <c r="G1035" s="245"/>
      <c r="H1035" s="248">
        <v>29.748999999999999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4" customFormat="1">
      <c r="A1036" s="14"/>
      <c r="B1036" s="244"/>
      <c r="C1036" s="245"/>
      <c r="D1036" s="235" t="s">
        <v>198</v>
      </c>
      <c r="E1036" s="246" t="s">
        <v>19</v>
      </c>
      <c r="F1036" s="247" t="s">
        <v>1918</v>
      </c>
      <c r="G1036" s="245"/>
      <c r="H1036" s="248">
        <v>-1.7749999999999999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198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188</v>
      </c>
    </row>
    <row r="1037" s="14" customFormat="1">
      <c r="A1037" s="14"/>
      <c r="B1037" s="244"/>
      <c r="C1037" s="245"/>
      <c r="D1037" s="235" t="s">
        <v>198</v>
      </c>
      <c r="E1037" s="246" t="s">
        <v>19</v>
      </c>
      <c r="F1037" s="247" t="s">
        <v>1901</v>
      </c>
      <c r="G1037" s="245"/>
      <c r="H1037" s="248">
        <v>-3.75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198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188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1696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4" customFormat="1">
      <c r="A1039" s="14"/>
      <c r="B1039" s="244"/>
      <c r="C1039" s="245"/>
      <c r="D1039" s="235" t="s">
        <v>198</v>
      </c>
      <c r="E1039" s="246" t="s">
        <v>19</v>
      </c>
      <c r="F1039" s="247" t="s">
        <v>1919</v>
      </c>
      <c r="G1039" s="245"/>
      <c r="H1039" s="248">
        <v>25.204999999999998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198</v>
      </c>
      <c r="AU1039" s="254" t="s">
        <v>82</v>
      </c>
      <c r="AV1039" s="14" t="s">
        <v>82</v>
      </c>
      <c r="AW1039" s="14" t="s">
        <v>35</v>
      </c>
      <c r="AX1039" s="14" t="s">
        <v>73</v>
      </c>
      <c r="AY1039" s="254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1901</v>
      </c>
      <c r="G1040" s="245"/>
      <c r="H1040" s="248">
        <v>-3.75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5" customFormat="1">
      <c r="A1041" s="15"/>
      <c r="B1041" s="255"/>
      <c r="C1041" s="256"/>
      <c r="D1041" s="235" t="s">
        <v>198</v>
      </c>
      <c r="E1041" s="257" t="s">
        <v>19</v>
      </c>
      <c r="F1041" s="258" t="s">
        <v>229</v>
      </c>
      <c r="G1041" s="256"/>
      <c r="H1041" s="259">
        <v>358.42000000000007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198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188</v>
      </c>
    </row>
    <row r="1042" s="2" customFormat="1" ht="24.15" customHeight="1">
      <c r="A1042" s="40"/>
      <c r="B1042" s="41"/>
      <c r="C1042" s="215" t="s">
        <v>1476</v>
      </c>
      <c r="D1042" s="215" t="s">
        <v>190</v>
      </c>
      <c r="E1042" s="216" t="s">
        <v>1263</v>
      </c>
      <c r="F1042" s="217" t="s">
        <v>1264</v>
      </c>
      <c r="G1042" s="218" t="s">
        <v>243</v>
      </c>
      <c r="H1042" s="219">
        <v>422.55200000000002</v>
      </c>
      <c r="I1042" s="220"/>
      <c r="J1042" s="221">
        <f>ROUND(I1042*H1042,2)</f>
        <v>0</v>
      </c>
      <c r="K1042" s="217" t="s">
        <v>194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0.00020000000000000001</v>
      </c>
      <c r="R1042" s="224">
        <f>Q1042*H1042</f>
        <v>0.084510400000000013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342</v>
      </c>
      <c r="AT1042" s="226" t="s">
        <v>190</v>
      </c>
      <c r="AU1042" s="226" t="s">
        <v>82</v>
      </c>
      <c r="AY1042" s="19" t="s">
        <v>188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342</v>
      </c>
      <c r="BM1042" s="226" t="s">
        <v>1920</v>
      </c>
    </row>
    <row r="1043" s="2" customFormat="1">
      <c r="A1043" s="40"/>
      <c r="B1043" s="41"/>
      <c r="C1043" s="42"/>
      <c r="D1043" s="228" t="s">
        <v>196</v>
      </c>
      <c r="E1043" s="42"/>
      <c r="F1043" s="229" t="s">
        <v>1266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196</v>
      </c>
      <c r="AU1043" s="19" t="s">
        <v>82</v>
      </c>
    </row>
    <row r="1044" s="13" customFormat="1">
      <c r="A1044" s="13"/>
      <c r="B1044" s="233"/>
      <c r="C1044" s="234"/>
      <c r="D1044" s="235" t="s">
        <v>198</v>
      </c>
      <c r="E1044" s="236" t="s">
        <v>19</v>
      </c>
      <c r="F1044" s="237" t="s">
        <v>1519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198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188</v>
      </c>
    </row>
    <row r="1045" s="13" customFormat="1">
      <c r="A1045" s="13"/>
      <c r="B1045" s="233"/>
      <c r="C1045" s="234"/>
      <c r="D1045" s="235" t="s">
        <v>198</v>
      </c>
      <c r="E1045" s="236" t="s">
        <v>19</v>
      </c>
      <c r="F1045" s="237" t="s">
        <v>1651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198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188</v>
      </c>
    </row>
    <row r="1046" s="14" customFormat="1">
      <c r="A1046" s="14"/>
      <c r="B1046" s="244"/>
      <c r="C1046" s="245"/>
      <c r="D1046" s="235" t="s">
        <v>198</v>
      </c>
      <c r="E1046" s="246" t="s">
        <v>19</v>
      </c>
      <c r="F1046" s="247" t="s">
        <v>1892</v>
      </c>
      <c r="G1046" s="245"/>
      <c r="H1046" s="248">
        <v>22.542999999999999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198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188</v>
      </c>
    </row>
    <row r="1047" s="14" customFormat="1">
      <c r="A1047" s="14"/>
      <c r="B1047" s="244"/>
      <c r="C1047" s="245"/>
      <c r="D1047" s="235" t="s">
        <v>198</v>
      </c>
      <c r="E1047" s="246" t="s">
        <v>19</v>
      </c>
      <c r="F1047" s="247" t="s">
        <v>1893</v>
      </c>
      <c r="G1047" s="245"/>
      <c r="H1047" s="248">
        <v>-3.6360000000000001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198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188</v>
      </c>
    </row>
    <row r="1048" s="13" customFormat="1">
      <c r="A1048" s="13"/>
      <c r="B1048" s="233"/>
      <c r="C1048" s="234"/>
      <c r="D1048" s="235" t="s">
        <v>198</v>
      </c>
      <c r="E1048" s="236" t="s">
        <v>19</v>
      </c>
      <c r="F1048" s="237" t="s">
        <v>1653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198</v>
      </c>
      <c r="AU1048" s="243" t="s">
        <v>82</v>
      </c>
      <c r="AV1048" s="13" t="s">
        <v>80</v>
      </c>
      <c r="AW1048" s="13" t="s">
        <v>35</v>
      </c>
      <c r="AX1048" s="13" t="s">
        <v>73</v>
      </c>
      <c r="AY1048" s="243" t="s">
        <v>188</v>
      </c>
    </row>
    <row r="1049" s="14" customFormat="1">
      <c r="A1049" s="14"/>
      <c r="B1049" s="244"/>
      <c r="C1049" s="245"/>
      <c r="D1049" s="235" t="s">
        <v>198</v>
      </c>
      <c r="E1049" s="246" t="s">
        <v>19</v>
      </c>
      <c r="F1049" s="247" t="s">
        <v>1894</v>
      </c>
      <c r="G1049" s="245"/>
      <c r="H1049" s="248">
        <v>20.234999999999999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198</v>
      </c>
      <c r="AU1049" s="254" t="s">
        <v>82</v>
      </c>
      <c r="AV1049" s="14" t="s">
        <v>82</v>
      </c>
      <c r="AW1049" s="14" t="s">
        <v>35</v>
      </c>
      <c r="AX1049" s="14" t="s">
        <v>73</v>
      </c>
      <c r="AY1049" s="254" t="s">
        <v>188</v>
      </c>
    </row>
    <row r="1050" s="14" customFormat="1">
      <c r="A1050" s="14"/>
      <c r="B1050" s="244"/>
      <c r="C1050" s="245"/>
      <c r="D1050" s="235" t="s">
        <v>198</v>
      </c>
      <c r="E1050" s="246" t="s">
        <v>19</v>
      </c>
      <c r="F1050" s="247" t="s">
        <v>1895</v>
      </c>
      <c r="G1050" s="245"/>
      <c r="H1050" s="248">
        <v>-1.8180000000000001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198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188</v>
      </c>
    </row>
    <row r="1051" s="13" customFormat="1">
      <c r="A1051" s="13"/>
      <c r="B1051" s="233"/>
      <c r="C1051" s="234"/>
      <c r="D1051" s="235" t="s">
        <v>198</v>
      </c>
      <c r="E1051" s="236" t="s">
        <v>19</v>
      </c>
      <c r="F1051" s="237" t="s">
        <v>1821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198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188</v>
      </c>
    </row>
    <row r="1052" s="14" customFormat="1">
      <c r="A1052" s="14"/>
      <c r="B1052" s="244"/>
      <c r="C1052" s="245"/>
      <c r="D1052" s="235" t="s">
        <v>198</v>
      </c>
      <c r="E1052" s="246" t="s">
        <v>19</v>
      </c>
      <c r="F1052" s="247" t="s">
        <v>1896</v>
      </c>
      <c r="G1052" s="245"/>
      <c r="H1052" s="248">
        <v>13.845000000000001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198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188</v>
      </c>
    </row>
    <row r="1053" s="14" customFormat="1">
      <c r="A1053" s="14"/>
      <c r="B1053" s="244"/>
      <c r="C1053" s="245"/>
      <c r="D1053" s="235" t="s">
        <v>198</v>
      </c>
      <c r="E1053" s="246" t="s">
        <v>19</v>
      </c>
      <c r="F1053" s="247" t="s">
        <v>1895</v>
      </c>
      <c r="G1053" s="245"/>
      <c r="H1053" s="248">
        <v>-1.8180000000000001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198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188</v>
      </c>
    </row>
    <row r="1054" s="13" customFormat="1">
      <c r="A1054" s="13"/>
      <c r="B1054" s="233"/>
      <c r="C1054" s="234"/>
      <c r="D1054" s="235" t="s">
        <v>198</v>
      </c>
      <c r="E1054" s="236" t="s">
        <v>19</v>
      </c>
      <c r="F1054" s="237" t="s">
        <v>1625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198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188</v>
      </c>
    </row>
    <row r="1055" s="14" customFormat="1">
      <c r="A1055" s="14"/>
      <c r="B1055" s="244"/>
      <c r="C1055" s="245"/>
      <c r="D1055" s="235" t="s">
        <v>198</v>
      </c>
      <c r="E1055" s="246" t="s">
        <v>19</v>
      </c>
      <c r="F1055" s="247" t="s">
        <v>1897</v>
      </c>
      <c r="G1055" s="245"/>
      <c r="H1055" s="248">
        <v>10.65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198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188</v>
      </c>
    </row>
    <row r="1056" s="14" customFormat="1">
      <c r="A1056" s="14"/>
      <c r="B1056" s="244"/>
      <c r="C1056" s="245"/>
      <c r="D1056" s="235" t="s">
        <v>198</v>
      </c>
      <c r="E1056" s="246" t="s">
        <v>19</v>
      </c>
      <c r="F1056" s="247" t="s">
        <v>1893</v>
      </c>
      <c r="G1056" s="245"/>
      <c r="H1056" s="248">
        <v>-3.6360000000000001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198</v>
      </c>
      <c r="AU1056" s="254" t="s">
        <v>82</v>
      </c>
      <c r="AV1056" s="14" t="s">
        <v>82</v>
      </c>
      <c r="AW1056" s="14" t="s">
        <v>35</v>
      </c>
      <c r="AX1056" s="14" t="s">
        <v>73</v>
      </c>
      <c r="AY1056" s="254" t="s">
        <v>188</v>
      </c>
    </row>
    <row r="1057" s="13" customFormat="1">
      <c r="A1057" s="13"/>
      <c r="B1057" s="233"/>
      <c r="C1057" s="234"/>
      <c r="D1057" s="235" t="s">
        <v>198</v>
      </c>
      <c r="E1057" s="236" t="s">
        <v>19</v>
      </c>
      <c r="F1057" s="237" t="s">
        <v>1627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198</v>
      </c>
      <c r="AU1057" s="243" t="s">
        <v>82</v>
      </c>
      <c r="AV1057" s="13" t="s">
        <v>80</v>
      </c>
      <c r="AW1057" s="13" t="s">
        <v>35</v>
      </c>
      <c r="AX1057" s="13" t="s">
        <v>73</v>
      </c>
      <c r="AY1057" s="243" t="s">
        <v>188</v>
      </c>
    </row>
    <row r="1058" s="14" customFormat="1">
      <c r="A1058" s="14"/>
      <c r="B1058" s="244"/>
      <c r="C1058" s="245"/>
      <c r="D1058" s="235" t="s">
        <v>198</v>
      </c>
      <c r="E1058" s="246" t="s">
        <v>19</v>
      </c>
      <c r="F1058" s="247" t="s">
        <v>1898</v>
      </c>
      <c r="G1058" s="245"/>
      <c r="H1058" s="248">
        <v>9.5850000000000009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198</v>
      </c>
      <c r="AU1058" s="254" t="s">
        <v>82</v>
      </c>
      <c r="AV1058" s="14" t="s">
        <v>82</v>
      </c>
      <c r="AW1058" s="14" t="s">
        <v>35</v>
      </c>
      <c r="AX1058" s="14" t="s">
        <v>73</v>
      </c>
      <c r="AY1058" s="254" t="s">
        <v>188</v>
      </c>
    </row>
    <row r="1059" s="14" customFormat="1">
      <c r="A1059" s="14"/>
      <c r="B1059" s="244"/>
      <c r="C1059" s="245"/>
      <c r="D1059" s="235" t="s">
        <v>198</v>
      </c>
      <c r="E1059" s="246" t="s">
        <v>19</v>
      </c>
      <c r="F1059" s="247" t="s">
        <v>1895</v>
      </c>
      <c r="G1059" s="245"/>
      <c r="H1059" s="248">
        <v>-1.8180000000000001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198</v>
      </c>
      <c r="AU1059" s="254" t="s">
        <v>82</v>
      </c>
      <c r="AV1059" s="14" t="s">
        <v>82</v>
      </c>
      <c r="AW1059" s="14" t="s">
        <v>35</v>
      </c>
      <c r="AX1059" s="14" t="s">
        <v>73</v>
      </c>
      <c r="AY1059" s="254" t="s">
        <v>188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1657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4" customFormat="1">
      <c r="A1061" s="14"/>
      <c r="B1061" s="244"/>
      <c r="C1061" s="245"/>
      <c r="D1061" s="235" t="s">
        <v>198</v>
      </c>
      <c r="E1061" s="246" t="s">
        <v>19</v>
      </c>
      <c r="F1061" s="247" t="s">
        <v>1900</v>
      </c>
      <c r="G1061" s="245"/>
      <c r="H1061" s="248">
        <v>5.6799999999999997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198</v>
      </c>
      <c r="AU1061" s="254" t="s">
        <v>82</v>
      </c>
      <c r="AV1061" s="14" t="s">
        <v>82</v>
      </c>
      <c r="AW1061" s="14" t="s">
        <v>35</v>
      </c>
      <c r="AX1061" s="14" t="s">
        <v>73</v>
      </c>
      <c r="AY1061" s="254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1901</v>
      </c>
      <c r="G1062" s="245"/>
      <c r="H1062" s="248">
        <v>-3.75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3" customFormat="1">
      <c r="A1063" s="13"/>
      <c r="B1063" s="233"/>
      <c r="C1063" s="234"/>
      <c r="D1063" s="235" t="s">
        <v>198</v>
      </c>
      <c r="E1063" s="236" t="s">
        <v>19</v>
      </c>
      <c r="F1063" s="237" t="s">
        <v>1661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198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188</v>
      </c>
    </row>
    <row r="1064" s="14" customFormat="1">
      <c r="A1064" s="14"/>
      <c r="B1064" s="244"/>
      <c r="C1064" s="245"/>
      <c r="D1064" s="235" t="s">
        <v>198</v>
      </c>
      <c r="E1064" s="246" t="s">
        <v>19</v>
      </c>
      <c r="F1064" s="247" t="s">
        <v>1902</v>
      </c>
      <c r="G1064" s="245"/>
      <c r="H1064" s="248">
        <v>35.659999999999997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198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188</v>
      </c>
    </row>
    <row r="1065" s="14" customFormat="1">
      <c r="A1065" s="14"/>
      <c r="B1065" s="244"/>
      <c r="C1065" s="245"/>
      <c r="D1065" s="235" t="s">
        <v>198</v>
      </c>
      <c r="E1065" s="246" t="s">
        <v>19</v>
      </c>
      <c r="F1065" s="247" t="s">
        <v>1901</v>
      </c>
      <c r="G1065" s="245"/>
      <c r="H1065" s="248">
        <v>-3.75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198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188</v>
      </c>
    </row>
    <row r="1066" s="13" customFormat="1">
      <c r="A1066" s="13"/>
      <c r="B1066" s="233"/>
      <c r="C1066" s="234"/>
      <c r="D1066" s="235" t="s">
        <v>198</v>
      </c>
      <c r="E1066" s="236" t="s">
        <v>19</v>
      </c>
      <c r="F1066" s="237" t="s">
        <v>1665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198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188</v>
      </c>
    </row>
    <row r="1067" s="14" customFormat="1">
      <c r="A1067" s="14"/>
      <c r="B1067" s="244"/>
      <c r="C1067" s="245"/>
      <c r="D1067" s="235" t="s">
        <v>198</v>
      </c>
      <c r="E1067" s="246" t="s">
        <v>19</v>
      </c>
      <c r="F1067" s="247" t="s">
        <v>1903</v>
      </c>
      <c r="G1067" s="245"/>
      <c r="H1067" s="248">
        <v>22.861999999999998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198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188</v>
      </c>
    </row>
    <row r="1068" s="14" customFormat="1">
      <c r="A1068" s="14"/>
      <c r="B1068" s="244"/>
      <c r="C1068" s="245"/>
      <c r="D1068" s="235" t="s">
        <v>198</v>
      </c>
      <c r="E1068" s="246" t="s">
        <v>19</v>
      </c>
      <c r="F1068" s="247" t="s">
        <v>1901</v>
      </c>
      <c r="G1068" s="245"/>
      <c r="H1068" s="248">
        <v>-3.75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198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188</v>
      </c>
    </row>
    <row r="1069" s="13" customFormat="1">
      <c r="A1069" s="13"/>
      <c r="B1069" s="233"/>
      <c r="C1069" s="234"/>
      <c r="D1069" s="235" t="s">
        <v>198</v>
      </c>
      <c r="E1069" s="236" t="s">
        <v>19</v>
      </c>
      <c r="F1069" s="237" t="s">
        <v>1667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198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188</v>
      </c>
    </row>
    <row r="1070" s="14" customFormat="1">
      <c r="A1070" s="14"/>
      <c r="B1070" s="244"/>
      <c r="C1070" s="245"/>
      <c r="D1070" s="235" t="s">
        <v>198</v>
      </c>
      <c r="E1070" s="246" t="s">
        <v>19</v>
      </c>
      <c r="F1070" s="247" t="s">
        <v>1904</v>
      </c>
      <c r="G1070" s="245"/>
      <c r="H1070" s="248">
        <v>25.204999999999998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198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188</v>
      </c>
    </row>
    <row r="1071" s="14" customFormat="1">
      <c r="A1071" s="14"/>
      <c r="B1071" s="244"/>
      <c r="C1071" s="245"/>
      <c r="D1071" s="235" t="s">
        <v>198</v>
      </c>
      <c r="E1071" s="246" t="s">
        <v>19</v>
      </c>
      <c r="F1071" s="247" t="s">
        <v>1901</v>
      </c>
      <c r="G1071" s="245"/>
      <c r="H1071" s="248">
        <v>-3.75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198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188</v>
      </c>
    </row>
    <row r="1072" s="14" customFormat="1">
      <c r="A1072" s="14"/>
      <c r="B1072" s="244"/>
      <c r="C1072" s="245"/>
      <c r="D1072" s="235" t="s">
        <v>198</v>
      </c>
      <c r="E1072" s="246" t="s">
        <v>19</v>
      </c>
      <c r="F1072" s="247" t="s">
        <v>1905</v>
      </c>
      <c r="G1072" s="245"/>
      <c r="H1072" s="248">
        <v>-1.8180000000000001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198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188</v>
      </c>
    </row>
    <row r="1073" s="13" customFormat="1">
      <c r="A1073" s="13"/>
      <c r="B1073" s="233"/>
      <c r="C1073" s="234"/>
      <c r="D1073" s="235" t="s">
        <v>198</v>
      </c>
      <c r="E1073" s="236" t="s">
        <v>19</v>
      </c>
      <c r="F1073" s="237" t="s">
        <v>1671</v>
      </c>
      <c r="G1073" s="234"/>
      <c r="H1073" s="236" t="s">
        <v>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198</v>
      </c>
      <c r="AU1073" s="243" t="s">
        <v>82</v>
      </c>
      <c r="AV1073" s="13" t="s">
        <v>80</v>
      </c>
      <c r="AW1073" s="13" t="s">
        <v>35</v>
      </c>
      <c r="AX1073" s="13" t="s">
        <v>73</v>
      </c>
      <c r="AY1073" s="243" t="s">
        <v>188</v>
      </c>
    </row>
    <row r="1074" s="14" customFormat="1">
      <c r="A1074" s="14"/>
      <c r="B1074" s="244"/>
      <c r="C1074" s="245"/>
      <c r="D1074" s="235" t="s">
        <v>198</v>
      </c>
      <c r="E1074" s="246" t="s">
        <v>19</v>
      </c>
      <c r="F1074" s="247" t="s">
        <v>1906</v>
      </c>
      <c r="G1074" s="245"/>
      <c r="H1074" s="248">
        <v>24.779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198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188</v>
      </c>
    </row>
    <row r="1075" s="14" customFormat="1">
      <c r="A1075" s="14"/>
      <c r="B1075" s="244"/>
      <c r="C1075" s="245"/>
      <c r="D1075" s="235" t="s">
        <v>198</v>
      </c>
      <c r="E1075" s="246" t="s">
        <v>19</v>
      </c>
      <c r="F1075" s="247" t="s">
        <v>1901</v>
      </c>
      <c r="G1075" s="245"/>
      <c r="H1075" s="248">
        <v>-3.75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198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188</v>
      </c>
    </row>
    <row r="1076" s="13" customFormat="1">
      <c r="A1076" s="13"/>
      <c r="B1076" s="233"/>
      <c r="C1076" s="234"/>
      <c r="D1076" s="235" t="s">
        <v>198</v>
      </c>
      <c r="E1076" s="236" t="s">
        <v>19</v>
      </c>
      <c r="F1076" s="237" t="s">
        <v>1673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198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188</v>
      </c>
    </row>
    <row r="1077" s="14" customFormat="1">
      <c r="A1077" s="14"/>
      <c r="B1077" s="244"/>
      <c r="C1077" s="245"/>
      <c r="D1077" s="235" t="s">
        <v>198</v>
      </c>
      <c r="E1077" s="246" t="s">
        <v>19</v>
      </c>
      <c r="F1077" s="247" t="s">
        <v>1907</v>
      </c>
      <c r="G1077" s="245"/>
      <c r="H1077" s="248">
        <v>25.559999999999999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198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188</v>
      </c>
    </row>
    <row r="1078" s="14" customFormat="1">
      <c r="A1078" s="14"/>
      <c r="B1078" s="244"/>
      <c r="C1078" s="245"/>
      <c r="D1078" s="235" t="s">
        <v>198</v>
      </c>
      <c r="E1078" s="246" t="s">
        <v>19</v>
      </c>
      <c r="F1078" s="247" t="s">
        <v>1901</v>
      </c>
      <c r="G1078" s="245"/>
      <c r="H1078" s="248">
        <v>-3.75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198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188</v>
      </c>
    </row>
    <row r="1079" s="14" customFormat="1">
      <c r="A1079" s="14"/>
      <c r="B1079" s="244"/>
      <c r="C1079" s="245"/>
      <c r="D1079" s="235" t="s">
        <v>198</v>
      </c>
      <c r="E1079" s="246" t="s">
        <v>19</v>
      </c>
      <c r="F1079" s="247" t="s">
        <v>1905</v>
      </c>
      <c r="G1079" s="245"/>
      <c r="H1079" s="248">
        <v>-1.8180000000000001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198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188</v>
      </c>
    </row>
    <row r="1080" s="13" customFormat="1">
      <c r="A1080" s="13"/>
      <c r="B1080" s="233"/>
      <c r="C1080" s="234"/>
      <c r="D1080" s="235" t="s">
        <v>198</v>
      </c>
      <c r="E1080" s="236" t="s">
        <v>19</v>
      </c>
      <c r="F1080" s="237" t="s">
        <v>1674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198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1908</v>
      </c>
      <c r="G1081" s="245"/>
      <c r="H1081" s="248">
        <v>14.555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4" customFormat="1">
      <c r="A1082" s="14"/>
      <c r="B1082" s="244"/>
      <c r="C1082" s="245"/>
      <c r="D1082" s="235" t="s">
        <v>198</v>
      </c>
      <c r="E1082" s="246" t="s">
        <v>19</v>
      </c>
      <c r="F1082" s="247" t="s">
        <v>1895</v>
      </c>
      <c r="G1082" s="245"/>
      <c r="H1082" s="248">
        <v>-1.8180000000000001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198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188</v>
      </c>
    </row>
    <row r="1083" s="13" customFormat="1">
      <c r="A1083" s="13"/>
      <c r="B1083" s="233"/>
      <c r="C1083" s="234"/>
      <c r="D1083" s="235" t="s">
        <v>198</v>
      </c>
      <c r="E1083" s="236" t="s">
        <v>19</v>
      </c>
      <c r="F1083" s="237" t="s">
        <v>1909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198</v>
      </c>
      <c r="AU1083" s="243" t="s">
        <v>82</v>
      </c>
      <c r="AV1083" s="13" t="s">
        <v>80</v>
      </c>
      <c r="AW1083" s="13" t="s">
        <v>35</v>
      </c>
      <c r="AX1083" s="13" t="s">
        <v>73</v>
      </c>
      <c r="AY1083" s="243" t="s">
        <v>188</v>
      </c>
    </row>
    <row r="1084" s="14" customFormat="1">
      <c r="A1084" s="14"/>
      <c r="B1084" s="244"/>
      <c r="C1084" s="245"/>
      <c r="D1084" s="235" t="s">
        <v>198</v>
      </c>
      <c r="E1084" s="246" t="s">
        <v>19</v>
      </c>
      <c r="F1084" s="247" t="s">
        <v>1910</v>
      </c>
      <c r="G1084" s="245"/>
      <c r="H1084" s="248">
        <v>3.4500000000000002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198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188</v>
      </c>
    </row>
    <row r="1085" s="14" customFormat="1">
      <c r="A1085" s="14"/>
      <c r="B1085" s="244"/>
      <c r="C1085" s="245"/>
      <c r="D1085" s="235" t="s">
        <v>198</v>
      </c>
      <c r="E1085" s="246" t="s">
        <v>19</v>
      </c>
      <c r="F1085" s="247" t="s">
        <v>1911</v>
      </c>
      <c r="G1085" s="245"/>
      <c r="H1085" s="248">
        <v>38.268999999999998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198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188</v>
      </c>
    </row>
    <row r="1086" s="14" customFormat="1">
      <c r="A1086" s="14"/>
      <c r="B1086" s="244"/>
      <c r="C1086" s="245"/>
      <c r="D1086" s="235" t="s">
        <v>198</v>
      </c>
      <c r="E1086" s="246" t="s">
        <v>19</v>
      </c>
      <c r="F1086" s="247" t="s">
        <v>1901</v>
      </c>
      <c r="G1086" s="245"/>
      <c r="H1086" s="248">
        <v>-3.75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188</v>
      </c>
    </row>
    <row r="1087" s="13" customFormat="1">
      <c r="A1087" s="13"/>
      <c r="B1087" s="233"/>
      <c r="C1087" s="234"/>
      <c r="D1087" s="235" t="s">
        <v>198</v>
      </c>
      <c r="E1087" s="236" t="s">
        <v>19</v>
      </c>
      <c r="F1087" s="237" t="s">
        <v>1680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198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188</v>
      </c>
    </row>
    <row r="1088" s="14" customFormat="1">
      <c r="A1088" s="14"/>
      <c r="B1088" s="244"/>
      <c r="C1088" s="245"/>
      <c r="D1088" s="235" t="s">
        <v>198</v>
      </c>
      <c r="E1088" s="246" t="s">
        <v>19</v>
      </c>
      <c r="F1088" s="247" t="s">
        <v>1912</v>
      </c>
      <c r="G1088" s="245"/>
      <c r="H1088" s="248">
        <v>49.203000000000003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198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1901</v>
      </c>
      <c r="G1089" s="245"/>
      <c r="H1089" s="248">
        <v>-3.75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3" customFormat="1">
      <c r="A1090" s="13"/>
      <c r="B1090" s="233"/>
      <c r="C1090" s="234"/>
      <c r="D1090" s="235" t="s">
        <v>198</v>
      </c>
      <c r="E1090" s="236" t="s">
        <v>19</v>
      </c>
      <c r="F1090" s="237" t="s">
        <v>1682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198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188</v>
      </c>
    </row>
    <row r="1091" s="14" customFormat="1">
      <c r="A1091" s="14"/>
      <c r="B1091" s="244"/>
      <c r="C1091" s="245"/>
      <c r="D1091" s="235" t="s">
        <v>198</v>
      </c>
      <c r="E1091" s="246" t="s">
        <v>19</v>
      </c>
      <c r="F1091" s="247" t="s">
        <v>1913</v>
      </c>
      <c r="G1091" s="245"/>
      <c r="H1091" s="248">
        <v>13.845000000000001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198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188</v>
      </c>
    </row>
    <row r="1092" s="14" customFormat="1">
      <c r="A1092" s="14"/>
      <c r="B1092" s="244"/>
      <c r="C1092" s="245"/>
      <c r="D1092" s="235" t="s">
        <v>198</v>
      </c>
      <c r="E1092" s="246" t="s">
        <v>19</v>
      </c>
      <c r="F1092" s="247" t="s">
        <v>1914</v>
      </c>
      <c r="G1092" s="245"/>
      <c r="H1092" s="248">
        <v>-2.7000000000000002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198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188</v>
      </c>
    </row>
    <row r="1093" s="13" customFormat="1">
      <c r="A1093" s="13"/>
      <c r="B1093" s="233"/>
      <c r="C1093" s="234"/>
      <c r="D1093" s="235" t="s">
        <v>198</v>
      </c>
      <c r="E1093" s="236" t="s">
        <v>19</v>
      </c>
      <c r="F1093" s="237" t="s">
        <v>1686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198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188</v>
      </c>
    </row>
    <row r="1094" s="14" customFormat="1">
      <c r="A1094" s="14"/>
      <c r="B1094" s="244"/>
      <c r="C1094" s="245"/>
      <c r="D1094" s="235" t="s">
        <v>198</v>
      </c>
      <c r="E1094" s="246" t="s">
        <v>19</v>
      </c>
      <c r="F1094" s="247" t="s">
        <v>1915</v>
      </c>
      <c r="G1094" s="245"/>
      <c r="H1094" s="248">
        <v>23.074999999999999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198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188</v>
      </c>
    </row>
    <row r="1095" s="14" customFormat="1">
      <c r="A1095" s="14"/>
      <c r="B1095" s="244"/>
      <c r="C1095" s="245"/>
      <c r="D1095" s="235" t="s">
        <v>198</v>
      </c>
      <c r="E1095" s="246" t="s">
        <v>19</v>
      </c>
      <c r="F1095" s="247" t="s">
        <v>1914</v>
      </c>
      <c r="G1095" s="245"/>
      <c r="H1095" s="248">
        <v>-2.7000000000000002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188</v>
      </c>
    </row>
    <row r="1096" s="13" customFormat="1">
      <c r="A1096" s="13"/>
      <c r="B1096" s="233"/>
      <c r="C1096" s="234"/>
      <c r="D1096" s="235" t="s">
        <v>198</v>
      </c>
      <c r="E1096" s="236" t="s">
        <v>19</v>
      </c>
      <c r="F1096" s="237" t="s">
        <v>1690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198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188</v>
      </c>
    </row>
    <row r="1097" s="14" customFormat="1">
      <c r="A1097" s="14"/>
      <c r="B1097" s="244"/>
      <c r="C1097" s="245"/>
      <c r="D1097" s="235" t="s">
        <v>198</v>
      </c>
      <c r="E1097" s="246" t="s">
        <v>19</v>
      </c>
      <c r="F1097" s="247" t="s">
        <v>1916</v>
      </c>
      <c r="G1097" s="245"/>
      <c r="H1097" s="248">
        <v>49.203000000000003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198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188</v>
      </c>
    </row>
    <row r="1098" s="14" customFormat="1">
      <c r="A1098" s="14"/>
      <c r="B1098" s="244"/>
      <c r="C1098" s="245"/>
      <c r="D1098" s="235" t="s">
        <v>198</v>
      </c>
      <c r="E1098" s="246" t="s">
        <v>19</v>
      </c>
      <c r="F1098" s="247" t="s">
        <v>1901</v>
      </c>
      <c r="G1098" s="245"/>
      <c r="H1098" s="248">
        <v>-3.75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198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188</v>
      </c>
    </row>
    <row r="1099" s="13" customFormat="1">
      <c r="A1099" s="13"/>
      <c r="B1099" s="233"/>
      <c r="C1099" s="234"/>
      <c r="D1099" s="235" t="s">
        <v>198</v>
      </c>
      <c r="E1099" s="236" t="s">
        <v>19</v>
      </c>
      <c r="F1099" s="237" t="s">
        <v>1692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198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188</v>
      </c>
    </row>
    <row r="1100" s="14" customFormat="1">
      <c r="A1100" s="14"/>
      <c r="B1100" s="244"/>
      <c r="C1100" s="245"/>
      <c r="D1100" s="235" t="s">
        <v>198</v>
      </c>
      <c r="E1100" s="246" t="s">
        <v>19</v>
      </c>
      <c r="F1100" s="247" t="s">
        <v>1917</v>
      </c>
      <c r="G1100" s="245"/>
      <c r="H1100" s="248">
        <v>29.748999999999999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198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188</v>
      </c>
    </row>
    <row r="1101" s="14" customFormat="1">
      <c r="A1101" s="14"/>
      <c r="B1101" s="244"/>
      <c r="C1101" s="245"/>
      <c r="D1101" s="235" t="s">
        <v>198</v>
      </c>
      <c r="E1101" s="246" t="s">
        <v>19</v>
      </c>
      <c r="F1101" s="247" t="s">
        <v>1901</v>
      </c>
      <c r="G1101" s="245"/>
      <c r="H1101" s="248">
        <v>-3.75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198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188</v>
      </c>
    </row>
    <row r="1102" s="13" customFormat="1">
      <c r="A1102" s="13"/>
      <c r="B1102" s="233"/>
      <c r="C1102" s="234"/>
      <c r="D1102" s="235" t="s">
        <v>198</v>
      </c>
      <c r="E1102" s="236" t="s">
        <v>19</v>
      </c>
      <c r="F1102" s="237" t="s">
        <v>1694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198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188</v>
      </c>
    </row>
    <row r="1103" s="14" customFormat="1">
      <c r="A1103" s="14"/>
      <c r="B1103" s="244"/>
      <c r="C1103" s="245"/>
      <c r="D1103" s="235" t="s">
        <v>198</v>
      </c>
      <c r="E1103" s="246" t="s">
        <v>19</v>
      </c>
      <c r="F1103" s="247" t="s">
        <v>1917</v>
      </c>
      <c r="G1103" s="245"/>
      <c r="H1103" s="248">
        <v>29.748999999999999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198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188</v>
      </c>
    </row>
    <row r="1104" s="14" customFormat="1">
      <c r="A1104" s="14"/>
      <c r="B1104" s="244"/>
      <c r="C1104" s="245"/>
      <c r="D1104" s="235" t="s">
        <v>198</v>
      </c>
      <c r="E1104" s="246" t="s">
        <v>19</v>
      </c>
      <c r="F1104" s="247" t="s">
        <v>1918</v>
      </c>
      <c r="G1104" s="245"/>
      <c r="H1104" s="248">
        <v>-1.7749999999999999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198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188</v>
      </c>
    </row>
    <row r="1105" s="14" customFormat="1">
      <c r="A1105" s="14"/>
      <c r="B1105" s="244"/>
      <c r="C1105" s="245"/>
      <c r="D1105" s="235" t="s">
        <v>198</v>
      </c>
      <c r="E1105" s="246" t="s">
        <v>19</v>
      </c>
      <c r="F1105" s="247" t="s">
        <v>1901</v>
      </c>
      <c r="G1105" s="245"/>
      <c r="H1105" s="248">
        <v>-3.75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198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188</v>
      </c>
    </row>
    <row r="1106" s="13" customFormat="1">
      <c r="A1106" s="13"/>
      <c r="B1106" s="233"/>
      <c r="C1106" s="234"/>
      <c r="D1106" s="235" t="s">
        <v>198</v>
      </c>
      <c r="E1106" s="236" t="s">
        <v>19</v>
      </c>
      <c r="F1106" s="237" t="s">
        <v>1696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198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188</v>
      </c>
    </row>
    <row r="1107" s="14" customFormat="1">
      <c r="A1107" s="14"/>
      <c r="B1107" s="244"/>
      <c r="C1107" s="245"/>
      <c r="D1107" s="235" t="s">
        <v>198</v>
      </c>
      <c r="E1107" s="246" t="s">
        <v>19</v>
      </c>
      <c r="F1107" s="247" t="s">
        <v>1919</v>
      </c>
      <c r="G1107" s="245"/>
      <c r="H1107" s="248">
        <v>25.204999999999998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198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188</v>
      </c>
    </row>
    <row r="1108" s="14" customFormat="1">
      <c r="A1108" s="14"/>
      <c r="B1108" s="244"/>
      <c r="C1108" s="245"/>
      <c r="D1108" s="235" t="s">
        <v>198</v>
      </c>
      <c r="E1108" s="246" t="s">
        <v>19</v>
      </c>
      <c r="F1108" s="247" t="s">
        <v>1901</v>
      </c>
      <c r="G1108" s="245"/>
      <c r="H1108" s="248">
        <v>-3.75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198</v>
      </c>
      <c r="AU1108" s="254" t="s">
        <v>82</v>
      </c>
      <c r="AV1108" s="14" t="s">
        <v>82</v>
      </c>
      <c r="AW1108" s="14" t="s">
        <v>35</v>
      </c>
      <c r="AX1108" s="14" t="s">
        <v>73</v>
      </c>
      <c r="AY1108" s="254" t="s">
        <v>188</v>
      </c>
    </row>
    <row r="1109" s="15" customFormat="1">
      <c r="A1109" s="15"/>
      <c r="B1109" s="255"/>
      <c r="C1109" s="256"/>
      <c r="D1109" s="235" t="s">
        <v>198</v>
      </c>
      <c r="E1109" s="257" t="s">
        <v>19</v>
      </c>
      <c r="F1109" s="258" t="s">
        <v>229</v>
      </c>
      <c r="G1109" s="256"/>
      <c r="H1109" s="259">
        <v>422.55200000000008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198</v>
      </c>
      <c r="AU1109" s="265" t="s">
        <v>82</v>
      </c>
      <c r="AV1109" s="15" t="s">
        <v>135</v>
      </c>
      <c r="AW1109" s="15" t="s">
        <v>35</v>
      </c>
      <c r="AX1109" s="15" t="s">
        <v>80</v>
      </c>
      <c r="AY1109" s="265" t="s">
        <v>188</v>
      </c>
    </row>
    <row r="1110" s="2" customFormat="1" ht="16.5" customHeight="1">
      <c r="A1110" s="40"/>
      <c r="B1110" s="41"/>
      <c r="C1110" s="215" t="s">
        <v>1481</v>
      </c>
      <c r="D1110" s="215" t="s">
        <v>190</v>
      </c>
      <c r="E1110" s="216" t="s">
        <v>1271</v>
      </c>
      <c r="F1110" s="217" t="s">
        <v>1272</v>
      </c>
      <c r="G1110" s="218" t="s">
        <v>243</v>
      </c>
      <c r="H1110" s="219">
        <v>422.55200000000002</v>
      </c>
      <c r="I1110" s="220"/>
      <c r="J1110" s="221">
        <f>ROUND(I1110*H1110,2)</f>
        <v>0</v>
      </c>
      <c r="K1110" s="217" t="s">
        <v>194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0.0014</v>
      </c>
      <c r="R1110" s="224">
        <f>Q1110*H1110</f>
        <v>0.59157280000000001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342</v>
      </c>
      <c r="AT1110" s="226" t="s">
        <v>190</v>
      </c>
      <c r="AU1110" s="226" t="s">
        <v>82</v>
      </c>
      <c r="AY1110" s="19" t="s">
        <v>188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342</v>
      </c>
      <c r="BM1110" s="226" t="s">
        <v>1921</v>
      </c>
    </row>
    <row r="1111" s="2" customFormat="1">
      <c r="A1111" s="40"/>
      <c r="B1111" s="41"/>
      <c r="C1111" s="42"/>
      <c r="D1111" s="228" t="s">
        <v>196</v>
      </c>
      <c r="E1111" s="42"/>
      <c r="F1111" s="229" t="s">
        <v>1274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196</v>
      </c>
      <c r="AU1111" s="19" t="s">
        <v>82</v>
      </c>
    </row>
    <row r="1112" s="13" customFormat="1">
      <c r="A1112" s="13"/>
      <c r="B1112" s="233"/>
      <c r="C1112" s="234"/>
      <c r="D1112" s="235" t="s">
        <v>198</v>
      </c>
      <c r="E1112" s="236" t="s">
        <v>19</v>
      </c>
      <c r="F1112" s="237" t="s">
        <v>1519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198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188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1651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4" customFormat="1">
      <c r="A1114" s="14"/>
      <c r="B1114" s="244"/>
      <c r="C1114" s="245"/>
      <c r="D1114" s="235" t="s">
        <v>198</v>
      </c>
      <c r="E1114" s="246" t="s">
        <v>19</v>
      </c>
      <c r="F1114" s="247" t="s">
        <v>1892</v>
      </c>
      <c r="G1114" s="245"/>
      <c r="H1114" s="248">
        <v>22.542999999999999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198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188</v>
      </c>
    </row>
    <row r="1115" s="14" customFormat="1">
      <c r="A1115" s="14"/>
      <c r="B1115" s="244"/>
      <c r="C1115" s="245"/>
      <c r="D1115" s="235" t="s">
        <v>198</v>
      </c>
      <c r="E1115" s="246" t="s">
        <v>19</v>
      </c>
      <c r="F1115" s="247" t="s">
        <v>1893</v>
      </c>
      <c r="G1115" s="245"/>
      <c r="H1115" s="248">
        <v>-3.6360000000000001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198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188</v>
      </c>
    </row>
    <row r="1116" s="13" customFormat="1">
      <c r="A1116" s="13"/>
      <c r="B1116" s="233"/>
      <c r="C1116" s="234"/>
      <c r="D1116" s="235" t="s">
        <v>198</v>
      </c>
      <c r="E1116" s="236" t="s">
        <v>19</v>
      </c>
      <c r="F1116" s="237" t="s">
        <v>1653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198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188</v>
      </c>
    </row>
    <row r="1117" s="14" customFormat="1">
      <c r="A1117" s="14"/>
      <c r="B1117" s="244"/>
      <c r="C1117" s="245"/>
      <c r="D1117" s="235" t="s">
        <v>198</v>
      </c>
      <c r="E1117" s="246" t="s">
        <v>19</v>
      </c>
      <c r="F1117" s="247" t="s">
        <v>1894</v>
      </c>
      <c r="G1117" s="245"/>
      <c r="H1117" s="248">
        <v>20.234999999999999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198</v>
      </c>
      <c r="AU1117" s="254" t="s">
        <v>82</v>
      </c>
      <c r="AV1117" s="14" t="s">
        <v>82</v>
      </c>
      <c r="AW1117" s="14" t="s">
        <v>35</v>
      </c>
      <c r="AX1117" s="14" t="s">
        <v>73</v>
      </c>
      <c r="AY1117" s="254" t="s">
        <v>188</v>
      </c>
    </row>
    <row r="1118" s="14" customFormat="1">
      <c r="A1118" s="14"/>
      <c r="B1118" s="244"/>
      <c r="C1118" s="245"/>
      <c r="D1118" s="235" t="s">
        <v>198</v>
      </c>
      <c r="E1118" s="246" t="s">
        <v>19</v>
      </c>
      <c r="F1118" s="247" t="s">
        <v>1895</v>
      </c>
      <c r="G1118" s="245"/>
      <c r="H1118" s="248">
        <v>-1.8180000000000001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198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188</v>
      </c>
    </row>
    <row r="1119" s="13" customFormat="1">
      <c r="A1119" s="13"/>
      <c r="B1119" s="233"/>
      <c r="C1119" s="234"/>
      <c r="D1119" s="235" t="s">
        <v>198</v>
      </c>
      <c r="E1119" s="236" t="s">
        <v>19</v>
      </c>
      <c r="F1119" s="237" t="s">
        <v>1821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198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188</v>
      </c>
    </row>
    <row r="1120" s="14" customFormat="1">
      <c r="A1120" s="14"/>
      <c r="B1120" s="244"/>
      <c r="C1120" s="245"/>
      <c r="D1120" s="235" t="s">
        <v>198</v>
      </c>
      <c r="E1120" s="246" t="s">
        <v>19</v>
      </c>
      <c r="F1120" s="247" t="s">
        <v>1896</v>
      </c>
      <c r="G1120" s="245"/>
      <c r="H1120" s="248">
        <v>13.845000000000001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198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188</v>
      </c>
    </row>
    <row r="1121" s="14" customFormat="1">
      <c r="A1121" s="14"/>
      <c r="B1121" s="244"/>
      <c r="C1121" s="245"/>
      <c r="D1121" s="235" t="s">
        <v>198</v>
      </c>
      <c r="E1121" s="246" t="s">
        <v>19</v>
      </c>
      <c r="F1121" s="247" t="s">
        <v>1895</v>
      </c>
      <c r="G1121" s="245"/>
      <c r="H1121" s="248">
        <v>-1.8180000000000001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198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188</v>
      </c>
    </row>
    <row r="1122" s="13" customFormat="1">
      <c r="A1122" s="13"/>
      <c r="B1122" s="233"/>
      <c r="C1122" s="234"/>
      <c r="D1122" s="235" t="s">
        <v>198</v>
      </c>
      <c r="E1122" s="236" t="s">
        <v>19</v>
      </c>
      <c r="F1122" s="237" t="s">
        <v>1625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198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188</v>
      </c>
    </row>
    <row r="1123" s="14" customFormat="1">
      <c r="A1123" s="14"/>
      <c r="B1123" s="244"/>
      <c r="C1123" s="245"/>
      <c r="D1123" s="235" t="s">
        <v>198</v>
      </c>
      <c r="E1123" s="246" t="s">
        <v>19</v>
      </c>
      <c r="F1123" s="247" t="s">
        <v>1897</v>
      </c>
      <c r="G1123" s="245"/>
      <c r="H1123" s="248">
        <v>10.65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198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188</v>
      </c>
    </row>
    <row r="1124" s="14" customFormat="1">
      <c r="A1124" s="14"/>
      <c r="B1124" s="244"/>
      <c r="C1124" s="245"/>
      <c r="D1124" s="235" t="s">
        <v>198</v>
      </c>
      <c r="E1124" s="246" t="s">
        <v>19</v>
      </c>
      <c r="F1124" s="247" t="s">
        <v>1893</v>
      </c>
      <c r="G1124" s="245"/>
      <c r="H1124" s="248">
        <v>-3.6360000000000001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198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188</v>
      </c>
    </row>
    <row r="1125" s="13" customFormat="1">
      <c r="A1125" s="13"/>
      <c r="B1125" s="233"/>
      <c r="C1125" s="234"/>
      <c r="D1125" s="235" t="s">
        <v>198</v>
      </c>
      <c r="E1125" s="236" t="s">
        <v>19</v>
      </c>
      <c r="F1125" s="237" t="s">
        <v>1627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198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188</v>
      </c>
    </row>
    <row r="1126" s="14" customFormat="1">
      <c r="A1126" s="14"/>
      <c r="B1126" s="244"/>
      <c r="C1126" s="245"/>
      <c r="D1126" s="235" t="s">
        <v>198</v>
      </c>
      <c r="E1126" s="246" t="s">
        <v>19</v>
      </c>
      <c r="F1126" s="247" t="s">
        <v>1898</v>
      </c>
      <c r="G1126" s="245"/>
      <c r="H1126" s="248">
        <v>9.5850000000000009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198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188</v>
      </c>
    </row>
    <row r="1127" s="14" customFormat="1">
      <c r="A1127" s="14"/>
      <c r="B1127" s="244"/>
      <c r="C1127" s="245"/>
      <c r="D1127" s="235" t="s">
        <v>198</v>
      </c>
      <c r="E1127" s="246" t="s">
        <v>19</v>
      </c>
      <c r="F1127" s="247" t="s">
        <v>1895</v>
      </c>
      <c r="G1127" s="245"/>
      <c r="H1127" s="248">
        <v>-1.8180000000000001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198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1657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1900</v>
      </c>
      <c r="G1129" s="245"/>
      <c r="H1129" s="248">
        <v>5.6799999999999997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4" customFormat="1">
      <c r="A1130" s="14"/>
      <c r="B1130" s="244"/>
      <c r="C1130" s="245"/>
      <c r="D1130" s="235" t="s">
        <v>198</v>
      </c>
      <c r="E1130" s="246" t="s">
        <v>19</v>
      </c>
      <c r="F1130" s="247" t="s">
        <v>1901</v>
      </c>
      <c r="G1130" s="245"/>
      <c r="H1130" s="248">
        <v>-3.75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198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188</v>
      </c>
    </row>
    <row r="1131" s="13" customFormat="1">
      <c r="A1131" s="13"/>
      <c r="B1131" s="233"/>
      <c r="C1131" s="234"/>
      <c r="D1131" s="235" t="s">
        <v>198</v>
      </c>
      <c r="E1131" s="236" t="s">
        <v>19</v>
      </c>
      <c r="F1131" s="237" t="s">
        <v>1661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198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188</v>
      </c>
    </row>
    <row r="1132" s="14" customFormat="1">
      <c r="A1132" s="14"/>
      <c r="B1132" s="244"/>
      <c r="C1132" s="245"/>
      <c r="D1132" s="235" t="s">
        <v>198</v>
      </c>
      <c r="E1132" s="246" t="s">
        <v>19</v>
      </c>
      <c r="F1132" s="247" t="s">
        <v>1902</v>
      </c>
      <c r="G1132" s="245"/>
      <c r="H1132" s="248">
        <v>35.659999999999997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198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188</v>
      </c>
    </row>
    <row r="1133" s="14" customFormat="1">
      <c r="A1133" s="14"/>
      <c r="B1133" s="244"/>
      <c r="C1133" s="245"/>
      <c r="D1133" s="235" t="s">
        <v>198</v>
      </c>
      <c r="E1133" s="246" t="s">
        <v>19</v>
      </c>
      <c r="F1133" s="247" t="s">
        <v>1901</v>
      </c>
      <c r="G1133" s="245"/>
      <c r="H1133" s="248">
        <v>-3.75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198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188</v>
      </c>
    </row>
    <row r="1134" s="13" customFormat="1">
      <c r="A1134" s="13"/>
      <c r="B1134" s="233"/>
      <c r="C1134" s="234"/>
      <c r="D1134" s="235" t="s">
        <v>198</v>
      </c>
      <c r="E1134" s="236" t="s">
        <v>19</v>
      </c>
      <c r="F1134" s="237" t="s">
        <v>1665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198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188</v>
      </c>
    </row>
    <row r="1135" s="14" customFormat="1">
      <c r="A1135" s="14"/>
      <c r="B1135" s="244"/>
      <c r="C1135" s="245"/>
      <c r="D1135" s="235" t="s">
        <v>198</v>
      </c>
      <c r="E1135" s="246" t="s">
        <v>19</v>
      </c>
      <c r="F1135" s="247" t="s">
        <v>1903</v>
      </c>
      <c r="G1135" s="245"/>
      <c r="H1135" s="248">
        <v>22.861999999999998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198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188</v>
      </c>
    </row>
    <row r="1136" s="14" customFormat="1">
      <c r="A1136" s="14"/>
      <c r="B1136" s="244"/>
      <c r="C1136" s="245"/>
      <c r="D1136" s="235" t="s">
        <v>198</v>
      </c>
      <c r="E1136" s="246" t="s">
        <v>19</v>
      </c>
      <c r="F1136" s="247" t="s">
        <v>1901</v>
      </c>
      <c r="G1136" s="245"/>
      <c r="H1136" s="248">
        <v>-3.75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198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188</v>
      </c>
    </row>
    <row r="1137" s="13" customFormat="1">
      <c r="A1137" s="13"/>
      <c r="B1137" s="233"/>
      <c r="C1137" s="234"/>
      <c r="D1137" s="235" t="s">
        <v>198</v>
      </c>
      <c r="E1137" s="236" t="s">
        <v>19</v>
      </c>
      <c r="F1137" s="237" t="s">
        <v>1667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198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188</v>
      </c>
    </row>
    <row r="1138" s="14" customFormat="1">
      <c r="A1138" s="14"/>
      <c r="B1138" s="244"/>
      <c r="C1138" s="245"/>
      <c r="D1138" s="235" t="s">
        <v>198</v>
      </c>
      <c r="E1138" s="246" t="s">
        <v>19</v>
      </c>
      <c r="F1138" s="247" t="s">
        <v>1904</v>
      </c>
      <c r="G1138" s="245"/>
      <c r="H1138" s="248">
        <v>25.204999999999998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198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188</v>
      </c>
    </row>
    <row r="1139" s="14" customFormat="1">
      <c r="A1139" s="14"/>
      <c r="B1139" s="244"/>
      <c r="C1139" s="245"/>
      <c r="D1139" s="235" t="s">
        <v>198</v>
      </c>
      <c r="E1139" s="246" t="s">
        <v>19</v>
      </c>
      <c r="F1139" s="247" t="s">
        <v>1901</v>
      </c>
      <c r="G1139" s="245"/>
      <c r="H1139" s="248">
        <v>-3.75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198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188</v>
      </c>
    </row>
    <row r="1140" s="14" customFormat="1">
      <c r="A1140" s="14"/>
      <c r="B1140" s="244"/>
      <c r="C1140" s="245"/>
      <c r="D1140" s="235" t="s">
        <v>198</v>
      </c>
      <c r="E1140" s="246" t="s">
        <v>19</v>
      </c>
      <c r="F1140" s="247" t="s">
        <v>1905</v>
      </c>
      <c r="G1140" s="245"/>
      <c r="H1140" s="248">
        <v>-1.8180000000000001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198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188</v>
      </c>
    </row>
    <row r="1141" s="13" customFormat="1">
      <c r="A1141" s="13"/>
      <c r="B1141" s="233"/>
      <c r="C1141" s="234"/>
      <c r="D1141" s="235" t="s">
        <v>198</v>
      </c>
      <c r="E1141" s="236" t="s">
        <v>19</v>
      </c>
      <c r="F1141" s="237" t="s">
        <v>1671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198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188</v>
      </c>
    </row>
    <row r="1142" s="14" customFormat="1">
      <c r="A1142" s="14"/>
      <c r="B1142" s="244"/>
      <c r="C1142" s="245"/>
      <c r="D1142" s="235" t="s">
        <v>198</v>
      </c>
      <c r="E1142" s="246" t="s">
        <v>19</v>
      </c>
      <c r="F1142" s="247" t="s">
        <v>1906</v>
      </c>
      <c r="G1142" s="245"/>
      <c r="H1142" s="248">
        <v>24.779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198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188</v>
      </c>
    </row>
    <row r="1143" s="14" customFormat="1">
      <c r="A1143" s="14"/>
      <c r="B1143" s="244"/>
      <c r="C1143" s="245"/>
      <c r="D1143" s="235" t="s">
        <v>198</v>
      </c>
      <c r="E1143" s="246" t="s">
        <v>19</v>
      </c>
      <c r="F1143" s="247" t="s">
        <v>1901</v>
      </c>
      <c r="G1143" s="245"/>
      <c r="H1143" s="248">
        <v>-3.75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198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188</v>
      </c>
    </row>
    <row r="1144" s="13" customFormat="1">
      <c r="A1144" s="13"/>
      <c r="B1144" s="233"/>
      <c r="C1144" s="234"/>
      <c r="D1144" s="235" t="s">
        <v>198</v>
      </c>
      <c r="E1144" s="236" t="s">
        <v>19</v>
      </c>
      <c r="F1144" s="237" t="s">
        <v>1673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198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188</v>
      </c>
    </row>
    <row r="1145" s="14" customFormat="1">
      <c r="A1145" s="14"/>
      <c r="B1145" s="244"/>
      <c r="C1145" s="245"/>
      <c r="D1145" s="235" t="s">
        <v>198</v>
      </c>
      <c r="E1145" s="246" t="s">
        <v>19</v>
      </c>
      <c r="F1145" s="247" t="s">
        <v>1907</v>
      </c>
      <c r="G1145" s="245"/>
      <c r="H1145" s="248">
        <v>25.559999999999999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198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188</v>
      </c>
    </row>
    <row r="1146" s="14" customFormat="1">
      <c r="A1146" s="14"/>
      <c r="B1146" s="244"/>
      <c r="C1146" s="245"/>
      <c r="D1146" s="235" t="s">
        <v>198</v>
      </c>
      <c r="E1146" s="246" t="s">
        <v>19</v>
      </c>
      <c r="F1146" s="247" t="s">
        <v>1901</v>
      </c>
      <c r="G1146" s="245"/>
      <c r="H1146" s="248">
        <v>-3.75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198</v>
      </c>
      <c r="AU1146" s="254" t="s">
        <v>82</v>
      </c>
      <c r="AV1146" s="14" t="s">
        <v>82</v>
      </c>
      <c r="AW1146" s="14" t="s">
        <v>35</v>
      </c>
      <c r="AX1146" s="14" t="s">
        <v>73</v>
      </c>
      <c r="AY1146" s="254" t="s">
        <v>188</v>
      </c>
    </row>
    <row r="1147" s="14" customFormat="1">
      <c r="A1147" s="14"/>
      <c r="B1147" s="244"/>
      <c r="C1147" s="245"/>
      <c r="D1147" s="235" t="s">
        <v>198</v>
      </c>
      <c r="E1147" s="246" t="s">
        <v>19</v>
      </c>
      <c r="F1147" s="247" t="s">
        <v>1905</v>
      </c>
      <c r="G1147" s="245"/>
      <c r="H1147" s="248">
        <v>-1.8180000000000001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198</v>
      </c>
      <c r="AU1147" s="254" t="s">
        <v>82</v>
      </c>
      <c r="AV1147" s="14" t="s">
        <v>82</v>
      </c>
      <c r="AW1147" s="14" t="s">
        <v>35</v>
      </c>
      <c r="AX1147" s="14" t="s">
        <v>73</v>
      </c>
      <c r="AY1147" s="254" t="s">
        <v>188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1674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4" customFormat="1">
      <c r="A1149" s="14"/>
      <c r="B1149" s="244"/>
      <c r="C1149" s="245"/>
      <c r="D1149" s="235" t="s">
        <v>198</v>
      </c>
      <c r="E1149" s="246" t="s">
        <v>19</v>
      </c>
      <c r="F1149" s="247" t="s">
        <v>1908</v>
      </c>
      <c r="G1149" s="245"/>
      <c r="H1149" s="248">
        <v>14.555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198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188</v>
      </c>
    </row>
    <row r="1150" s="14" customFormat="1">
      <c r="A1150" s="14"/>
      <c r="B1150" s="244"/>
      <c r="C1150" s="245"/>
      <c r="D1150" s="235" t="s">
        <v>198</v>
      </c>
      <c r="E1150" s="246" t="s">
        <v>19</v>
      </c>
      <c r="F1150" s="247" t="s">
        <v>1895</v>
      </c>
      <c r="G1150" s="245"/>
      <c r="H1150" s="248">
        <v>-1.8180000000000001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198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188</v>
      </c>
    </row>
    <row r="1151" s="13" customFormat="1">
      <c r="A1151" s="13"/>
      <c r="B1151" s="233"/>
      <c r="C1151" s="234"/>
      <c r="D1151" s="235" t="s">
        <v>198</v>
      </c>
      <c r="E1151" s="236" t="s">
        <v>19</v>
      </c>
      <c r="F1151" s="237" t="s">
        <v>1909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198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188</v>
      </c>
    </row>
    <row r="1152" s="14" customFormat="1">
      <c r="A1152" s="14"/>
      <c r="B1152" s="244"/>
      <c r="C1152" s="245"/>
      <c r="D1152" s="235" t="s">
        <v>198</v>
      </c>
      <c r="E1152" s="246" t="s">
        <v>19</v>
      </c>
      <c r="F1152" s="247" t="s">
        <v>1910</v>
      </c>
      <c r="G1152" s="245"/>
      <c r="H1152" s="248">
        <v>3.4500000000000002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198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188</v>
      </c>
    </row>
    <row r="1153" s="14" customFormat="1">
      <c r="A1153" s="14"/>
      <c r="B1153" s="244"/>
      <c r="C1153" s="245"/>
      <c r="D1153" s="235" t="s">
        <v>198</v>
      </c>
      <c r="E1153" s="246" t="s">
        <v>19</v>
      </c>
      <c r="F1153" s="247" t="s">
        <v>1911</v>
      </c>
      <c r="G1153" s="245"/>
      <c r="H1153" s="248">
        <v>38.268999999999998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198</v>
      </c>
      <c r="AU1153" s="254" t="s">
        <v>82</v>
      </c>
      <c r="AV1153" s="14" t="s">
        <v>82</v>
      </c>
      <c r="AW1153" s="14" t="s">
        <v>35</v>
      </c>
      <c r="AX1153" s="14" t="s">
        <v>73</v>
      </c>
      <c r="AY1153" s="254" t="s">
        <v>188</v>
      </c>
    </row>
    <row r="1154" s="14" customFormat="1">
      <c r="A1154" s="14"/>
      <c r="B1154" s="244"/>
      <c r="C1154" s="245"/>
      <c r="D1154" s="235" t="s">
        <v>198</v>
      </c>
      <c r="E1154" s="246" t="s">
        <v>19</v>
      </c>
      <c r="F1154" s="247" t="s">
        <v>1901</v>
      </c>
      <c r="G1154" s="245"/>
      <c r="H1154" s="248">
        <v>-3.75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198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188</v>
      </c>
    </row>
    <row r="1155" s="13" customFormat="1">
      <c r="A1155" s="13"/>
      <c r="B1155" s="233"/>
      <c r="C1155" s="234"/>
      <c r="D1155" s="235" t="s">
        <v>198</v>
      </c>
      <c r="E1155" s="236" t="s">
        <v>19</v>
      </c>
      <c r="F1155" s="237" t="s">
        <v>1680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198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188</v>
      </c>
    </row>
    <row r="1156" s="14" customFormat="1">
      <c r="A1156" s="14"/>
      <c r="B1156" s="244"/>
      <c r="C1156" s="245"/>
      <c r="D1156" s="235" t="s">
        <v>198</v>
      </c>
      <c r="E1156" s="246" t="s">
        <v>19</v>
      </c>
      <c r="F1156" s="247" t="s">
        <v>1912</v>
      </c>
      <c r="G1156" s="245"/>
      <c r="H1156" s="248">
        <v>49.203000000000003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198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188</v>
      </c>
    </row>
    <row r="1157" s="14" customFormat="1">
      <c r="A1157" s="14"/>
      <c r="B1157" s="244"/>
      <c r="C1157" s="245"/>
      <c r="D1157" s="235" t="s">
        <v>198</v>
      </c>
      <c r="E1157" s="246" t="s">
        <v>19</v>
      </c>
      <c r="F1157" s="247" t="s">
        <v>1901</v>
      </c>
      <c r="G1157" s="245"/>
      <c r="H1157" s="248">
        <v>-3.75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198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188</v>
      </c>
    </row>
    <row r="1158" s="13" customFormat="1">
      <c r="A1158" s="13"/>
      <c r="B1158" s="233"/>
      <c r="C1158" s="234"/>
      <c r="D1158" s="235" t="s">
        <v>198</v>
      </c>
      <c r="E1158" s="236" t="s">
        <v>19</v>
      </c>
      <c r="F1158" s="237" t="s">
        <v>1682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198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188</v>
      </c>
    </row>
    <row r="1159" s="14" customFormat="1">
      <c r="A1159" s="14"/>
      <c r="B1159" s="244"/>
      <c r="C1159" s="245"/>
      <c r="D1159" s="235" t="s">
        <v>198</v>
      </c>
      <c r="E1159" s="246" t="s">
        <v>19</v>
      </c>
      <c r="F1159" s="247" t="s">
        <v>1913</v>
      </c>
      <c r="G1159" s="245"/>
      <c r="H1159" s="248">
        <v>13.845000000000001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198</v>
      </c>
      <c r="AU1159" s="254" t="s">
        <v>82</v>
      </c>
      <c r="AV1159" s="14" t="s">
        <v>82</v>
      </c>
      <c r="AW1159" s="14" t="s">
        <v>35</v>
      </c>
      <c r="AX1159" s="14" t="s">
        <v>73</v>
      </c>
      <c r="AY1159" s="254" t="s">
        <v>188</v>
      </c>
    </row>
    <row r="1160" s="14" customFormat="1">
      <c r="A1160" s="14"/>
      <c r="B1160" s="244"/>
      <c r="C1160" s="245"/>
      <c r="D1160" s="235" t="s">
        <v>198</v>
      </c>
      <c r="E1160" s="246" t="s">
        <v>19</v>
      </c>
      <c r="F1160" s="247" t="s">
        <v>1914</v>
      </c>
      <c r="G1160" s="245"/>
      <c r="H1160" s="248">
        <v>-2.7000000000000002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198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188</v>
      </c>
    </row>
    <row r="1161" s="13" customFormat="1">
      <c r="A1161" s="13"/>
      <c r="B1161" s="233"/>
      <c r="C1161" s="234"/>
      <c r="D1161" s="235" t="s">
        <v>198</v>
      </c>
      <c r="E1161" s="236" t="s">
        <v>19</v>
      </c>
      <c r="F1161" s="237" t="s">
        <v>1686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198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188</v>
      </c>
    </row>
    <row r="1162" s="14" customFormat="1">
      <c r="A1162" s="14"/>
      <c r="B1162" s="244"/>
      <c r="C1162" s="245"/>
      <c r="D1162" s="235" t="s">
        <v>198</v>
      </c>
      <c r="E1162" s="246" t="s">
        <v>19</v>
      </c>
      <c r="F1162" s="247" t="s">
        <v>1915</v>
      </c>
      <c r="G1162" s="245"/>
      <c r="H1162" s="248">
        <v>23.074999999999999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198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188</v>
      </c>
    </row>
    <row r="1163" s="14" customFormat="1">
      <c r="A1163" s="14"/>
      <c r="B1163" s="244"/>
      <c r="C1163" s="245"/>
      <c r="D1163" s="235" t="s">
        <v>198</v>
      </c>
      <c r="E1163" s="246" t="s">
        <v>19</v>
      </c>
      <c r="F1163" s="247" t="s">
        <v>1914</v>
      </c>
      <c r="G1163" s="245"/>
      <c r="H1163" s="248">
        <v>-2.7000000000000002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198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188</v>
      </c>
    </row>
    <row r="1164" s="13" customFormat="1">
      <c r="A1164" s="13"/>
      <c r="B1164" s="233"/>
      <c r="C1164" s="234"/>
      <c r="D1164" s="235" t="s">
        <v>198</v>
      </c>
      <c r="E1164" s="236" t="s">
        <v>19</v>
      </c>
      <c r="F1164" s="237" t="s">
        <v>1690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198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188</v>
      </c>
    </row>
    <row r="1165" s="14" customFormat="1">
      <c r="A1165" s="14"/>
      <c r="B1165" s="244"/>
      <c r="C1165" s="245"/>
      <c r="D1165" s="235" t="s">
        <v>198</v>
      </c>
      <c r="E1165" s="246" t="s">
        <v>19</v>
      </c>
      <c r="F1165" s="247" t="s">
        <v>1916</v>
      </c>
      <c r="G1165" s="245"/>
      <c r="H1165" s="248">
        <v>49.203000000000003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198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188</v>
      </c>
    </row>
    <row r="1166" s="14" customFormat="1">
      <c r="A1166" s="14"/>
      <c r="B1166" s="244"/>
      <c r="C1166" s="245"/>
      <c r="D1166" s="235" t="s">
        <v>198</v>
      </c>
      <c r="E1166" s="246" t="s">
        <v>19</v>
      </c>
      <c r="F1166" s="247" t="s">
        <v>1901</v>
      </c>
      <c r="G1166" s="245"/>
      <c r="H1166" s="248">
        <v>-3.75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198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188</v>
      </c>
    </row>
    <row r="1167" s="13" customFormat="1">
      <c r="A1167" s="13"/>
      <c r="B1167" s="233"/>
      <c r="C1167" s="234"/>
      <c r="D1167" s="235" t="s">
        <v>198</v>
      </c>
      <c r="E1167" s="236" t="s">
        <v>19</v>
      </c>
      <c r="F1167" s="237" t="s">
        <v>1692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198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188</v>
      </c>
    </row>
    <row r="1168" s="14" customFormat="1">
      <c r="A1168" s="14"/>
      <c r="B1168" s="244"/>
      <c r="C1168" s="245"/>
      <c r="D1168" s="235" t="s">
        <v>198</v>
      </c>
      <c r="E1168" s="246" t="s">
        <v>19</v>
      </c>
      <c r="F1168" s="247" t="s">
        <v>1917</v>
      </c>
      <c r="G1168" s="245"/>
      <c r="H1168" s="248">
        <v>29.748999999999999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198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188</v>
      </c>
    </row>
    <row r="1169" s="14" customFormat="1">
      <c r="A1169" s="14"/>
      <c r="B1169" s="244"/>
      <c r="C1169" s="245"/>
      <c r="D1169" s="235" t="s">
        <v>198</v>
      </c>
      <c r="E1169" s="246" t="s">
        <v>19</v>
      </c>
      <c r="F1169" s="247" t="s">
        <v>1901</v>
      </c>
      <c r="G1169" s="245"/>
      <c r="H1169" s="248">
        <v>-3.75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198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188</v>
      </c>
    </row>
    <row r="1170" s="13" customFormat="1">
      <c r="A1170" s="13"/>
      <c r="B1170" s="233"/>
      <c r="C1170" s="234"/>
      <c r="D1170" s="235" t="s">
        <v>198</v>
      </c>
      <c r="E1170" s="236" t="s">
        <v>19</v>
      </c>
      <c r="F1170" s="237" t="s">
        <v>1694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198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188</v>
      </c>
    </row>
    <row r="1171" s="14" customFormat="1">
      <c r="A1171" s="14"/>
      <c r="B1171" s="244"/>
      <c r="C1171" s="245"/>
      <c r="D1171" s="235" t="s">
        <v>198</v>
      </c>
      <c r="E1171" s="246" t="s">
        <v>19</v>
      </c>
      <c r="F1171" s="247" t="s">
        <v>1917</v>
      </c>
      <c r="G1171" s="245"/>
      <c r="H1171" s="248">
        <v>29.748999999999999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198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188</v>
      </c>
    </row>
    <row r="1172" s="14" customFormat="1">
      <c r="A1172" s="14"/>
      <c r="B1172" s="244"/>
      <c r="C1172" s="245"/>
      <c r="D1172" s="235" t="s">
        <v>198</v>
      </c>
      <c r="E1172" s="246" t="s">
        <v>19</v>
      </c>
      <c r="F1172" s="247" t="s">
        <v>1918</v>
      </c>
      <c r="G1172" s="245"/>
      <c r="H1172" s="248">
        <v>-1.7749999999999999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198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188</v>
      </c>
    </row>
    <row r="1173" s="14" customFormat="1">
      <c r="A1173" s="14"/>
      <c r="B1173" s="244"/>
      <c r="C1173" s="245"/>
      <c r="D1173" s="235" t="s">
        <v>198</v>
      </c>
      <c r="E1173" s="246" t="s">
        <v>19</v>
      </c>
      <c r="F1173" s="247" t="s">
        <v>1901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198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188</v>
      </c>
    </row>
    <row r="1174" s="13" customFormat="1">
      <c r="A1174" s="13"/>
      <c r="B1174" s="233"/>
      <c r="C1174" s="234"/>
      <c r="D1174" s="235" t="s">
        <v>198</v>
      </c>
      <c r="E1174" s="236" t="s">
        <v>19</v>
      </c>
      <c r="F1174" s="237" t="s">
        <v>1696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198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188</v>
      </c>
    </row>
    <row r="1175" s="14" customFormat="1">
      <c r="A1175" s="14"/>
      <c r="B1175" s="244"/>
      <c r="C1175" s="245"/>
      <c r="D1175" s="235" t="s">
        <v>198</v>
      </c>
      <c r="E1175" s="246" t="s">
        <v>19</v>
      </c>
      <c r="F1175" s="247" t="s">
        <v>1919</v>
      </c>
      <c r="G1175" s="245"/>
      <c r="H1175" s="248">
        <v>25.204999999999998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198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188</v>
      </c>
    </row>
    <row r="1176" s="14" customFormat="1">
      <c r="A1176" s="14"/>
      <c r="B1176" s="244"/>
      <c r="C1176" s="245"/>
      <c r="D1176" s="235" t="s">
        <v>198</v>
      </c>
      <c r="E1176" s="246" t="s">
        <v>19</v>
      </c>
      <c r="F1176" s="247" t="s">
        <v>1901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198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188</v>
      </c>
    </row>
    <row r="1177" s="15" customFormat="1">
      <c r="A1177" s="15"/>
      <c r="B1177" s="255"/>
      <c r="C1177" s="256"/>
      <c r="D1177" s="235" t="s">
        <v>198</v>
      </c>
      <c r="E1177" s="257" t="s">
        <v>19</v>
      </c>
      <c r="F1177" s="258" t="s">
        <v>229</v>
      </c>
      <c r="G1177" s="256"/>
      <c r="H1177" s="259">
        <v>422.55200000000008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198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188</v>
      </c>
    </row>
    <row r="1178" s="2" customFormat="1" ht="21.75" customHeight="1">
      <c r="A1178" s="40"/>
      <c r="B1178" s="41"/>
      <c r="C1178" s="215" t="s">
        <v>1487</v>
      </c>
      <c r="D1178" s="215" t="s">
        <v>190</v>
      </c>
      <c r="E1178" s="216" t="s">
        <v>1922</v>
      </c>
      <c r="F1178" s="217" t="s">
        <v>1923</v>
      </c>
      <c r="G1178" s="218" t="s">
        <v>442</v>
      </c>
      <c r="H1178" s="219">
        <v>3</v>
      </c>
      <c r="I1178" s="220"/>
      <c r="J1178" s="221">
        <f>ROUND(I1178*H1178,2)</f>
        <v>0</v>
      </c>
      <c r="K1178" s="217" t="s">
        <v>194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1.0000000000000001E-05</v>
      </c>
      <c r="R1178" s="224">
        <f>Q1178*H1178</f>
        <v>3.0000000000000004E-05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342</v>
      </c>
      <c r="AT1178" s="226" t="s">
        <v>190</v>
      </c>
      <c r="AU1178" s="226" t="s">
        <v>82</v>
      </c>
      <c r="AY1178" s="19" t="s">
        <v>188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342</v>
      </c>
      <c r="BM1178" s="226" t="s">
        <v>1924</v>
      </c>
    </row>
    <row r="1179" s="2" customFormat="1">
      <c r="A1179" s="40"/>
      <c r="B1179" s="41"/>
      <c r="C1179" s="42"/>
      <c r="D1179" s="228" t="s">
        <v>196</v>
      </c>
      <c r="E1179" s="42"/>
      <c r="F1179" s="229" t="s">
        <v>1925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196</v>
      </c>
      <c r="AU1179" s="19" t="s">
        <v>82</v>
      </c>
    </row>
    <row r="1180" s="13" customFormat="1">
      <c r="A1180" s="13"/>
      <c r="B1180" s="233"/>
      <c r="C1180" s="234"/>
      <c r="D1180" s="235" t="s">
        <v>198</v>
      </c>
      <c r="E1180" s="236" t="s">
        <v>19</v>
      </c>
      <c r="F1180" s="237" t="s">
        <v>1519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198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188</v>
      </c>
    </row>
    <row r="1181" s="14" customFormat="1">
      <c r="A1181" s="14"/>
      <c r="B1181" s="244"/>
      <c r="C1181" s="245"/>
      <c r="D1181" s="235" t="s">
        <v>198</v>
      </c>
      <c r="E1181" s="246" t="s">
        <v>19</v>
      </c>
      <c r="F1181" s="247" t="s">
        <v>1926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198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188</v>
      </c>
    </row>
    <row r="1182" s="15" customFormat="1">
      <c r="A1182" s="15"/>
      <c r="B1182" s="255"/>
      <c r="C1182" s="256"/>
      <c r="D1182" s="235" t="s">
        <v>198</v>
      </c>
      <c r="E1182" s="257" t="s">
        <v>19</v>
      </c>
      <c r="F1182" s="258" t="s">
        <v>229</v>
      </c>
      <c r="G1182" s="256"/>
      <c r="H1182" s="259">
        <v>3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198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188</v>
      </c>
    </row>
    <row r="1183" s="2" customFormat="1" ht="16.5" customHeight="1">
      <c r="A1183" s="40"/>
      <c r="B1183" s="41"/>
      <c r="C1183" s="272" t="s">
        <v>1506</v>
      </c>
      <c r="D1183" s="272" t="s">
        <v>522</v>
      </c>
      <c r="E1183" s="273" t="s">
        <v>1927</v>
      </c>
      <c r="F1183" s="274" t="s">
        <v>1928</v>
      </c>
      <c r="G1183" s="275" t="s">
        <v>442</v>
      </c>
      <c r="H1183" s="276">
        <v>3</v>
      </c>
      <c r="I1183" s="277"/>
      <c r="J1183" s="278">
        <f>ROUND(I1183*H1183,2)</f>
        <v>0</v>
      </c>
      <c r="K1183" s="274" t="s">
        <v>194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0.0025000000000000001</v>
      </c>
      <c r="R1183" s="224">
        <f>Q1183*H1183</f>
        <v>0.0074999999999999997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630</v>
      </c>
      <c r="AT1183" s="226" t="s">
        <v>522</v>
      </c>
      <c r="AU1183" s="226" t="s">
        <v>82</v>
      </c>
      <c r="AY1183" s="19" t="s">
        <v>188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342</v>
      </c>
      <c r="BM1183" s="226" t="s">
        <v>1929</v>
      </c>
    </row>
    <row r="1184" s="13" customFormat="1">
      <c r="A1184" s="13"/>
      <c r="B1184" s="233"/>
      <c r="C1184" s="234"/>
      <c r="D1184" s="235" t="s">
        <v>198</v>
      </c>
      <c r="E1184" s="236" t="s">
        <v>19</v>
      </c>
      <c r="F1184" s="237" t="s">
        <v>1519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198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188</v>
      </c>
    </row>
    <row r="1185" s="14" customFormat="1">
      <c r="A1185" s="14"/>
      <c r="B1185" s="244"/>
      <c r="C1185" s="245"/>
      <c r="D1185" s="235" t="s">
        <v>198</v>
      </c>
      <c r="E1185" s="246" t="s">
        <v>19</v>
      </c>
      <c r="F1185" s="247" t="s">
        <v>1926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198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188</v>
      </c>
    </row>
    <row r="1186" s="15" customFormat="1">
      <c r="A1186" s="15"/>
      <c r="B1186" s="255"/>
      <c r="C1186" s="256"/>
      <c r="D1186" s="235" t="s">
        <v>198</v>
      </c>
      <c r="E1186" s="257" t="s">
        <v>19</v>
      </c>
      <c r="F1186" s="258" t="s">
        <v>229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198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188</v>
      </c>
    </row>
    <row r="1187" s="2" customFormat="1" ht="24.15" customHeight="1">
      <c r="A1187" s="40"/>
      <c r="B1187" s="41"/>
      <c r="C1187" s="215" t="s">
        <v>1511</v>
      </c>
      <c r="D1187" s="215" t="s">
        <v>190</v>
      </c>
      <c r="E1187" s="216" t="s">
        <v>1930</v>
      </c>
      <c r="F1187" s="217" t="s">
        <v>1931</v>
      </c>
      <c r="G1187" s="218" t="s">
        <v>442</v>
      </c>
      <c r="H1187" s="219">
        <v>2</v>
      </c>
      <c r="I1187" s="220"/>
      <c r="J1187" s="221">
        <f>ROUND(I1187*H1187,2)</f>
        <v>0</v>
      </c>
      <c r="K1187" s="217" t="s">
        <v>194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1.0000000000000001E-05</v>
      </c>
      <c r="R1187" s="224">
        <f>Q1187*H1187</f>
        <v>2.0000000000000002E-05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342</v>
      </c>
      <c r="AT1187" s="226" t="s">
        <v>190</v>
      </c>
      <c r="AU1187" s="226" t="s">
        <v>82</v>
      </c>
      <c r="AY1187" s="19" t="s">
        <v>188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342</v>
      </c>
      <c r="BM1187" s="226" t="s">
        <v>1932</v>
      </c>
    </row>
    <row r="1188" s="2" customFormat="1">
      <c r="A1188" s="40"/>
      <c r="B1188" s="41"/>
      <c r="C1188" s="42"/>
      <c r="D1188" s="228" t="s">
        <v>196</v>
      </c>
      <c r="E1188" s="42"/>
      <c r="F1188" s="229" t="s">
        <v>1933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196</v>
      </c>
      <c r="AU1188" s="19" t="s">
        <v>82</v>
      </c>
    </row>
    <row r="1189" s="13" customFormat="1">
      <c r="A1189" s="13"/>
      <c r="B1189" s="233"/>
      <c r="C1189" s="234"/>
      <c r="D1189" s="235" t="s">
        <v>198</v>
      </c>
      <c r="E1189" s="236" t="s">
        <v>19</v>
      </c>
      <c r="F1189" s="237" t="s">
        <v>1519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198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188</v>
      </c>
    </row>
    <row r="1190" s="14" customFormat="1">
      <c r="A1190" s="14"/>
      <c r="B1190" s="244"/>
      <c r="C1190" s="245"/>
      <c r="D1190" s="235" t="s">
        <v>198</v>
      </c>
      <c r="E1190" s="246" t="s">
        <v>19</v>
      </c>
      <c r="F1190" s="247" t="s">
        <v>1773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198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188</v>
      </c>
    </row>
    <row r="1191" s="15" customFormat="1">
      <c r="A1191" s="15"/>
      <c r="B1191" s="255"/>
      <c r="C1191" s="256"/>
      <c r="D1191" s="235" t="s">
        <v>198</v>
      </c>
      <c r="E1191" s="257" t="s">
        <v>19</v>
      </c>
      <c r="F1191" s="258" t="s">
        <v>229</v>
      </c>
      <c r="G1191" s="256"/>
      <c r="H1191" s="259">
        <v>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198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188</v>
      </c>
    </row>
    <row r="1192" s="2" customFormat="1" ht="16.5" customHeight="1">
      <c r="A1192" s="40"/>
      <c r="B1192" s="41"/>
      <c r="C1192" s="272" t="s">
        <v>1934</v>
      </c>
      <c r="D1192" s="272" t="s">
        <v>522</v>
      </c>
      <c r="E1192" s="273" t="s">
        <v>1935</v>
      </c>
      <c r="F1192" s="274" t="s">
        <v>1936</v>
      </c>
      <c r="G1192" s="275" t="s">
        <v>442</v>
      </c>
      <c r="H1192" s="276">
        <v>2</v>
      </c>
      <c r="I1192" s="277"/>
      <c r="J1192" s="278">
        <f>ROUND(I1192*H1192,2)</f>
        <v>0</v>
      </c>
      <c r="K1192" s="274" t="s">
        <v>194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0.0025000000000000001</v>
      </c>
      <c r="R1192" s="224">
        <f>Q1192*H1192</f>
        <v>0.0050000000000000001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630</v>
      </c>
      <c r="AT1192" s="226" t="s">
        <v>522</v>
      </c>
      <c r="AU1192" s="226" t="s">
        <v>82</v>
      </c>
      <c r="AY1192" s="19" t="s">
        <v>188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342</v>
      </c>
      <c r="BM1192" s="226" t="s">
        <v>1937</v>
      </c>
    </row>
    <row r="1193" s="13" customFormat="1">
      <c r="A1193" s="13"/>
      <c r="B1193" s="233"/>
      <c r="C1193" s="234"/>
      <c r="D1193" s="235" t="s">
        <v>198</v>
      </c>
      <c r="E1193" s="236" t="s">
        <v>19</v>
      </c>
      <c r="F1193" s="237" t="s">
        <v>1519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198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188</v>
      </c>
    </row>
    <row r="1194" s="14" customFormat="1">
      <c r="A1194" s="14"/>
      <c r="B1194" s="244"/>
      <c r="C1194" s="245"/>
      <c r="D1194" s="235" t="s">
        <v>198</v>
      </c>
      <c r="E1194" s="246" t="s">
        <v>19</v>
      </c>
      <c r="F1194" s="247" t="s">
        <v>1773</v>
      </c>
      <c r="G1194" s="245"/>
      <c r="H1194" s="248">
        <v>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198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188</v>
      </c>
    </row>
    <row r="1195" s="15" customFormat="1">
      <c r="A1195" s="15"/>
      <c r="B1195" s="255"/>
      <c r="C1195" s="256"/>
      <c r="D1195" s="235" t="s">
        <v>198</v>
      </c>
      <c r="E1195" s="257" t="s">
        <v>19</v>
      </c>
      <c r="F1195" s="258" t="s">
        <v>229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198</v>
      </c>
      <c r="AU1195" s="265" t="s">
        <v>82</v>
      </c>
      <c r="AV1195" s="15" t="s">
        <v>135</v>
      </c>
      <c r="AW1195" s="15" t="s">
        <v>35</v>
      </c>
      <c r="AX1195" s="15" t="s">
        <v>80</v>
      </c>
      <c r="AY1195" s="265" t="s">
        <v>188</v>
      </c>
    </row>
    <row r="1196" s="2" customFormat="1" ht="16.5" customHeight="1">
      <c r="A1196" s="40"/>
      <c r="B1196" s="41"/>
      <c r="C1196" s="215" t="s">
        <v>1938</v>
      </c>
      <c r="D1196" s="215" t="s">
        <v>190</v>
      </c>
      <c r="E1196" s="216" t="s">
        <v>1939</v>
      </c>
      <c r="F1196" s="217" t="s">
        <v>1940</v>
      </c>
      <c r="G1196" s="218" t="s">
        <v>243</v>
      </c>
      <c r="H1196" s="219">
        <v>5.9870000000000001</v>
      </c>
      <c r="I1196" s="220"/>
      <c r="J1196" s="221">
        <f>ROUND(I1196*H1196,2)</f>
        <v>0</v>
      </c>
      <c r="K1196" s="217" t="s">
        <v>194</v>
      </c>
      <c r="L1196" s="46"/>
      <c r="M1196" s="222" t="s">
        <v>19</v>
      </c>
      <c r="N1196" s="223" t="s">
        <v>44</v>
      </c>
      <c r="O1196" s="86"/>
      <c r="P1196" s="224">
        <f>O1196*H1196</f>
        <v>0</v>
      </c>
      <c r="Q1196" s="224">
        <v>0.020119999999999999</v>
      </c>
      <c r="R1196" s="224">
        <f>Q1196*H1196</f>
        <v>0.12045844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342</v>
      </c>
      <c r="AT1196" s="226" t="s">
        <v>190</v>
      </c>
      <c r="AU1196" s="226" t="s">
        <v>82</v>
      </c>
      <c r="AY1196" s="19" t="s">
        <v>188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80</v>
      </c>
      <c r="BK1196" s="227">
        <f>ROUND(I1196*H1196,2)</f>
        <v>0</v>
      </c>
      <c r="BL1196" s="19" t="s">
        <v>342</v>
      </c>
      <c r="BM1196" s="226" t="s">
        <v>1941</v>
      </c>
    </row>
    <row r="1197" s="2" customFormat="1">
      <c r="A1197" s="40"/>
      <c r="B1197" s="41"/>
      <c r="C1197" s="42"/>
      <c r="D1197" s="228" t="s">
        <v>196</v>
      </c>
      <c r="E1197" s="42"/>
      <c r="F1197" s="229" t="s">
        <v>1942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196</v>
      </c>
      <c r="AU1197" s="19" t="s">
        <v>82</v>
      </c>
    </row>
    <row r="1198" s="13" customFormat="1">
      <c r="A1198" s="13"/>
      <c r="B1198" s="233"/>
      <c r="C1198" s="234"/>
      <c r="D1198" s="235" t="s">
        <v>198</v>
      </c>
      <c r="E1198" s="236" t="s">
        <v>19</v>
      </c>
      <c r="F1198" s="237" t="s">
        <v>1342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198</v>
      </c>
      <c r="AU1198" s="243" t="s">
        <v>82</v>
      </c>
      <c r="AV1198" s="13" t="s">
        <v>80</v>
      </c>
      <c r="AW1198" s="13" t="s">
        <v>35</v>
      </c>
      <c r="AX1198" s="13" t="s">
        <v>73</v>
      </c>
      <c r="AY1198" s="243" t="s">
        <v>188</v>
      </c>
    </row>
    <row r="1199" s="13" customFormat="1">
      <c r="A1199" s="13"/>
      <c r="B1199" s="233"/>
      <c r="C1199" s="234"/>
      <c r="D1199" s="235" t="s">
        <v>198</v>
      </c>
      <c r="E1199" s="236" t="s">
        <v>19</v>
      </c>
      <c r="F1199" s="237" t="s">
        <v>1943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198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188</v>
      </c>
    </row>
    <row r="1200" s="14" customFormat="1">
      <c r="A1200" s="14"/>
      <c r="B1200" s="244"/>
      <c r="C1200" s="245"/>
      <c r="D1200" s="235" t="s">
        <v>198</v>
      </c>
      <c r="E1200" s="246" t="s">
        <v>19</v>
      </c>
      <c r="F1200" s="247" t="s">
        <v>1944</v>
      </c>
      <c r="G1200" s="245"/>
      <c r="H1200" s="248">
        <v>3.3010000000000002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198</v>
      </c>
      <c r="AU1200" s="254" t="s">
        <v>82</v>
      </c>
      <c r="AV1200" s="14" t="s">
        <v>82</v>
      </c>
      <c r="AW1200" s="14" t="s">
        <v>35</v>
      </c>
      <c r="AX1200" s="14" t="s">
        <v>73</v>
      </c>
      <c r="AY1200" s="254" t="s">
        <v>188</v>
      </c>
    </row>
    <row r="1201" s="14" customFormat="1">
      <c r="A1201" s="14"/>
      <c r="B1201" s="244"/>
      <c r="C1201" s="245"/>
      <c r="D1201" s="235" t="s">
        <v>198</v>
      </c>
      <c r="E1201" s="246" t="s">
        <v>19</v>
      </c>
      <c r="F1201" s="247" t="s">
        <v>1945</v>
      </c>
      <c r="G1201" s="245"/>
      <c r="H1201" s="248">
        <v>-1.1819999999999999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198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188</v>
      </c>
    </row>
    <row r="1202" s="13" customFormat="1">
      <c r="A1202" s="13"/>
      <c r="B1202" s="233"/>
      <c r="C1202" s="234"/>
      <c r="D1202" s="235" t="s">
        <v>198</v>
      </c>
      <c r="E1202" s="236" t="s">
        <v>19</v>
      </c>
      <c r="F1202" s="237" t="s">
        <v>1946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198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188</v>
      </c>
    </row>
    <row r="1203" s="14" customFormat="1">
      <c r="A1203" s="14"/>
      <c r="B1203" s="244"/>
      <c r="C1203" s="245"/>
      <c r="D1203" s="235" t="s">
        <v>198</v>
      </c>
      <c r="E1203" s="246" t="s">
        <v>19</v>
      </c>
      <c r="F1203" s="247" t="s">
        <v>1947</v>
      </c>
      <c r="G1203" s="245"/>
      <c r="H1203" s="248">
        <v>2.46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198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188</v>
      </c>
    </row>
    <row r="1204" s="14" customFormat="1">
      <c r="A1204" s="14"/>
      <c r="B1204" s="244"/>
      <c r="C1204" s="245"/>
      <c r="D1204" s="235" t="s">
        <v>198</v>
      </c>
      <c r="E1204" s="246" t="s">
        <v>19</v>
      </c>
      <c r="F1204" s="247" t="s">
        <v>1948</v>
      </c>
      <c r="G1204" s="245"/>
      <c r="H1204" s="248">
        <v>3.7719999999999998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198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188</v>
      </c>
    </row>
    <row r="1205" s="14" customFormat="1">
      <c r="A1205" s="14"/>
      <c r="B1205" s="244"/>
      <c r="C1205" s="245"/>
      <c r="D1205" s="235" t="s">
        <v>198</v>
      </c>
      <c r="E1205" s="246" t="s">
        <v>19</v>
      </c>
      <c r="F1205" s="247" t="s">
        <v>1949</v>
      </c>
      <c r="G1205" s="245"/>
      <c r="H1205" s="248">
        <v>-2.3639999999999999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198</v>
      </c>
      <c r="AU1205" s="254" t="s">
        <v>82</v>
      </c>
      <c r="AV1205" s="14" t="s">
        <v>82</v>
      </c>
      <c r="AW1205" s="14" t="s">
        <v>35</v>
      </c>
      <c r="AX1205" s="14" t="s">
        <v>73</v>
      </c>
      <c r="AY1205" s="254" t="s">
        <v>188</v>
      </c>
    </row>
    <row r="1206" s="15" customFormat="1">
      <c r="A1206" s="15"/>
      <c r="B1206" s="255"/>
      <c r="C1206" s="256"/>
      <c r="D1206" s="235" t="s">
        <v>198</v>
      </c>
      <c r="E1206" s="257" t="s">
        <v>19</v>
      </c>
      <c r="F1206" s="258" t="s">
        <v>229</v>
      </c>
      <c r="G1206" s="256"/>
      <c r="H1206" s="259">
        <v>5.987000000000001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198</v>
      </c>
      <c r="AU1206" s="265" t="s">
        <v>82</v>
      </c>
      <c r="AV1206" s="15" t="s">
        <v>135</v>
      </c>
      <c r="AW1206" s="15" t="s">
        <v>35</v>
      </c>
      <c r="AX1206" s="15" t="s">
        <v>80</v>
      </c>
      <c r="AY1206" s="265" t="s">
        <v>188</v>
      </c>
    </row>
    <row r="1207" s="2" customFormat="1" ht="24.15" customHeight="1">
      <c r="A1207" s="40"/>
      <c r="B1207" s="41"/>
      <c r="C1207" s="215" t="s">
        <v>1950</v>
      </c>
      <c r="D1207" s="215" t="s">
        <v>190</v>
      </c>
      <c r="E1207" s="216" t="s">
        <v>1951</v>
      </c>
      <c r="F1207" s="217" t="s">
        <v>1952</v>
      </c>
      <c r="G1207" s="218" t="s">
        <v>442</v>
      </c>
      <c r="H1207" s="219">
        <v>3</v>
      </c>
      <c r="I1207" s="220"/>
      <c r="J1207" s="221">
        <f>ROUND(I1207*H1207,2)</f>
        <v>0</v>
      </c>
      <c r="K1207" s="217" t="s">
        <v>194</v>
      </c>
      <c r="L1207" s="46"/>
      <c r="M1207" s="222" t="s">
        <v>19</v>
      </c>
      <c r="N1207" s="223" t="s">
        <v>44</v>
      </c>
      <c r="O1207" s="86"/>
      <c r="P1207" s="224">
        <f>O1207*H1207</f>
        <v>0</v>
      </c>
      <c r="Q1207" s="224">
        <v>0.03058</v>
      </c>
      <c r="R1207" s="224">
        <f>Q1207*H1207</f>
        <v>0.091740000000000002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342</v>
      </c>
      <c r="AT1207" s="226" t="s">
        <v>190</v>
      </c>
      <c r="AU1207" s="226" t="s">
        <v>82</v>
      </c>
      <c r="AY1207" s="19" t="s">
        <v>188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80</v>
      </c>
      <c r="BK1207" s="227">
        <f>ROUND(I1207*H1207,2)</f>
        <v>0</v>
      </c>
      <c r="BL1207" s="19" t="s">
        <v>342</v>
      </c>
      <c r="BM1207" s="226" t="s">
        <v>1953</v>
      </c>
    </row>
    <row r="1208" s="2" customFormat="1">
      <c r="A1208" s="40"/>
      <c r="B1208" s="41"/>
      <c r="C1208" s="42"/>
      <c r="D1208" s="228" t="s">
        <v>196</v>
      </c>
      <c r="E1208" s="42"/>
      <c r="F1208" s="229" t="s">
        <v>1954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196</v>
      </c>
      <c r="AU1208" s="19" t="s">
        <v>82</v>
      </c>
    </row>
    <row r="1209" s="13" customFormat="1">
      <c r="A1209" s="13"/>
      <c r="B1209" s="233"/>
      <c r="C1209" s="234"/>
      <c r="D1209" s="235" t="s">
        <v>198</v>
      </c>
      <c r="E1209" s="236" t="s">
        <v>19</v>
      </c>
      <c r="F1209" s="237" t="s">
        <v>1342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198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188</v>
      </c>
    </row>
    <row r="1210" s="13" customFormat="1">
      <c r="A1210" s="13"/>
      <c r="B1210" s="233"/>
      <c r="C1210" s="234"/>
      <c r="D1210" s="235" t="s">
        <v>198</v>
      </c>
      <c r="E1210" s="236" t="s">
        <v>19</v>
      </c>
      <c r="F1210" s="237" t="s">
        <v>1943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198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188</v>
      </c>
    </row>
    <row r="1211" s="14" customFormat="1">
      <c r="A1211" s="14"/>
      <c r="B1211" s="244"/>
      <c r="C1211" s="245"/>
      <c r="D1211" s="235" t="s">
        <v>198</v>
      </c>
      <c r="E1211" s="246" t="s">
        <v>19</v>
      </c>
      <c r="F1211" s="247" t="s">
        <v>80</v>
      </c>
      <c r="G1211" s="245"/>
      <c r="H1211" s="248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198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188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1946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4" customFormat="1">
      <c r="A1213" s="14"/>
      <c r="B1213" s="244"/>
      <c r="C1213" s="245"/>
      <c r="D1213" s="235" t="s">
        <v>198</v>
      </c>
      <c r="E1213" s="246" t="s">
        <v>19</v>
      </c>
      <c r="F1213" s="247" t="s">
        <v>82</v>
      </c>
      <c r="G1213" s="245"/>
      <c r="H1213" s="248">
        <v>2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198</v>
      </c>
      <c r="AU1213" s="254" t="s">
        <v>82</v>
      </c>
      <c r="AV1213" s="14" t="s">
        <v>82</v>
      </c>
      <c r="AW1213" s="14" t="s">
        <v>35</v>
      </c>
      <c r="AX1213" s="14" t="s">
        <v>73</v>
      </c>
      <c r="AY1213" s="254" t="s">
        <v>188</v>
      </c>
    </row>
    <row r="1214" s="15" customFormat="1">
      <c r="A1214" s="15"/>
      <c r="B1214" s="255"/>
      <c r="C1214" s="256"/>
      <c r="D1214" s="235" t="s">
        <v>198</v>
      </c>
      <c r="E1214" s="257" t="s">
        <v>19</v>
      </c>
      <c r="F1214" s="258" t="s">
        <v>229</v>
      </c>
      <c r="G1214" s="256"/>
      <c r="H1214" s="259">
        <v>3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198</v>
      </c>
      <c r="AU1214" s="265" t="s">
        <v>82</v>
      </c>
      <c r="AV1214" s="15" t="s">
        <v>135</v>
      </c>
      <c r="AW1214" s="15" t="s">
        <v>35</v>
      </c>
      <c r="AX1214" s="15" t="s">
        <v>80</v>
      </c>
      <c r="AY1214" s="265" t="s">
        <v>188</v>
      </c>
    </row>
    <row r="1215" s="2" customFormat="1" ht="24.15" customHeight="1">
      <c r="A1215" s="40"/>
      <c r="B1215" s="41"/>
      <c r="C1215" s="215" t="s">
        <v>1955</v>
      </c>
      <c r="D1215" s="215" t="s">
        <v>190</v>
      </c>
      <c r="E1215" s="216" t="s">
        <v>1956</v>
      </c>
      <c r="F1215" s="217" t="s">
        <v>1957</v>
      </c>
      <c r="G1215" s="218" t="s">
        <v>243</v>
      </c>
      <c r="H1215" s="219">
        <v>365</v>
      </c>
      <c r="I1215" s="220"/>
      <c r="J1215" s="221">
        <f>ROUND(I1215*H1215,2)</f>
        <v>0</v>
      </c>
      <c r="K1215" s="217" t="s">
        <v>194</v>
      </c>
      <c r="L1215" s="46"/>
      <c r="M1215" s="222" t="s">
        <v>19</v>
      </c>
      <c r="N1215" s="223" t="s">
        <v>44</v>
      </c>
      <c r="O1215" s="86"/>
      <c r="P1215" s="224">
        <f>O1215*H1215</f>
        <v>0</v>
      </c>
      <c r="Q1215" s="224">
        <v>0.00132</v>
      </c>
      <c r="R1215" s="224">
        <f>Q1215*H1215</f>
        <v>0.48180000000000001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342</v>
      </c>
      <c r="AT1215" s="226" t="s">
        <v>190</v>
      </c>
      <c r="AU1215" s="226" t="s">
        <v>82</v>
      </c>
      <c r="AY1215" s="19" t="s">
        <v>188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80</v>
      </c>
      <c r="BK1215" s="227">
        <f>ROUND(I1215*H1215,2)</f>
        <v>0</v>
      </c>
      <c r="BL1215" s="19" t="s">
        <v>342</v>
      </c>
      <c r="BM1215" s="226" t="s">
        <v>1958</v>
      </c>
    </row>
    <row r="1216" s="2" customFormat="1">
      <c r="A1216" s="40"/>
      <c r="B1216" s="41"/>
      <c r="C1216" s="42"/>
      <c r="D1216" s="228" t="s">
        <v>196</v>
      </c>
      <c r="E1216" s="42"/>
      <c r="F1216" s="229" t="s">
        <v>1959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196</v>
      </c>
      <c r="AU1216" s="19" t="s">
        <v>82</v>
      </c>
    </row>
    <row r="1217" s="13" customFormat="1">
      <c r="A1217" s="13"/>
      <c r="B1217" s="233"/>
      <c r="C1217" s="234"/>
      <c r="D1217" s="235" t="s">
        <v>198</v>
      </c>
      <c r="E1217" s="236" t="s">
        <v>19</v>
      </c>
      <c r="F1217" s="237" t="s">
        <v>1519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198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188</v>
      </c>
    </row>
    <row r="1218" s="14" customFormat="1">
      <c r="A1218" s="14"/>
      <c r="B1218" s="244"/>
      <c r="C1218" s="245"/>
      <c r="D1218" s="235" t="s">
        <v>198</v>
      </c>
      <c r="E1218" s="246" t="s">
        <v>19</v>
      </c>
      <c r="F1218" s="247" t="s">
        <v>1960</v>
      </c>
      <c r="G1218" s="245"/>
      <c r="H1218" s="248">
        <v>365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198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188</v>
      </c>
    </row>
    <row r="1219" s="15" customFormat="1">
      <c r="A1219" s="15"/>
      <c r="B1219" s="255"/>
      <c r="C1219" s="256"/>
      <c r="D1219" s="235" t="s">
        <v>198</v>
      </c>
      <c r="E1219" s="257" t="s">
        <v>19</v>
      </c>
      <c r="F1219" s="258" t="s">
        <v>229</v>
      </c>
      <c r="G1219" s="256"/>
      <c r="H1219" s="259">
        <v>365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198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188</v>
      </c>
    </row>
    <row r="1220" s="2" customFormat="1" ht="16.5" customHeight="1">
      <c r="A1220" s="40"/>
      <c r="B1220" s="41"/>
      <c r="C1220" s="272" t="s">
        <v>1961</v>
      </c>
      <c r="D1220" s="272" t="s">
        <v>522</v>
      </c>
      <c r="E1220" s="273" t="s">
        <v>1962</v>
      </c>
      <c r="F1220" s="274" t="s">
        <v>1963</v>
      </c>
      <c r="G1220" s="275" t="s">
        <v>243</v>
      </c>
      <c r="H1220" s="276">
        <v>383.25</v>
      </c>
      <c r="I1220" s="277"/>
      <c r="J1220" s="278">
        <f>ROUND(I1220*H1220,2)</f>
        <v>0</v>
      </c>
      <c r="K1220" s="274" t="s">
        <v>194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0.0080000000000000002</v>
      </c>
      <c r="R1220" s="224">
        <f>Q1220*H1220</f>
        <v>3.0660000000000003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630</v>
      </c>
      <c r="AT1220" s="226" t="s">
        <v>522</v>
      </c>
      <c r="AU1220" s="226" t="s">
        <v>82</v>
      </c>
      <c r="AY1220" s="19" t="s">
        <v>188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342</v>
      </c>
      <c r="BM1220" s="226" t="s">
        <v>1964</v>
      </c>
    </row>
    <row r="1221" s="13" customFormat="1">
      <c r="A1221" s="13"/>
      <c r="B1221" s="233"/>
      <c r="C1221" s="234"/>
      <c r="D1221" s="235" t="s">
        <v>198</v>
      </c>
      <c r="E1221" s="236" t="s">
        <v>19</v>
      </c>
      <c r="F1221" s="237" t="s">
        <v>1519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198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188</v>
      </c>
    </row>
    <row r="1222" s="14" customFormat="1">
      <c r="A1222" s="14"/>
      <c r="B1222" s="244"/>
      <c r="C1222" s="245"/>
      <c r="D1222" s="235" t="s">
        <v>198</v>
      </c>
      <c r="E1222" s="246" t="s">
        <v>19</v>
      </c>
      <c r="F1222" s="247" t="s">
        <v>1960</v>
      </c>
      <c r="G1222" s="245"/>
      <c r="H1222" s="248">
        <v>365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198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188</v>
      </c>
    </row>
    <row r="1223" s="15" customFormat="1">
      <c r="A1223" s="15"/>
      <c r="B1223" s="255"/>
      <c r="C1223" s="256"/>
      <c r="D1223" s="235" t="s">
        <v>198</v>
      </c>
      <c r="E1223" s="257" t="s">
        <v>19</v>
      </c>
      <c r="F1223" s="258" t="s">
        <v>229</v>
      </c>
      <c r="G1223" s="256"/>
      <c r="H1223" s="259">
        <v>365</v>
      </c>
      <c r="I1223" s="260"/>
      <c r="J1223" s="256"/>
      <c r="K1223" s="256"/>
      <c r="L1223" s="261"/>
      <c r="M1223" s="262"/>
      <c r="N1223" s="263"/>
      <c r="O1223" s="263"/>
      <c r="P1223" s="263"/>
      <c r="Q1223" s="263"/>
      <c r="R1223" s="263"/>
      <c r="S1223" s="263"/>
      <c r="T1223" s="264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5" t="s">
        <v>198</v>
      </c>
      <c r="AU1223" s="265" t="s">
        <v>82</v>
      </c>
      <c r="AV1223" s="15" t="s">
        <v>135</v>
      </c>
      <c r="AW1223" s="15" t="s">
        <v>35</v>
      </c>
      <c r="AX1223" s="15" t="s">
        <v>80</v>
      </c>
      <c r="AY1223" s="265" t="s">
        <v>188</v>
      </c>
    </row>
    <row r="1224" s="14" customFormat="1">
      <c r="A1224" s="14"/>
      <c r="B1224" s="244"/>
      <c r="C1224" s="245"/>
      <c r="D1224" s="235" t="s">
        <v>198</v>
      </c>
      <c r="E1224" s="245"/>
      <c r="F1224" s="247" t="s">
        <v>1965</v>
      </c>
      <c r="G1224" s="245"/>
      <c r="H1224" s="248">
        <v>383.25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198</v>
      </c>
      <c r="AU1224" s="254" t="s">
        <v>82</v>
      </c>
      <c r="AV1224" s="14" t="s">
        <v>82</v>
      </c>
      <c r="AW1224" s="14" t="s">
        <v>4</v>
      </c>
      <c r="AX1224" s="14" t="s">
        <v>80</v>
      </c>
      <c r="AY1224" s="254" t="s">
        <v>188</v>
      </c>
    </row>
    <row r="1225" s="2" customFormat="1" ht="24.15" customHeight="1">
      <c r="A1225" s="40"/>
      <c r="B1225" s="41"/>
      <c r="C1225" s="215" t="s">
        <v>1966</v>
      </c>
      <c r="D1225" s="215" t="s">
        <v>190</v>
      </c>
      <c r="E1225" s="216" t="s">
        <v>1292</v>
      </c>
      <c r="F1225" s="217" t="s">
        <v>1293</v>
      </c>
      <c r="G1225" s="218" t="s">
        <v>460</v>
      </c>
      <c r="H1225" s="266"/>
      <c r="I1225" s="220"/>
      <c r="J1225" s="221">
        <f>ROUND(I1225*H1225,2)</f>
        <v>0</v>
      </c>
      <c r="K1225" s="217" t="s">
        <v>194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342</v>
      </c>
      <c r="AT1225" s="226" t="s">
        <v>190</v>
      </c>
      <c r="AU1225" s="226" t="s">
        <v>82</v>
      </c>
      <c r="AY1225" s="19" t="s">
        <v>188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342</v>
      </c>
      <c r="BM1225" s="226" t="s">
        <v>1967</v>
      </c>
    </row>
    <row r="1226" s="2" customFormat="1">
      <c r="A1226" s="40"/>
      <c r="B1226" s="41"/>
      <c r="C1226" s="42"/>
      <c r="D1226" s="228" t="s">
        <v>196</v>
      </c>
      <c r="E1226" s="42"/>
      <c r="F1226" s="229" t="s">
        <v>1295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196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1296</v>
      </c>
      <c r="F1227" s="213" t="s">
        <v>1297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SUM(P1228:P1275)</f>
        <v>0</v>
      </c>
      <c r="Q1227" s="207"/>
      <c r="R1227" s="208">
        <f>SUM(R1228:R1275)</f>
        <v>0.81599500000000003</v>
      </c>
      <c r="S1227" s="207"/>
      <c r="T1227" s="209">
        <f>SUM(T1228:T1275)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188</v>
      </c>
      <c r="BK1227" s="212">
        <f>SUM(BK1228:BK1275)</f>
        <v>0</v>
      </c>
    </row>
    <row r="1228" s="2" customFormat="1" ht="24.15" customHeight="1">
      <c r="A1228" s="40"/>
      <c r="B1228" s="41"/>
      <c r="C1228" s="215" t="s">
        <v>1968</v>
      </c>
      <c r="D1228" s="215" t="s">
        <v>190</v>
      </c>
      <c r="E1228" s="216" t="s">
        <v>1969</v>
      </c>
      <c r="F1228" s="217" t="s">
        <v>1970</v>
      </c>
      <c r="G1228" s="218" t="s">
        <v>501</v>
      </c>
      <c r="H1228" s="219">
        <v>12</v>
      </c>
      <c r="I1228" s="220"/>
      <c r="J1228" s="221">
        <f>ROUND(I1228*H1228,2)</f>
        <v>0</v>
      </c>
      <c r="K1228" s="217" t="s">
        <v>452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0.0026900000000000001</v>
      </c>
      <c r="R1228" s="224">
        <f>Q1228*H1228</f>
        <v>0.032280000000000003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342</v>
      </c>
      <c r="AT1228" s="226" t="s">
        <v>190</v>
      </c>
      <c r="AU1228" s="226" t="s">
        <v>82</v>
      </c>
      <c r="AY1228" s="19" t="s">
        <v>188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342</v>
      </c>
      <c r="BM1228" s="226" t="s">
        <v>1971</v>
      </c>
    </row>
    <row r="1229" s="13" customFormat="1">
      <c r="A1229" s="13"/>
      <c r="B1229" s="233"/>
      <c r="C1229" s="234"/>
      <c r="D1229" s="235" t="s">
        <v>198</v>
      </c>
      <c r="E1229" s="236" t="s">
        <v>19</v>
      </c>
      <c r="F1229" s="237" t="s">
        <v>1303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198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188</v>
      </c>
    </row>
    <row r="1230" s="13" customFormat="1">
      <c r="A1230" s="13"/>
      <c r="B1230" s="233"/>
      <c r="C1230" s="234"/>
      <c r="D1230" s="235" t="s">
        <v>198</v>
      </c>
      <c r="E1230" s="236" t="s">
        <v>19</v>
      </c>
      <c r="F1230" s="237" t="s">
        <v>1972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198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188</v>
      </c>
    </row>
    <row r="1231" s="14" customFormat="1">
      <c r="A1231" s="14"/>
      <c r="B1231" s="244"/>
      <c r="C1231" s="245"/>
      <c r="D1231" s="235" t="s">
        <v>198</v>
      </c>
      <c r="E1231" s="246" t="s">
        <v>19</v>
      </c>
      <c r="F1231" s="247" t="s">
        <v>305</v>
      </c>
      <c r="G1231" s="245"/>
      <c r="H1231" s="248">
        <v>12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198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188</v>
      </c>
    </row>
    <row r="1232" s="15" customFormat="1">
      <c r="A1232" s="15"/>
      <c r="B1232" s="255"/>
      <c r="C1232" s="256"/>
      <c r="D1232" s="235" t="s">
        <v>198</v>
      </c>
      <c r="E1232" s="257" t="s">
        <v>19</v>
      </c>
      <c r="F1232" s="258" t="s">
        <v>229</v>
      </c>
      <c r="G1232" s="256"/>
      <c r="H1232" s="259">
        <v>12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198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188</v>
      </c>
    </row>
    <row r="1233" s="2" customFormat="1" ht="16.5" customHeight="1">
      <c r="A1233" s="40"/>
      <c r="B1233" s="41"/>
      <c r="C1233" s="215" t="s">
        <v>1973</v>
      </c>
      <c r="D1233" s="215" t="s">
        <v>190</v>
      </c>
      <c r="E1233" s="216" t="s">
        <v>1299</v>
      </c>
      <c r="F1233" s="217" t="s">
        <v>1300</v>
      </c>
      <c r="G1233" s="218" t="s">
        <v>501</v>
      </c>
      <c r="H1233" s="219">
        <v>204.625</v>
      </c>
      <c r="I1233" s="220"/>
      <c r="J1233" s="221">
        <f>ROUND(I1233*H1233,2)</f>
        <v>0</v>
      </c>
      <c r="K1233" s="217" t="s">
        <v>194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4.0000000000000003E-05</v>
      </c>
      <c r="R1233" s="224">
        <f>Q1233*H1233</f>
        <v>0.0081850000000000013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342</v>
      </c>
      <c r="AT1233" s="226" t="s">
        <v>190</v>
      </c>
      <c r="AU1233" s="226" t="s">
        <v>82</v>
      </c>
      <c r="AY1233" s="19" t="s">
        <v>188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342</v>
      </c>
      <c r="BM1233" s="226" t="s">
        <v>1974</v>
      </c>
    </row>
    <row r="1234" s="2" customFormat="1">
      <c r="A1234" s="40"/>
      <c r="B1234" s="41"/>
      <c r="C1234" s="42"/>
      <c r="D1234" s="228" t="s">
        <v>196</v>
      </c>
      <c r="E1234" s="42"/>
      <c r="F1234" s="229" t="s">
        <v>1302</v>
      </c>
      <c r="G1234" s="42"/>
      <c r="H1234" s="42"/>
      <c r="I1234" s="230"/>
      <c r="J1234" s="42"/>
      <c r="K1234" s="42"/>
      <c r="L1234" s="46"/>
      <c r="M1234" s="231"/>
      <c r="N1234" s="232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196</v>
      </c>
      <c r="AU1234" s="19" t="s">
        <v>82</v>
      </c>
    </row>
    <row r="1235" s="13" customFormat="1">
      <c r="A1235" s="13"/>
      <c r="B1235" s="233"/>
      <c r="C1235" s="234"/>
      <c r="D1235" s="235" t="s">
        <v>198</v>
      </c>
      <c r="E1235" s="236" t="s">
        <v>19</v>
      </c>
      <c r="F1235" s="237" t="s">
        <v>1303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198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188</v>
      </c>
    </row>
    <row r="1236" s="13" customFormat="1">
      <c r="A1236" s="13"/>
      <c r="B1236" s="233"/>
      <c r="C1236" s="234"/>
      <c r="D1236" s="235" t="s">
        <v>198</v>
      </c>
      <c r="E1236" s="236" t="s">
        <v>19</v>
      </c>
      <c r="F1236" s="237" t="s">
        <v>1305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198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188</v>
      </c>
    </row>
    <row r="1237" s="14" customFormat="1">
      <c r="A1237" s="14"/>
      <c r="B1237" s="244"/>
      <c r="C1237" s="245"/>
      <c r="D1237" s="235" t="s">
        <v>198</v>
      </c>
      <c r="E1237" s="246" t="s">
        <v>19</v>
      </c>
      <c r="F1237" s="247" t="s">
        <v>1975</v>
      </c>
      <c r="G1237" s="245"/>
      <c r="H1237" s="248">
        <v>36.625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198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188</v>
      </c>
    </row>
    <row r="1238" s="13" customFormat="1">
      <c r="A1238" s="13"/>
      <c r="B1238" s="233"/>
      <c r="C1238" s="234"/>
      <c r="D1238" s="235" t="s">
        <v>198</v>
      </c>
      <c r="E1238" s="236" t="s">
        <v>19</v>
      </c>
      <c r="F1238" s="237" t="s">
        <v>1976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198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188</v>
      </c>
    </row>
    <row r="1239" s="14" customFormat="1">
      <c r="A1239" s="14"/>
      <c r="B1239" s="244"/>
      <c r="C1239" s="245"/>
      <c r="D1239" s="235" t="s">
        <v>198</v>
      </c>
      <c r="E1239" s="246" t="s">
        <v>19</v>
      </c>
      <c r="F1239" s="247" t="s">
        <v>1355</v>
      </c>
      <c r="G1239" s="245"/>
      <c r="H1239" s="248">
        <v>71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198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188</v>
      </c>
    </row>
    <row r="1240" s="13" customFormat="1">
      <c r="A1240" s="13"/>
      <c r="B1240" s="233"/>
      <c r="C1240" s="234"/>
      <c r="D1240" s="235" t="s">
        <v>198</v>
      </c>
      <c r="E1240" s="236" t="s">
        <v>19</v>
      </c>
      <c r="F1240" s="237" t="s">
        <v>1310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198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188</v>
      </c>
    </row>
    <row r="1241" s="14" customFormat="1">
      <c r="A1241" s="14"/>
      <c r="B1241" s="244"/>
      <c r="C1241" s="245"/>
      <c r="D1241" s="235" t="s">
        <v>198</v>
      </c>
      <c r="E1241" s="246" t="s">
        <v>19</v>
      </c>
      <c r="F1241" s="247" t="s">
        <v>939</v>
      </c>
      <c r="G1241" s="245"/>
      <c r="H1241" s="248">
        <v>40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198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188</v>
      </c>
    </row>
    <row r="1242" s="13" customFormat="1">
      <c r="A1242" s="13"/>
      <c r="B1242" s="233"/>
      <c r="C1242" s="234"/>
      <c r="D1242" s="235" t="s">
        <v>198</v>
      </c>
      <c r="E1242" s="236" t="s">
        <v>19</v>
      </c>
      <c r="F1242" s="237" t="s">
        <v>1977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198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188</v>
      </c>
    </row>
    <row r="1243" s="14" customFormat="1">
      <c r="A1243" s="14"/>
      <c r="B1243" s="244"/>
      <c r="C1243" s="245"/>
      <c r="D1243" s="235" t="s">
        <v>198</v>
      </c>
      <c r="E1243" s="246" t="s">
        <v>19</v>
      </c>
      <c r="F1243" s="247" t="s">
        <v>1030</v>
      </c>
      <c r="G1243" s="245"/>
      <c r="H1243" s="248">
        <v>57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198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188</v>
      </c>
    </row>
    <row r="1244" s="15" customFormat="1">
      <c r="A1244" s="15"/>
      <c r="B1244" s="255"/>
      <c r="C1244" s="256"/>
      <c r="D1244" s="235" t="s">
        <v>198</v>
      </c>
      <c r="E1244" s="257" t="s">
        <v>19</v>
      </c>
      <c r="F1244" s="258" t="s">
        <v>229</v>
      </c>
      <c r="G1244" s="256"/>
      <c r="H1244" s="259">
        <v>204.625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198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188</v>
      </c>
    </row>
    <row r="1245" s="2" customFormat="1" ht="21.75" customHeight="1">
      <c r="A1245" s="40"/>
      <c r="B1245" s="41"/>
      <c r="C1245" s="215" t="s">
        <v>1978</v>
      </c>
      <c r="D1245" s="215" t="s">
        <v>190</v>
      </c>
      <c r="E1245" s="216" t="s">
        <v>1312</v>
      </c>
      <c r="F1245" s="217" t="s">
        <v>1313</v>
      </c>
      <c r="G1245" s="218" t="s">
        <v>501</v>
      </c>
      <c r="H1245" s="219">
        <v>123</v>
      </c>
      <c r="I1245" s="220"/>
      <c r="J1245" s="221">
        <f>ROUND(I1245*H1245,2)</f>
        <v>0</v>
      </c>
      <c r="K1245" s="217" t="s">
        <v>194</v>
      </c>
      <c r="L1245" s="46"/>
      <c r="M1245" s="222" t="s">
        <v>19</v>
      </c>
      <c r="N1245" s="223" t="s">
        <v>44</v>
      </c>
      <c r="O1245" s="86"/>
      <c r="P1245" s="224">
        <f>O1245*H1245</f>
        <v>0</v>
      </c>
      <c r="Q1245" s="224">
        <v>4.0000000000000003E-05</v>
      </c>
      <c r="R1245" s="224">
        <f>Q1245*H1245</f>
        <v>0.0049200000000000008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342</v>
      </c>
      <c r="AT1245" s="226" t="s">
        <v>190</v>
      </c>
      <c r="AU1245" s="226" t="s">
        <v>82</v>
      </c>
      <c r="AY1245" s="19" t="s">
        <v>188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342</v>
      </c>
      <c r="BM1245" s="226" t="s">
        <v>1979</v>
      </c>
    </row>
    <row r="1246" s="2" customFormat="1">
      <c r="A1246" s="40"/>
      <c r="B1246" s="41"/>
      <c r="C1246" s="42"/>
      <c r="D1246" s="228" t="s">
        <v>196</v>
      </c>
      <c r="E1246" s="42"/>
      <c r="F1246" s="229" t="s">
        <v>1315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196</v>
      </c>
      <c r="AU1246" s="19" t="s">
        <v>82</v>
      </c>
    </row>
    <row r="1247" s="13" customFormat="1">
      <c r="A1247" s="13"/>
      <c r="B1247" s="233"/>
      <c r="C1247" s="234"/>
      <c r="D1247" s="235" t="s">
        <v>198</v>
      </c>
      <c r="E1247" s="236" t="s">
        <v>19</v>
      </c>
      <c r="F1247" s="237" t="s">
        <v>1303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198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188</v>
      </c>
    </row>
    <row r="1248" s="13" customFormat="1">
      <c r="A1248" s="13"/>
      <c r="B1248" s="233"/>
      <c r="C1248" s="234"/>
      <c r="D1248" s="235" t="s">
        <v>198</v>
      </c>
      <c r="E1248" s="236" t="s">
        <v>19</v>
      </c>
      <c r="F1248" s="237" t="s">
        <v>1316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198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188</v>
      </c>
    </row>
    <row r="1249" s="14" customFormat="1">
      <c r="A1249" s="14"/>
      <c r="B1249" s="244"/>
      <c r="C1249" s="245"/>
      <c r="D1249" s="235" t="s">
        <v>198</v>
      </c>
      <c r="E1249" s="246" t="s">
        <v>19</v>
      </c>
      <c r="F1249" s="247" t="s">
        <v>1934</v>
      </c>
      <c r="G1249" s="245"/>
      <c r="H1249" s="248">
        <v>97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198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188</v>
      </c>
    </row>
    <row r="1250" s="13" customFormat="1">
      <c r="A1250" s="13"/>
      <c r="B1250" s="233"/>
      <c r="C1250" s="234"/>
      <c r="D1250" s="235" t="s">
        <v>198</v>
      </c>
      <c r="E1250" s="236" t="s">
        <v>19</v>
      </c>
      <c r="F1250" s="237" t="s">
        <v>1980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198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420</v>
      </c>
      <c r="G1251" s="245"/>
      <c r="H1251" s="248">
        <v>26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5" customFormat="1">
      <c r="A1252" s="15"/>
      <c r="B1252" s="255"/>
      <c r="C1252" s="256"/>
      <c r="D1252" s="235" t="s">
        <v>198</v>
      </c>
      <c r="E1252" s="257" t="s">
        <v>19</v>
      </c>
      <c r="F1252" s="258" t="s">
        <v>229</v>
      </c>
      <c r="G1252" s="256"/>
      <c r="H1252" s="259">
        <v>123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198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188</v>
      </c>
    </row>
    <row r="1253" s="2" customFormat="1" ht="16.5" customHeight="1">
      <c r="A1253" s="40"/>
      <c r="B1253" s="41"/>
      <c r="C1253" s="272" t="s">
        <v>1981</v>
      </c>
      <c r="D1253" s="272" t="s">
        <v>522</v>
      </c>
      <c r="E1253" s="273" t="s">
        <v>1318</v>
      </c>
      <c r="F1253" s="274" t="s">
        <v>1319</v>
      </c>
      <c r="G1253" s="275" t="s">
        <v>243</v>
      </c>
      <c r="H1253" s="276">
        <v>102.74800000000001</v>
      </c>
      <c r="I1253" s="277"/>
      <c r="J1253" s="278">
        <f>ROUND(I1253*H1253,2)</f>
        <v>0</v>
      </c>
      <c r="K1253" s="274" t="s">
        <v>194</v>
      </c>
      <c r="L1253" s="279"/>
      <c r="M1253" s="280" t="s">
        <v>19</v>
      </c>
      <c r="N1253" s="281" t="s">
        <v>44</v>
      </c>
      <c r="O1253" s="86"/>
      <c r="P1253" s="224">
        <f>O1253*H1253</f>
        <v>0</v>
      </c>
      <c r="Q1253" s="224">
        <v>0.0074999999999999997</v>
      </c>
      <c r="R1253" s="224">
        <f>Q1253*H1253</f>
        <v>0.77061000000000002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630</v>
      </c>
      <c r="AT1253" s="226" t="s">
        <v>522</v>
      </c>
      <c r="AU1253" s="226" t="s">
        <v>82</v>
      </c>
      <c r="AY1253" s="19" t="s">
        <v>188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342</v>
      </c>
      <c r="BM1253" s="226" t="s">
        <v>1982</v>
      </c>
    </row>
    <row r="1254" s="13" customFormat="1">
      <c r="A1254" s="13"/>
      <c r="B1254" s="233"/>
      <c r="C1254" s="234"/>
      <c r="D1254" s="235" t="s">
        <v>198</v>
      </c>
      <c r="E1254" s="236" t="s">
        <v>19</v>
      </c>
      <c r="F1254" s="237" t="s">
        <v>1303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198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188</v>
      </c>
    </row>
    <row r="1255" s="13" customFormat="1">
      <c r="A1255" s="13"/>
      <c r="B1255" s="233"/>
      <c r="C1255" s="234"/>
      <c r="D1255" s="235" t="s">
        <v>198</v>
      </c>
      <c r="E1255" s="236" t="s">
        <v>19</v>
      </c>
      <c r="F1255" s="237" t="s">
        <v>1305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198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188</v>
      </c>
    </row>
    <row r="1256" s="14" customFormat="1">
      <c r="A1256" s="14"/>
      <c r="B1256" s="244"/>
      <c r="C1256" s="245"/>
      <c r="D1256" s="235" t="s">
        <v>198</v>
      </c>
      <c r="E1256" s="246" t="s">
        <v>19</v>
      </c>
      <c r="F1256" s="247" t="s">
        <v>1983</v>
      </c>
      <c r="G1256" s="245"/>
      <c r="H1256" s="248">
        <v>3.6629999999999998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198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188</v>
      </c>
    </row>
    <row r="1257" s="13" customFormat="1">
      <c r="A1257" s="13"/>
      <c r="B1257" s="233"/>
      <c r="C1257" s="234"/>
      <c r="D1257" s="235" t="s">
        <v>198</v>
      </c>
      <c r="E1257" s="236" t="s">
        <v>19</v>
      </c>
      <c r="F1257" s="237" t="s">
        <v>1976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198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188</v>
      </c>
    </row>
    <row r="1258" s="14" customFormat="1">
      <c r="A1258" s="14"/>
      <c r="B1258" s="244"/>
      <c r="C1258" s="245"/>
      <c r="D1258" s="235" t="s">
        <v>198</v>
      </c>
      <c r="E1258" s="246" t="s">
        <v>19</v>
      </c>
      <c r="F1258" s="247" t="s">
        <v>1984</v>
      </c>
      <c r="G1258" s="245"/>
      <c r="H1258" s="248">
        <v>22.010000000000002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198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188</v>
      </c>
    </row>
    <row r="1259" s="13" customFormat="1">
      <c r="A1259" s="13"/>
      <c r="B1259" s="233"/>
      <c r="C1259" s="234"/>
      <c r="D1259" s="235" t="s">
        <v>198</v>
      </c>
      <c r="E1259" s="236" t="s">
        <v>19</v>
      </c>
      <c r="F1259" s="237" t="s">
        <v>1310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198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188</v>
      </c>
    </row>
    <row r="1260" s="14" customFormat="1">
      <c r="A1260" s="14"/>
      <c r="B1260" s="244"/>
      <c r="C1260" s="245"/>
      <c r="D1260" s="235" t="s">
        <v>198</v>
      </c>
      <c r="E1260" s="246" t="s">
        <v>19</v>
      </c>
      <c r="F1260" s="247" t="s">
        <v>1985</v>
      </c>
      <c r="G1260" s="245"/>
      <c r="H1260" s="248">
        <v>8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198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188</v>
      </c>
    </row>
    <row r="1261" s="13" customFormat="1">
      <c r="A1261" s="13"/>
      <c r="B1261" s="233"/>
      <c r="C1261" s="234"/>
      <c r="D1261" s="235" t="s">
        <v>198</v>
      </c>
      <c r="E1261" s="236" t="s">
        <v>19</v>
      </c>
      <c r="F1261" s="237" t="s">
        <v>1977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198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188</v>
      </c>
    </row>
    <row r="1262" s="14" customFormat="1">
      <c r="A1262" s="14"/>
      <c r="B1262" s="244"/>
      <c r="C1262" s="245"/>
      <c r="D1262" s="235" t="s">
        <v>198</v>
      </c>
      <c r="E1262" s="246" t="s">
        <v>19</v>
      </c>
      <c r="F1262" s="247" t="s">
        <v>1986</v>
      </c>
      <c r="G1262" s="245"/>
      <c r="H1262" s="248">
        <v>12.824999999999999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198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188</v>
      </c>
    </row>
    <row r="1263" s="16" customFormat="1">
      <c r="A1263" s="16"/>
      <c r="B1263" s="282"/>
      <c r="C1263" s="283"/>
      <c r="D1263" s="235" t="s">
        <v>198</v>
      </c>
      <c r="E1263" s="284" t="s">
        <v>19</v>
      </c>
      <c r="F1263" s="285" t="s">
        <v>730</v>
      </c>
      <c r="G1263" s="283"/>
      <c r="H1263" s="286">
        <v>46.498000000000005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198</v>
      </c>
      <c r="AU1263" s="292" t="s">
        <v>82</v>
      </c>
      <c r="AV1263" s="16" t="s">
        <v>129</v>
      </c>
      <c r="AW1263" s="16" t="s">
        <v>35</v>
      </c>
      <c r="AX1263" s="16" t="s">
        <v>73</v>
      </c>
      <c r="AY1263" s="292" t="s">
        <v>188</v>
      </c>
    </row>
    <row r="1264" s="13" customFormat="1">
      <c r="A1264" s="13"/>
      <c r="B1264" s="233"/>
      <c r="C1264" s="234"/>
      <c r="D1264" s="235" t="s">
        <v>198</v>
      </c>
      <c r="E1264" s="236" t="s">
        <v>19</v>
      </c>
      <c r="F1264" s="237" t="s">
        <v>1316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198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188</v>
      </c>
    </row>
    <row r="1265" s="14" customFormat="1">
      <c r="A1265" s="14"/>
      <c r="B1265" s="244"/>
      <c r="C1265" s="245"/>
      <c r="D1265" s="235" t="s">
        <v>198</v>
      </c>
      <c r="E1265" s="246" t="s">
        <v>19</v>
      </c>
      <c r="F1265" s="247" t="s">
        <v>1987</v>
      </c>
      <c r="G1265" s="245"/>
      <c r="H1265" s="248">
        <v>45.590000000000003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198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188</v>
      </c>
    </row>
    <row r="1266" s="13" customFormat="1">
      <c r="A1266" s="13"/>
      <c r="B1266" s="233"/>
      <c r="C1266" s="234"/>
      <c r="D1266" s="235" t="s">
        <v>198</v>
      </c>
      <c r="E1266" s="236" t="s">
        <v>19</v>
      </c>
      <c r="F1266" s="237" t="s">
        <v>1980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198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188</v>
      </c>
    </row>
    <row r="1267" s="14" customFormat="1">
      <c r="A1267" s="14"/>
      <c r="B1267" s="244"/>
      <c r="C1267" s="245"/>
      <c r="D1267" s="235" t="s">
        <v>198</v>
      </c>
      <c r="E1267" s="246" t="s">
        <v>19</v>
      </c>
      <c r="F1267" s="247" t="s">
        <v>1988</v>
      </c>
      <c r="G1267" s="245"/>
      <c r="H1267" s="248">
        <v>10.66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198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188</v>
      </c>
    </row>
    <row r="1268" s="16" customFormat="1">
      <c r="A1268" s="16"/>
      <c r="B1268" s="282"/>
      <c r="C1268" s="283"/>
      <c r="D1268" s="235" t="s">
        <v>198</v>
      </c>
      <c r="E1268" s="284" t="s">
        <v>19</v>
      </c>
      <c r="F1268" s="285" t="s">
        <v>730</v>
      </c>
      <c r="G1268" s="283"/>
      <c r="H1268" s="286">
        <v>56.25</v>
      </c>
      <c r="I1268" s="287"/>
      <c r="J1268" s="283"/>
      <c r="K1268" s="283"/>
      <c r="L1268" s="288"/>
      <c r="M1268" s="289"/>
      <c r="N1268" s="290"/>
      <c r="O1268" s="290"/>
      <c r="P1268" s="290"/>
      <c r="Q1268" s="290"/>
      <c r="R1268" s="290"/>
      <c r="S1268" s="290"/>
      <c r="T1268" s="291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2" t="s">
        <v>198</v>
      </c>
      <c r="AU1268" s="292" t="s">
        <v>82</v>
      </c>
      <c r="AV1268" s="16" t="s">
        <v>129</v>
      </c>
      <c r="AW1268" s="16" t="s">
        <v>35</v>
      </c>
      <c r="AX1268" s="16" t="s">
        <v>73</v>
      </c>
      <c r="AY1268" s="292" t="s">
        <v>188</v>
      </c>
    </row>
    <row r="1269" s="15" customFormat="1">
      <c r="A1269" s="15"/>
      <c r="B1269" s="255"/>
      <c r="C1269" s="256"/>
      <c r="D1269" s="235" t="s">
        <v>198</v>
      </c>
      <c r="E1269" s="257" t="s">
        <v>19</v>
      </c>
      <c r="F1269" s="258" t="s">
        <v>229</v>
      </c>
      <c r="G1269" s="256"/>
      <c r="H1269" s="259">
        <v>102.74800000000001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198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188</v>
      </c>
    </row>
    <row r="1270" s="2" customFormat="1" ht="24.15" customHeight="1">
      <c r="A1270" s="40"/>
      <c r="B1270" s="41"/>
      <c r="C1270" s="215" t="s">
        <v>1989</v>
      </c>
      <c r="D1270" s="215" t="s">
        <v>190</v>
      </c>
      <c r="E1270" s="216" t="s">
        <v>1328</v>
      </c>
      <c r="F1270" s="217" t="s">
        <v>1329</v>
      </c>
      <c r="G1270" s="218" t="s">
        <v>442</v>
      </c>
      <c r="H1270" s="219">
        <v>4</v>
      </c>
      <c r="I1270" s="220"/>
      <c r="J1270" s="221">
        <f>ROUND(I1270*H1270,2)</f>
        <v>0</v>
      </c>
      <c r="K1270" s="217" t="s">
        <v>194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</v>
      </c>
      <c r="R1270" s="224">
        <f>Q1270*H1270</f>
        <v>0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342</v>
      </c>
      <c r="AT1270" s="226" t="s">
        <v>190</v>
      </c>
      <c r="AU1270" s="226" t="s">
        <v>82</v>
      </c>
      <c r="AY1270" s="19" t="s">
        <v>188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342</v>
      </c>
      <c r="BM1270" s="226" t="s">
        <v>1990</v>
      </c>
    </row>
    <row r="1271" s="2" customFormat="1">
      <c r="A1271" s="40"/>
      <c r="B1271" s="41"/>
      <c r="C1271" s="42"/>
      <c r="D1271" s="228" t="s">
        <v>196</v>
      </c>
      <c r="E1271" s="42"/>
      <c r="F1271" s="229" t="s">
        <v>1331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196</v>
      </c>
      <c r="AU1271" s="19" t="s">
        <v>82</v>
      </c>
    </row>
    <row r="1272" s="14" customFormat="1">
      <c r="A1272" s="14"/>
      <c r="B1272" s="244"/>
      <c r="C1272" s="245"/>
      <c r="D1272" s="235" t="s">
        <v>198</v>
      </c>
      <c r="E1272" s="246" t="s">
        <v>19</v>
      </c>
      <c r="F1272" s="247" t="s">
        <v>135</v>
      </c>
      <c r="G1272" s="245"/>
      <c r="H1272" s="248">
        <v>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198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188</v>
      </c>
    </row>
    <row r="1273" s="15" customFormat="1">
      <c r="A1273" s="15"/>
      <c r="B1273" s="255"/>
      <c r="C1273" s="256"/>
      <c r="D1273" s="235" t="s">
        <v>198</v>
      </c>
      <c r="E1273" s="257" t="s">
        <v>19</v>
      </c>
      <c r="F1273" s="258" t="s">
        <v>229</v>
      </c>
      <c r="G1273" s="256"/>
      <c r="H1273" s="259">
        <v>4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198</v>
      </c>
      <c r="AU1273" s="265" t="s">
        <v>82</v>
      </c>
      <c r="AV1273" s="15" t="s">
        <v>135</v>
      </c>
      <c r="AW1273" s="15" t="s">
        <v>35</v>
      </c>
      <c r="AX1273" s="15" t="s">
        <v>80</v>
      </c>
      <c r="AY1273" s="265" t="s">
        <v>188</v>
      </c>
    </row>
    <row r="1274" s="2" customFormat="1" ht="24.15" customHeight="1">
      <c r="A1274" s="40"/>
      <c r="B1274" s="41"/>
      <c r="C1274" s="215" t="s">
        <v>1991</v>
      </c>
      <c r="D1274" s="215" t="s">
        <v>190</v>
      </c>
      <c r="E1274" s="216" t="s">
        <v>1333</v>
      </c>
      <c r="F1274" s="217" t="s">
        <v>1334</v>
      </c>
      <c r="G1274" s="218" t="s">
        <v>460</v>
      </c>
      <c r="H1274" s="266"/>
      <c r="I1274" s="220"/>
      <c r="J1274" s="221">
        <f>ROUND(I1274*H1274,2)</f>
        <v>0</v>
      </c>
      <c r="K1274" s="217" t="s">
        <v>194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342</v>
      </c>
      <c r="AT1274" s="226" t="s">
        <v>190</v>
      </c>
      <c r="AU1274" s="226" t="s">
        <v>82</v>
      </c>
      <c r="AY1274" s="19" t="s">
        <v>188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80</v>
      </c>
      <c r="BK1274" s="227">
        <f>ROUND(I1274*H1274,2)</f>
        <v>0</v>
      </c>
      <c r="BL1274" s="19" t="s">
        <v>342</v>
      </c>
      <c r="BM1274" s="226" t="s">
        <v>1992</v>
      </c>
    </row>
    <row r="1275" s="2" customFormat="1">
      <c r="A1275" s="40"/>
      <c r="B1275" s="41"/>
      <c r="C1275" s="42"/>
      <c r="D1275" s="228" t="s">
        <v>196</v>
      </c>
      <c r="E1275" s="42"/>
      <c r="F1275" s="229" t="s">
        <v>1336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196</v>
      </c>
      <c r="AU1275" s="19" t="s">
        <v>82</v>
      </c>
    </row>
    <row r="1276" s="12" customFormat="1" ht="22.8" customHeight="1">
      <c r="A1276" s="12"/>
      <c r="B1276" s="199"/>
      <c r="C1276" s="200"/>
      <c r="D1276" s="201" t="s">
        <v>72</v>
      </c>
      <c r="E1276" s="213" t="s">
        <v>437</v>
      </c>
      <c r="F1276" s="213" t="s">
        <v>438</v>
      </c>
      <c r="G1276" s="200"/>
      <c r="H1276" s="200"/>
      <c r="I1276" s="203"/>
      <c r="J1276" s="214">
        <f>BK1276</f>
        <v>0</v>
      </c>
      <c r="K1276" s="200"/>
      <c r="L1276" s="205"/>
      <c r="M1276" s="206"/>
      <c r="N1276" s="207"/>
      <c r="O1276" s="207"/>
      <c r="P1276" s="208">
        <f>SUM(P1277:P1343)</f>
        <v>0</v>
      </c>
      <c r="Q1276" s="207"/>
      <c r="R1276" s="208">
        <f>SUM(R1277:R1343)</f>
        <v>0.52249999999999996</v>
      </c>
      <c r="S1276" s="207"/>
      <c r="T1276" s="209">
        <f>SUM(T1277:T1343)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0" t="s">
        <v>82</v>
      </c>
      <c r="AT1276" s="211" t="s">
        <v>72</v>
      </c>
      <c r="AU1276" s="211" t="s">
        <v>80</v>
      </c>
      <c r="AY1276" s="210" t="s">
        <v>188</v>
      </c>
      <c r="BK1276" s="212">
        <f>SUM(BK1277:BK1343)</f>
        <v>0</v>
      </c>
    </row>
    <row r="1277" s="2" customFormat="1" ht="16.5" customHeight="1">
      <c r="A1277" s="40"/>
      <c r="B1277" s="41"/>
      <c r="C1277" s="215" t="s">
        <v>1993</v>
      </c>
      <c r="D1277" s="215" t="s">
        <v>190</v>
      </c>
      <c r="E1277" s="216" t="s">
        <v>1994</v>
      </c>
      <c r="F1277" s="217" t="s">
        <v>1995</v>
      </c>
      <c r="G1277" s="218" t="s">
        <v>1352</v>
      </c>
      <c r="H1277" s="219">
        <v>5</v>
      </c>
      <c r="I1277" s="220"/>
      <c r="J1277" s="221">
        <f>ROUND(I1277*H1277,2)</f>
        <v>0</v>
      </c>
      <c r="K1277" s="217" t="s">
        <v>452</v>
      </c>
      <c r="L1277" s="46"/>
      <c r="M1277" s="222" t="s">
        <v>19</v>
      </c>
      <c r="N1277" s="223" t="s">
        <v>44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342</v>
      </c>
      <c r="AT1277" s="226" t="s">
        <v>190</v>
      </c>
      <c r="AU1277" s="226" t="s">
        <v>82</v>
      </c>
      <c r="AY1277" s="19" t="s">
        <v>188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80</v>
      </c>
      <c r="BK1277" s="227">
        <f>ROUND(I1277*H1277,2)</f>
        <v>0</v>
      </c>
      <c r="BL1277" s="19" t="s">
        <v>342</v>
      </c>
      <c r="BM1277" s="226" t="s">
        <v>1996</v>
      </c>
    </row>
    <row r="1278" s="13" customFormat="1">
      <c r="A1278" s="13"/>
      <c r="B1278" s="233"/>
      <c r="C1278" s="234"/>
      <c r="D1278" s="235" t="s">
        <v>198</v>
      </c>
      <c r="E1278" s="236" t="s">
        <v>19</v>
      </c>
      <c r="F1278" s="237" t="s">
        <v>1997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198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188</v>
      </c>
    </row>
    <row r="1279" s="14" customFormat="1">
      <c r="A1279" s="14"/>
      <c r="B1279" s="244"/>
      <c r="C1279" s="245"/>
      <c r="D1279" s="235" t="s">
        <v>198</v>
      </c>
      <c r="E1279" s="246" t="s">
        <v>19</v>
      </c>
      <c r="F1279" s="247" t="s">
        <v>1998</v>
      </c>
      <c r="G1279" s="245"/>
      <c r="H1279" s="248">
        <v>5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198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188</v>
      </c>
    </row>
    <row r="1280" s="15" customFormat="1">
      <c r="A1280" s="15"/>
      <c r="B1280" s="255"/>
      <c r="C1280" s="256"/>
      <c r="D1280" s="235" t="s">
        <v>198</v>
      </c>
      <c r="E1280" s="257" t="s">
        <v>19</v>
      </c>
      <c r="F1280" s="258" t="s">
        <v>229</v>
      </c>
      <c r="G1280" s="256"/>
      <c r="H1280" s="259">
        <v>5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5" t="s">
        <v>198</v>
      </c>
      <c r="AU1280" s="265" t="s">
        <v>82</v>
      </c>
      <c r="AV1280" s="15" t="s">
        <v>135</v>
      </c>
      <c r="AW1280" s="15" t="s">
        <v>35</v>
      </c>
      <c r="AX1280" s="15" t="s">
        <v>80</v>
      </c>
      <c r="AY1280" s="265" t="s">
        <v>188</v>
      </c>
    </row>
    <row r="1281" s="2" customFormat="1" ht="16.5" customHeight="1">
      <c r="A1281" s="40"/>
      <c r="B1281" s="41"/>
      <c r="C1281" s="215" t="s">
        <v>1999</v>
      </c>
      <c r="D1281" s="215" t="s">
        <v>190</v>
      </c>
      <c r="E1281" s="216" t="s">
        <v>2000</v>
      </c>
      <c r="F1281" s="217" t="s">
        <v>2001</v>
      </c>
      <c r="G1281" s="218" t="s">
        <v>1352</v>
      </c>
      <c r="H1281" s="219">
        <v>1</v>
      </c>
      <c r="I1281" s="220"/>
      <c r="J1281" s="221">
        <f>ROUND(I1281*H1281,2)</f>
        <v>0</v>
      </c>
      <c r="K1281" s="217" t="s">
        <v>452</v>
      </c>
      <c r="L1281" s="46"/>
      <c r="M1281" s="222" t="s">
        <v>19</v>
      </c>
      <c r="N1281" s="223" t="s">
        <v>44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342</v>
      </c>
      <c r="AT1281" s="226" t="s">
        <v>190</v>
      </c>
      <c r="AU1281" s="226" t="s">
        <v>82</v>
      </c>
      <c r="AY1281" s="19" t="s">
        <v>188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80</v>
      </c>
      <c r="BK1281" s="227">
        <f>ROUND(I1281*H1281,2)</f>
        <v>0</v>
      </c>
      <c r="BL1281" s="19" t="s">
        <v>342</v>
      </c>
      <c r="BM1281" s="226" t="s">
        <v>2002</v>
      </c>
    </row>
    <row r="1282" s="13" customFormat="1">
      <c r="A1282" s="13"/>
      <c r="B1282" s="233"/>
      <c r="C1282" s="234"/>
      <c r="D1282" s="235" t="s">
        <v>198</v>
      </c>
      <c r="E1282" s="236" t="s">
        <v>19</v>
      </c>
      <c r="F1282" s="237" t="s">
        <v>2003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198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188</v>
      </c>
    </row>
    <row r="1283" s="14" customFormat="1">
      <c r="A1283" s="14"/>
      <c r="B1283" s="244"/>
      <c r="C1283" s="245"/>
      <c r="D1283" s="235" t="s">
        <v>198</v>
      </c>
      <c r="E1283" s="246" t="s">
        <v>19</v>
      </c>
      <c r="F1283" s="247" t="s">
        <v>80</v>
      </c>
      <c r="G1283" s="245"/>
      <c r="H1283" s="248">
        <v>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198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188</v>
      </c>
    </row>
    <row r="1284" s="15" customFormat="1">
      <c r="A1284" s="15"/>
      <c r="B1284" s="255"/>
      <c r="C1284" s="256"/>
      <c r="D1284" s="235" t="s">
        <v>198</v>
      </c>
      <c r="E1284" s="257" t="s">
        <v>19</v>
      </c>
      <c r="F1284" s="258" t="s">
        <v>229</v>
      </c>
      <c r="G1284" s="256"/>
      <c r="H1284" s="259">
        <v>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198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188</v>
      </c>
    </row>
    <row r="1285" s="2" customFormat="1" ht="16.5" customHeight="1">
      <c r="A1285" s="40"/>
      <c r="B1285" s="41"/>
      <c r="C1285" s="215" t="s">
        <v>2004</v>
      </c>
      <c r="D1285" s="215" t="s">
        <v>190</v>
      </c>
      <c r="E1285" s="216" t="s">
        <v>1338</v>
      </c>
      <c r="F1285" s="217" t="s">
        <v>1339</v>
      </c>
      <c r="G1285" s="218" t="s">
        <v>501</v>
      </c>
      <c r="H1285" s="219">
        <v>6.9089999999999998</v>
      </c>
      <c r="I1285" s="220"/>
      <c r="J1285" s="221">
        <f>ROUND(I1285*H1285,2)</f>
        <v>0</v>
      </c>
      <c r="K1285" s="217" t="s">
        <v>194</v>
      </c>
      <c r="L1285" s="46"/>
      <c r="M1285" s="222" t="s">
        <v>19</v>
      </c>
      <c r="N1285" s="223" t="s">
        <v>44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342</v>
      </c>
      <c r="AT1285" s="226" t="s">
        <v>190</v>
      </c>
      <c r="AU1285" s="226" t="s">
        <v>82</v>
      </c>
      <c r="AY1285" s="19" t="s">
        <v>188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342</v>
      </c>
      <c r="BM1285" s="226" t="s">
        <v>2005</v>
      </c>
    </row>
    <row r="1286" s="2" customFormat="1">
      <c r="A1286" s="40"/>
      <c r="B1286" s="41"/>
      <c r="C1286" s="42"/>
      <c r="D1286" s="228" t="s">
        <v>196</v>
      </c>
      <c r="E1286" s="42"/>
      <c r="F1286" s="229" t="s">
        <v>1341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196</v>
      </c>
      <c r="AU1286" s="19" t="s">
        <v>82</v>
      </c>
    </row>
    <row r="1287" s="13" customFormat="1">
      <c r="A1287" s="13"/>
      <c r="B1287" s="233"/>
      <c r="C1287" s="234"/>
      <c r="D1287" s="235" t="s">
        <v>198</v>
      </c>
      <c r="E1287" s="236" t="s">
        <v>19</v>
      </c>
      <c r="F1287" s="237" t="s">
        <v>1342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198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188</v>
      </c>
    </row>
    <row r="1288" s="13" customFormat="1">
      <c r="A1288" s="13"/>
      <c r="B1288" s="233"/>
      <c r="C1288" s="234"/>
      <c r="D1288" s="235" t="s">
        <v>198</v>
      </c>
      <c r="E1288" s="236" t="s">
        <v>19</v>
      </c>
      <c r="F1288" s="237" t="s">
        <v>1343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198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188</v>
      </c>
    </row>
    <row r="1289" s="14" customFormat="1">
      <c r="A1289" s="14"/>
      <c r="B1289" s="244"/>
      <c r="C1289" s="245"/>
      <c r="D1289" s="235" t="s">
        <v>198</v>
      </c>
      <c r="E1289" s="246" t="s">
        <v>19</v>
      </c>
      <c r="F1289" s="247" t="s">
        <v>2006</v>
      </c>
      <c r="G1289" s="245"/>
      <c r="H1289" s="248">
        <v>6.9089999999999998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198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188</v>
      </c>
    </row>
    <row r="1290" s="15" customFormat="1">
      <c r="A1290" s="15"/>
      <c r="B1290" s="255"/>
      <c r="C1290" s="256"/>
      <c r="D1290" s="235" t="s">
        <v>198</v>
      </c>
      <c r="E1290" s="257" t="s">
        <v>19</v>
      </c>
      <c r="F1290" s="258" t="s">
        <v>229</v>
      </c>
      <c r="G1290" s="256"/>
      <c r="H1290" s="259">
        <v>6.9089999999999998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198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188</v>
      </c>
    </row>
    <row r="1291" s="2" customFormat="1" ht="16.5" customHeight="1">
      <c r="A1291" s="40"/>
      <c r="B1291" s="41"/>
      <c r="C1291" s="272" t="s">
        <v>2007</v>
      </c>
      <c r="D1291" s="272" t="s">
        <v>522</v>
      </c>
      <c r="E1291" s="273" t="s">
        <v>1346</v>
      </c>
      <c r="F1291" s="274" t="s">
        <v>1347</v>
      </c>
      <c r="G1291" s="275" t="s">
        <v>501</v>
      </c>
      <c r="H1291" s="276">
        <v>6.9089999999999998</v>
      </c>
      <c r="I1291" s="277"/>
      <c r="J1291" s="278">
        <f>ROUND(I1291*H1291,2)</f>
        <v>0</v>
      </c>
      <c r="K1291" s="274" t="s">
        <v>452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630</v>
      </c>
      <c r="AT1291" s="226" t="s">
        <v>522</v>
      </c>
      <c r="AU1291" s="226" t="s">
        <v>82</v>
      </c>
      <c r="AY1291" s="19" t="s">
        <v>188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342</v>
      </c>
      <c r="BM1291" s="226" t="s">
        <v>2008</v>
      </c>
    </row>
    <row r="1292" s="13" customFormat="1">
      <c r="A1292" s="13"/>
      <c r="B1292" s="233"/>
      <c r="C1292" s="234"/>
      <c r="D1292" s="235" t="s">
        <v>198</v>
      </c>
      <c r="E1292" s="236" t="s">
        <v>19</v>
      </c>
      <c r="F1292" s="237" t="s">
        <v>1342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198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188</v>
      </c>
    </row>
    <row r="1293" s="13" customFormat="1">
      <c r="A1293" s="13"/>
      <c r="B1293" s="233"/>
      <c r="C1293" s="234"/>
      <c r="D1293" s="235" t="s">
        <v>198</v>
      </c>
      <c r="E1293" s="236" t="s">
        <v>19</v>
      </c>
      <c r="F1293" s="237" t="s">
        <v>1343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198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188</v>
      </c>
    </row>
    <row r="1294" s="14" customFormat="1">
      <c r="A1294" s="14"/>
      <c r="B1294" s="244"/>
      <c r="C1294" s="245"/>
      <c r="D1294" s="235" t="s">
        <v>198</v>
      </c>
      <c r="E1294" s="246" t="s">
        <v>19</v>
      </c>
      <c r="F1294" s="247" t="s">
        <v>2006</v>
      </c>
      <c r="G1294" s="245"/>
      <c r="H1294" s="248">
        <v>6.9089999999999998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198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188</v>
      </c>
    </row>
    <row r="1295" s="15" customFormat="1">
      <c r="A1295" s="15"/>
      <c r="B1295" s="255"/>
      <c r="C1295" s="256"/>
      <c r="D1295" s="235" t="s">
        <v>198</v>
      </c>
      <c r="E1295" s="257" t="s">
        <v>19</v>
      </c>
      <c r="F1295" s="258" t="s">
        <v>229</v>
      </c>
      <c r="G1295" s="256"/>
      <c r="H1295" s="259">
        <v>6.9089999999999998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198</v>
      </c>
      <c r="AU1295" s="265" t="s">
        <v>82</v>
      </c>
      <c r="AV1295" s="15" t="s">
        <v>135</v>
      </c>
      <c r="AW1295" s="15" t="s">
        <v>35</v>
      </c>
      <c r="AX1295" s="15" t="s">
        <v>80</v>
      </c>
      <c r="AY1295" s="265" t="s">
        <v>188</v>
      </c>
    </row>
    <row r="1296" s="2" customFormat="1" ht="16.5" customHeight="1">
      <c r="A1296" s="40"/>
      <c r="B1296" s="41"/>
      <c r="C1296" s="272" t="s">
        <v>2009</v>
      </c>
      <c r="D1296" s="272" t="s">
        <v>522</v>
      </c>
      <c r="E1296" s="273" t="s">
        <v>1350</v>
      </c>
      <c r="F1296" s="274" t="s">
        <v>1351</v>
      </c>
      <c r="G1296" s="275" t="s">
        <v>1352</v>
      </c>
      <c r="H1296" s="276">
        <v>6</v>
      </c>
      <c r="I1296" s="277"/>
      <c r="J1296" s="278">
        <f>ROUND(I1296*H1296,2)</f>
        <v>0</v>
      </c>
      <c r="K1296" s="274" t="s">
        <v>452</v>
      </c>
      <c r="L1296" s="279"/>
      <c r="M1296" s="280" t="s">
        <v>19</v>
      </c>
      <c r="N1296" s="281" t="s">
        <v>44</v>
      </c>
      <c r="O1296" s="86"/>
      <c r="P1296" s="224">
        <f>O1296*H1296</f>
        <v>0</v>
      </c>
      <c r="Q1296" s="224">
        <v>0</v>
      </c>
      <c r="R1296" s="224">
        <f>Q1296*H1296</f>
        <v>0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630</v>
      </c>
      <c r="AT1296" s="226" t="s">
        <v>522</v>
      </c>
      <c r="AU1296" s="226" t="s">
        <v>82</v>
      </c>
      <c r="AY1296" s="19" t="s">
        <v>188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80</v>
      </c>
      <c r="BK1296" s="227">
        <f>ROUND(I1296*H1296,2)</f>
        <v>0</v>
      </c>
      <c r="BL1296" s="19" t="s">
        <v>342</v>
      </c>
      <c r="BM1296" s="226" t="s">
        <v>2010</v>
      </c>
    </row>
    <row r="1297" s="13" customFormat="1">
      <c r="A1297" s="13"/>
      <c r="B1297" s="233"/>
      <c r="C1297" s="234"/>
      <c r="D1297" s="235" t="s">
        <v>198</v>
      </c>
      <c r="E1297" s="236" t="s">
        <v>19</v>
      </c>
      <c r="F1297" s="237" t="s">
        <v>1342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198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188</v>
      </c>
    </row>
    <row r="1298" s="13" customFormat="1">
      <c r="A1298" s="13"/>
      <c r="B1298" s="233"/>
      <c r="C1298" s="234"/>
      <c r="D1298" s="235" t="s">
        <v>198</v>
      </c>
      <c r="E1298" s="236" t="s">
        <v>19</v>
      </c>
      <c r="F1298" s="237" t="s">
        <v>1343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198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188</v>
      </c>
    </row>
    <row r="1299" s="14" customFormat="1">
      <c r="A1299" s="14"/>
      <c r="B1299" s="244"/>
      <c r="C1299" s="245"/>
      <c r="D1299" s="235" t="s">
        <v>198</v>
      </c>
      <c r="E1299" s="246" t="s">
        <v>19</v>
      </c>
      <c r="F1299" s="247" t="s">
        <v>1354</v>
      </c>
      <c r="G1299" s="245"/>
      <c r="H1299" s="248">
        <v>6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198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188</v>
      </c>
    </row>
    <row r="1300" s="15" customFormat="1">
      <c r="A1300" s="15"/>
      <c r="B1300" s="255"/>
      <c r="C1300" s="256"/>
      <c r="D1300" s="235" t="s">
        <v>198</v>
      </c>
      <c r="E1300" s="257" t="s">
        <v>19</v>
      </c>
      <c r="F1300" s="258" t="s">
        <v>229</v>
      </c>
      <c r="G1300" s="256"/>
      <c r="H1300" s="259">
        <v>6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198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188</v>
      </c>
    </row>
    <row r="1301" s="2" customFormat="1" ht="24.15" customHeight="1">
      <c r="A1301" s="40"/>
      <c r="B1301" s="41"/>
      <c r="C1301" s="215" t="s">
        <v>2011</v>
      </c>
      <c r="D1301" s="215" t="s">
        <v>190</v>
      </c>
      <c r="E1301" s="216" t="s">
        <v>2012</v>
      </c>
      <c r="F1301" s="217" t="s">
        <v>2013</v>
      </c>
      <c r="G1301" s="218" t="s">
        <v>442</v>
      </c>
      <c r="H1301" s="219">
        <v>22</v>
      </c>
      <c r="I1301" s="220"/>
      <c r="J1301" s="221">
        <f>ROUND(I1301*H1301,2)</f>
        <v>0</v>
      </c>
      <c r="K1301" s="217" t="s">
        <v>194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342</v>
      </c>
      <c r="AT1301" s="226" t="s">
        <v>190</v>
      </c>
      <c r="AU1301" s="226" t="s">
        <v>82</v>
      </c>
      <c r="AY1301" s="19" t="s">
        <v>188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342</v>
      </c>
      <c r="BM1301" s="226" t="s">
        <v>2014</v>
      </c>
    </row>
    <row r="1302" s="2" customFormat="1">
      <c r="A1302" s="40"/>
      <c r="B1302" s="41"/>
      <c r="C1302" s="42"/>
      <c r="D1302" s="228" t="s">
        <v>196</v>
      </c>
      <c r="E1302" s="42"/>
      <c r="F1302" s="229" t="s">
        <v>2015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196</v>
      </c>
      <c r="AU1302" s="19" t="s">
        <v>82</v>
      </c>
    </row>
    <row r="1303" s="13" customFormat="1">
      <c r="A1303" s="13"/>
      <c r="B1303" s="233"/>
      <c r="C1303" s="234"/>
      <c r="D1303" s="235" t="s">
        <v>198</v>
      </c>
      <c r="E1303" s="236" t="s">
        <v>19</v>
      </c>
      <c r="F1303" s="237" t="s">
        <v>1546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198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188</v>
      </c>
    </row>
    <row r="1304" s="13" customFormat="1">
      <c r="A1304" s="13"/>
      <c r="B1304" s="233"/>
      <c r="C1304" s="234"/>
      <c r="D1304" s="235" t="s">
        <v>198</v>
      </c>
      <c r="E1304" s="236" t="s">
        <v>19</v>
      </c>
      <c r="F1304" s="237" t="s">
        <v>1760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198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188</v>
      </c>
    </row>
    <row r="1305" s="14" customFormat="1">
      <c r="A1305" s="14"/>
      <c r="B1305" s="244"/>
      <c r="C1305" s="245"/>
      <c r="D1305" s="235" t="s">
        <v>198</v>
      </c>
      <c r="E1305" s="246" t="s">
        <v>19</v>
      </c>
      <c r="F1305" s="247" t="s">
        <v>1761</v>
      </c>
      <c r="G1305" s="245"/>
      <c r="H1305" s="248">
        <v>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198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188</v>
      </c>
    </row>
    <row r="1306" s="13" customFormat="1">
      <c r="A1306" s="13"/>
      <c r="B1306" s="233"/>
      <c r="C1306" s="234"/>
      <c r="D1306" s="235" t="s">
        <v>198</v>
      </c>
      <c r="E1306" s="236" t="s">
        <v>19</v>
      </c>
      <c r="F1306" s="237" t="s">
        <v>1770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198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188</v>
      </c>
    </row>
    <row r="1307" s="14" customFormat="1">
      <c r="A1307" s="14"/>
      <c r="B1307" s="244"/>
      <c r="C1307" s="245"/>
      <c r="D1307" s="235" t="s">
        <v>198</v>
      </c>
      <c r="E1307" s="246" t="s">
        <v>19</v>
      </c>
      <c r="F1307" s="247" t="s">
        <v>1771</v>
      </c>
      <c r="G1307" s="245"/>
      <c r="H1307" s="248">
        <v>12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198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188</v>
      </c>
    </row>
    <row r="1308" s="13" customFormat="1">
      <c r="A1308" s="13"/>
      <c r="B1308" s="233"/>
      <c r="C1308" s="234"/>
      <c r="D1308" s="235" t="s">
        <v>198</v>
      </c>
      <c r="E1308" s="236" t="s">
        <v>19</v>
      </c>
      <c r="F1308" s="237" t="s">
        <v>1772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198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188</v>
      </c>
    </row>
    <row r="1309" s="14" customFormat="1">
      <c r="A1309" s="14"/>
      <c r="B1309" s="244"/>
      <c r="C1309" s="245"/>
      <c r="D1309" s="235" t="s">
        <v>198</v>
      </c>
      <c r="E1309" s="246" t="s">
        <v>19</v>
      </c>
      <c r="F1309" s="247" t="s">
        <v>1773</v>
      </c>
      <c r="G1309" s="245"/>
      <c r="H1309" s="248">
        <v>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198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188</v>
      </c>
    </row>
    <row r="1310" s="15" customFormat="1">
      <c r="A1310" s="15"/>
      <c r="B1310" s="255"/>
      <c r="C1310" s="256"/>
      <c r="D1310" s="235" t="s">
        <v>198</v>
      </c>
      <c r="E1310" s="257" t="s">
        <v>19</v>
      </c>
      <c r="F1310" s="258" t="s">
        <v>229</v>
      </c>
      <c r="G1310" s="256"/>
      <c r="H1310" s="259">
        <v>22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5" t="s">
        <v>198</v>
      </c>
      <c r="AU1310" s="265" t="s">
        <v>82</v>
      </c>
      <c r="AV1310" s="15" t="s">
        <v>135</v>
      </c>
      <c r="AW1310" s="15" t="s">
        <v>35</v>
      </c>
      <c r="AX1310" s="15" t="s">
        <v>80</v>
      </c>
      <c r="AY1310" s="265" t="s">
        <v>188</v>
      </c>
    </row>
    <row r="1311" s="2" customFormat="1" ht="16.5" customHeight="1">
      <c r="A1311" s="40"/>
      <c r="B1311" s="41"/>
      <c r="C1311" s="272" t="s">
        <v>2016</v>
      </c>
      <c r="D1311" s="272" t="s">
        <v>522</v>
      </c>
      <c r="E1311" s="273" t="s">
        <v>2017</v>
      </c>
      <c r="F1311" s="274" t="s">
        <v>2018</v>
      </c>
      <c r="G1311" s="275" t="s">
        <v>442</v>
      </c>
      <c r="H1311" s="276">
        <v>22</v>
      </c>
      <c r="I1311" s="277"/>
      <c r="J1311" s="278">
        <f>ROUND(I1311*H1311,2)</f>
        <v>0</v>
      </c>
      <c r="K1311" s="274" t="s">
        <v>194</v>
      </c>
      <c r="L1311" s="279"/>
      <c r="M1311" s="280" t="s">
        <v>19</v>
      </c>
      <c r="N1311" s="281" t="s">
        <v>44</v>
      </c>
      <c r="O1311" s="86"/>
      <c r="P1311" s="224">
        <f>O1311*H1311</f>
        <v>0</v>
      </c>
      <c r="Q1311" s="224">
        <v>0.0195</v>
      </c>
      <c r="R1311" s="224">
        <f>Q1311*H1311</f>
        <v>0.42899999999999999</v>
      </c>
      <c r="S1311" s="224">
        <v>0</v>
      </c>
      <c r="T1311" s="225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6" t="s">
        <v>630</v>
      </c>
      <c r="AT1311" s="226" t="s">
        <v>522</v>
      </c>
      <c r="AU1311" s="226" t="s">
        <v>82</v>
      </c>
      <c r="AY1311" s="19" t="s">
        <v>188</v>
      </c>
      <c r="BE1311" s="227">
        <f>IF(N1311="základní",J1311,0)</f>
        <v>0</v>
      </c>
      <c r="BF1311" s="227">
        <f>IF(N1311="snížená",J1311,0)</f>
        <v>0</v>
      </c>
      <c r="BG1311" s="227">
        <f>IF(N1311="zákl. přenesená",J1311,0)</f>
        <v>0</v>
      </c>
      <c r="BH1311" s="227">
        <f>IF(N1311="sníž. přenesená",J1311,0)</f>
        <v>0</v>
      </c>
      <c r="BI1311" s="227">
        <f>IF(N1311="nulová",J1311,0)</f>
        <v>0</v>
      </c>
      <c r="BJ1311" s="19" t="s">
        <v>80</v>
      </c>
      <c r="BK1311" s="227">
        <f>ROUND(I1311*H1311,2)</f>
        <v>0</v>
      </c>
      <c r="BL1311" s="19" t="s">
        <v>342</v>
      </c>
      <c r="BM1311" s="226" t="s">
        <v>2019</v>
      </c>
    </row>
    <row r="1312" s="13" customFormat="1">
      <c r="A1312" s="13"/>
      <c r="B1312" s="233"/>
      <c r="C1312" s="234"/>
      <c r="D1312" s="235" t="s">
        <v>198</v>
      </c>
      <c r="E1312" s="236" t="s">
        <v>19</v>
      </c>
      <c r="F1312" s="237" t="s">
        <v>1546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198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188</v>
      </c>
    </row>
    <row r="1313" s="13" customFormat="1">
      <c r="A1313" s="13"/>
      <c r="B1313" s="233"/>
      <c r="C1313" s="234"/>
      <c r="D1313" s="235" t="s">
        <v>198</v>
      </c>
      <c r="E1313" s="236" t="s">
        <v>19</v>
      </c>
      <c r="F1313" s="237" t="s">
        <v>1760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198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188</v>
      </c>
    </row>
    <row r="1314" s="14" customFormat="1">
      <c r="A1314" s="14"/>
      <c r="B1314" s="244"/>
      <c r="C1314" s="245"/>
      <c r="D1314" s="235" t="s">
        <v>198</v>
      </c>
      <c r="E1314" s="246" t="s">
        <v>19</v>
      </c>
      <c r="F1314" s="247" t="s">
        <v>1761</v>
      </c>
      <c r="G1314" s="245"/>
      <c r="H1314" s="248">
        <v>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198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188</v>
      </c>
    </row>
    <row r="1315" s="13" customFormat="1">
      <c r="A1315" s="13"/>
      <c r="B1315" s="233"/>
      <c r="C1315" s="234"/>
      <c r="D1315" s="235" t="s">
        <v>198</v>
      </c>
      <c r="E1315" s="236" t="s">
        <v>19</v>
      </c>
      <c r="F1315" s="237" t="s">
        <v>1770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198</v>
      </c>
      <c r="AU1315" s="243" t="s">
        <v>82</v>
      </c>
      <c r="AV1315" s="13" t="s">
        <v>80</v>
      </c>
      <c r="AW1315" s="13" t="s">
        <v>35</v>
      </c>
      <c r="AX1315" s="13" t="s">
        <v>73</v>
      </c>
      <c r="AY1315" s="243" t="s">
        <v>188</v>
      </c>
    </row>
    <row r="1316" s="14" customFormat="1">
      <c r="A1316" s="14"/>
      <c r="B1316" s="244"/>
      <c r="C1316" s="245"/>
      <c r="D1316" s="235" t="s">
        <v>198</v>
      </c>
      <c r="E1316" s="246" t="s">
        <v>19</v>
      </c>
      <c r="F1316" s="247" t="s">
        <v>1771</v>
      </c>
      <c r="G1316" s="245"/>
      <c r="H1316" s="248">
        <v>12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198</v>
      </c>
      <c r="AU1316" s="254" t="s">
        <v>82</v>
      </c>
      <c r="AV1316" s="14" t="s">
        <v>82</v>
      </c>
      <c r="AW1316" s="14" t="s">
        <v>35</v>
      </c>
      <c r="AX1316" s="14" t="s">
        <v>73</v>
      </c>
      <c r="AY1316" s="254" t="s">
        <v>188</v>
      </c>
    </row>
    <row r="1317" s="13" customFormat="1">
      <c r="A1317" s="13"/>
      <c r="B1317" s="233"/>
      <c r="C1317" s="234"/>
      <c r="D1317" s="235" t="s">
        <v>198</v>
      </c>
      <c r="E1317" s="236" t="s">
        <v>19</v>
      </c>
      <c r="F1317" s="237" t="s">
        <v>1772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198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188</v>
      </c>
    </row>
    <row r="1318" s="14" customFormat="1">
      <c r="A1318" s="14"/>
      <c r="B1318" s="244"/>
      <c r="C1318" s="245"/>
      <c r="D1318" s="235" t="s">
        <v>198</v>
      </c>
      <c r="E1318" s="246" t="s">
        <v>19</v>
      </c>
      <c r="F1318" s="247" t="s">
        <v>1773</v>
      </c>
      <c r="G1318" s="245"/>
      <c r="H1318" s="248">
        <v>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198</v>
      </c>
      <c r="AU1318" s="254" t="s">
        <v>82</v>
      </c>
      <c r="AV1318" s="14" t="s">
        <v>82</v>
      </c>
      <c r="AW1318" s="14" t="s">
        <v>35</v>
      </c>
      <c r="AX1318" s="14" t="s">
        <v>73</v>
      </c>
      <c r="AY1318" s="254" t="s">
        <v>188</v>
      </c>
    </row>
    <row r="1319" s="15" customFormat="1">
      <c r="A1319" s="15"/>
      <c r="B1319" s="255"/>
      <c r="C1319" s="256"/>
      <c r="D1319" s="235" t="s">
        <v>198</v>
      </c>
      <c r="E1319" s="257" t="s">
        <v>19</v>
      </c>
      <c r="F1319" s="258" t="s">
        <v>229</v>
      </c>
      <c r="G1319" s="256"/>
      <c r="H1319" s="259">
        <v>22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198</v>
      </c>
      <c r="AU1319" s="265" t="s">
        <v>82</v>
      </c>
      <c r="AV1319" s="15" t="s">
        <v>135</v>
      </c>
      <c r="AW1319" s="15" t="s">
        <v>35</v>
      </c>
      <c r="AX1319" s="15" t="s">
        <v>80</v>
      </c>
      <c r="AY1319" s="265" t="s">
        <v>188</v>
      </c>
    </row>
    <row r="1320" s="2" customFormat="1" ht="24.15" customHeight="1">
      <c r="A1320" s="40"/>
      <c r="B1320" s="41"/>
      <c r="C1320" s="215" t="s">
        <v>2020</v>
      </c>
      <c r="D1320" s="215" t="s">
        <v>190</v>
      </c>
      <c r="E1320" s="216" t="s">
        <v>1366</v>
      </c>
      <c r="F1320" s="217" t="s">
        <v>1367</v>
      </c>
      <c r="G1320" s="218" t="s">
        <v>442</v>
      </c>
      <c r="H1320" s="219">
        <v>1</v>
      </c>
      <c r="I1320" s="220"/>
      <c r="J1320" s="221">
        <f>ROUND(I1320*H1320,2)</f>
        <v>0</v>
      </c>
      <c r="K1320" s="217" t="s">
        <v>194</v>
      </c>
      <c r="L1320" s="46"/>
      <c r="M1320" s="222" t="s">
        <v>19</v>
      </c>
      <c r="N1320" s="223" t="s">
        <v>44</v>
      </c>
      <c r="O1320" s="86"/>
      <c r="P1320" s="224">
        <f>O1320*H1320</f>
        <v>0</v>
      </c>
      <c r="Q1320" s="224">
        <v>0</v>
      </c>
      <c r="R1320" s="224">
        <f>Q1320*H1320</f>
        <v>0</v>
      </c>
      <c r="S1320" s="224">
        <v>0</v>
      </c>
      <c r="T1320" s="225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6" t="s">
        <v>342</v>
      </c>
      <c r="AT1320" s="226" t="s">
        <v>190</v>
      </c>
      <c r="AU1320" s="226" t="s">
        <v>82</v>
      </c>
      <c r="AY1320" s="19" t="s">
        <v>188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19" t="s">
        <v>80</v>
      </c>
      <c r="BK1320" s="227">
        <f>ROUND(I1320*H1320,2)</f>
        <v>0</v>
      </c>
      <c r="BL1320" s="19" t="s">
        <v>342</v>
      </c>
      <c r="BM1320" s="226" t="s">
        <v>2021</v>
      </c>
    </row>
    <row r="1321" s="2" customFormat="1">
      <c r="A1321" s="40"/>
      <c r="B1321" s="41"/>
      <c r="C1321" s="42"/>
      <c r="D1321" s="228" t="s">
        <v>196</v>
      </c>
      <c r="E1321" s="42"/>
      <c r="F1321" s="229" t="s">
        <v>1369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196</v>
      </c>
      <c r="AU1321" s="19" t="s">
        <v>82</v>
      </c>
    </row>
    <row r="1322" s="13" customFormat="1">
      <c r="A1322" s="13"/>
      <c r="B1322" s="233"/>
      <c r="C1322" s="234"/>
      <c r="D1322" s="235" t="s">
        <v>198</v>
      </c>
      <c r="E1322" s="236" t="s">
        <v>19</v>
      </c>
      <c r="F1322" s="237" t="s">
        <v>2022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198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188</v>
      </c>
    </row>
    <row r="1323" s="13" customFormat="1">
      <c r="A1323" s="13"/>
      <c r="B1323" s="233"/>
      <c r="C1323" s="234"/>
      <c r="D1323" s="235" t="s">
        <v>198</v>
      </c>
      <c r="E1323" s="236" t="s">
        <v>19</v>
      </c>
      <c r="F1323" s="237" t="s">
        <v>1762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198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188</v>
      </c>
    </row>
    <row r="1324" s="14" customFormat="1">
      <c r="A1324" s="14"/>
      <c r="B1324" s="244"/>
      <c r="C1324" s="245"/>
      <c r="D1324" s="235" t="s">
        <v>198</v>
      </c>
      <c r="E1324" s="246" t="s">
        <v>19</v>
      </c>
      <c r="F1324" s="247" t="s">
        <v>80</v>
      </c>
      <c r="G1324" s="245"/>
      <c r="H1324" s="248">
        <v>1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198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188</v>
      </c>
    </row>
    <row r="1325" s="15" customFormat="1">
      <c r="A1325" s="15"/>
      <c r="B1325" s="255"/>
      <c r="C1325" s="256"/>
      <c r="D1325" s="235" t="s">
        <v>198</v>
      </c>
      <c r="E1325" s="257" t="s">
        <v>19</v>
      </c>
      <c r="F1325" s="258" t="s">
        <v>229</v>
      </c>
      <c r="G1325" s="256"/>
      <c r="H1325" s="259">
        <v>1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198</v>
      </c>
      <c r="AU1325" s="265" t="s">
        <v>82</v>
      </c>
      <c r="AV1325" s="15" t="s">
        <v>135</v>
      </c>
      <c r="AW1325" s="15" t="s">
        <v>35</v>
      </c>
      <c r="AX1325" s="15" t="s">
        <v>80</v>
      </c>
      <c r="AY1325" s="265" t="s">
        <v>188</v>
      </c>
    </row>
    <row r="1326" s="2" customFormat="1" ht="24.15" customHeight="1">
      <c r="A1326" s="40"/>
      <c r="B1326" s="41"/>
      <c r="C1326" s="272" t="s">
        <v>2023</v>
      </c>
      <c r="D1326" s="272" t="s">
        <v>522</v>
      </c>
      <c r="E1326" s="273" t="s">
        <v>2024</v>
      </c>
      <c r="F1326" s="274" t="s">
        <v>2025</v>
      </c>
      <c r="G1326" s="275" t="s">
        <v>442</v>
      </c>
      <c r="H1326" s="276">
        <v>1</v>
      </c>
      <c r="I1326" s="277"/>
      <c r="J1326" s="278">
        <f>ROUND(I1326*H1326,2)</f>
        <v>0</v>
      </c>
      <c r="K1326" s="274" t="s">
        <v>452</v>
      </c>
      <c r="L1326" s="279"/>
      <c r="M1326" s="280" t="s">
        <v>19</v>
      </c>
      <c r="N1326" s="281" t="s">
        <v>44</v>
      </c>
      <c r="O1326" s="86"/>
      <c r="P1326" s="224">
        <f>O1326*H1326</f>
        <v>0</v>
      </c>
      <c r="Q1326" s="224">
        <v>0.021499999999999998</v>
      </c>
      <c r="R1326" s="224">
        <f>Q1326*H1326</f>
        <v>0.021499999999999998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630</v>
      </c>
      <c r="AT1326" s="226" t="s">
        <v>522</v>
      </c>
      <c r="AU1326" s="226" t="s">
        <v>82</v>
      </c>
      <c r="AY1326" s="19" t="s">
        <v>188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342</v>
      </c>
      <c r="BM1326" s="226" t="s">
        <v>2026</v>
      </c>
    </row>
    <row r="1327" s="13" customFormat="1">
      <c r="A1327" s="13"/>
      <c r="B1327" s="233"/>
      <c r="C1327" s="234"/>
      <c r="D1327" s="235" t="s">
        <v>198</v>
      </c>
      <c r="E1327" s="236" t="s">
        <v>19</v>
      </c>
      <c r="F1327" s="237" t="s">
        <v>2022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198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188</v>
      </c>
    </row>
    <row r="1328" s="13" customFormat="1">
      <c r="A1328" s="13"/>
      <c r="B1328" s="233"/>
      <c r="C1328" s="234"/>
      <c r="D1328" s="235" t="s">
        <v>198</v>
      </c>
      <c r="E1328" s="236" t="s">
        <v>19</v>
      </c>
      <c r="F1328" s="237" t="s">
        <v>1762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198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188</v>
      </c>
    </row>
    <row r="1329" s="14" customFormat="1">
      <c r="A1329" s="14"/>
      <c r="B1329" s="244"/>
      <c r="C1329" s="245"/>
      <c r="D1329" s="235" t="s">
        <v>198</v>
      </c>
      <c r="E1329" s="246" t="s">
        <v>19</v>
      </c>
      <c r="F1329" s="247" t="s">
        <v>80</v>
      </c>
      <c r="G1329" s="245"/>
      <c r="H1329" s="248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198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188</v>
      </c>
    </row>
    <row r="1330" s="15" customFormat="1">
      <c r="A1330" s="15"/>
      <c r="B1330" s="255"/>
      <c r="C1330" s="256"/>
      <c r="D1330" s="235" t="s">
        <v>198</v>
      </c>
      <c r="E1330" s="257" t="s">
        <v>19</v>
      </c>
      <c r="F1330" s="258" t="s">
        <v>229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198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188</v>
      </c>
    </row>
    <row r="1331" s="2" customFormat="1" ht="24.15" customHeight="1">
      <c r="A1331" s="40"/>
      <c r="B1331" s="41"/>
      <c r="C1331" s="215" t="s">
        <v>2027</v>
      </c>
      <c r="D1331" s="215" t="s">
        <v>190</v>
      </c>
      <c r="E1331" s="216" t="s">
        <v>2028</v>
      </c>
      <c r="F1331" s="217" t="s">
        <v>2029</v>
      </c>
      <c r="G1331" s="218" t="s">
        <v>442</v>
      </c>
      <c r="H1331" s="219">
        <v>4</v>
      </c>
      <c r="I1331" s="220"/>
      <c r="J1331" s="221">
        <f>ROUND(I1331*H1331,2)</f>
        <v>0</v>
      </c>
      <c r="K1331" s="217" t="s">
        <v>194</v>
      </c>
      <c r="L1331" s="46"/>
      <c r="M1331" s="222" t="s">
        <v>19</v>
      </c>
      <c r="N1331" s="223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342</v>
      </c>
      <c r="AT1331" s="226" t="s">
        <v>190</v>
      </c>
      <c r="AU1331" s="226" t="s">
        <v>82</v>
      </c>
      <c r="AY1331" s="19" t="s">
        <v>188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342</v>
      </c>
      <c r="BM1331" s="226" t="s">
        <v>2030</v>
      </c>
    </row>
    <row r="1332" s="2" customFormat="1">
      <c r="A1332" s="40"/>
      <c r="B1332" s="41"/>
      <c r="C1332" s="42"/>
      <c r="D1332" s="228" t="s">
        <v>196</v>
      </c>
      <c r="E1332" s="42"/>
      <c r="F1332" s="229" t="s">
        <v>2031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196</v>
      </c>
      <c r="AU1332" s="19" t="s">
        <v>82</v>
      </c>
    </row>
    <row r="1333" s="13" customFormat="1">
      <c r="A1333" s="13"/>
      <c r="B1333" s="233"/>
      <c r="C1333" s="234"/>
      <c r="D1333" s="235" t="s">
        <v>198</v>
      </c>
      <c r="E1333" s="236" t="s">
        <v>19</v>
      </c>
      <c r="F1333" s="237" t="s">
        <v>2032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198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2033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135</v>
      </c>
      <c r="G1335" s="245"/>
      <c r="H1335" s="248">
        <v>4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5" customFormat="1">
      <c r="A1336" s="15"/>
      <c r="B1336" s="255"/>
      <c r="C1336" s="256"/>
      <c r="D1336" s="235" t="s">
        <v>198</v>
      </c>
      <c r="E1336" s="257" t="s">
        <v>19</v>
      </c>
      <c r="F1336" s="258" t="s">
        <v>229</v>
      </c>
      <c r="G1336" s="256"/>
      <c r="H1336" s="259">
        <v>4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198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188</v>
      </c>
    </row>
    <row r="1337" s="2" customFormat="1" ht="16.5" customHeight="1">
      <c r="A1337" s="40"/>
      <c r="B1337" s="41"/>
      <c r="C1337" s="272" t="s">
        <v>2034</v>
      </c>
      <c r="D1337" s="272" t="s">
        <v>522</v>
      </c>
      <c r="E1337" s="273" t="s">
        <v>2035</v>
      </c>
      <c r="F1337" s="274" t="s">
        <v>2036</v>
      </c>
      <c r="G1337" s="275" t="s">
        <v>501</v>
      </c>
      <c r="H1337" s="276">
        <v>12</v>
      </c>
      <c r="I1337" s="277"/>
      <c r="J1337" s="278">
        <f>ROUND(I1337*H1337,2)</f>
        <v>0</v>
      </c>
      <c r="K1337" s="274" t="s">
        <v>415</v>
      </c>
      <c r="L1337" s="279"/>
      <c r="M1337" s="280" t="s">
        <v>19</v>
      </c>
      <c r="N1337" s="281" t="s">
        <v>44</v>
      </c>
      <c r="O1337" s="86"/>
      <c r="P1337" s="224">
        <f>O1337*H1337</f>
        <v>0</v>
      </c>
      <c r="Q1337" s="224">
        <v>0.0060000000000000001</v>
      </c>
      <c r="R1337" s="224">
        <f>Q1337*H1337</f>
        <v>0.072000000000000008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630</v>
      </c>
      <c r="AT1337" s="226" t="s">
        <v>522</v>
      </c>
      <c r="AU1337" s="226" t="s">
        <v>82</v>
      </c>
      <c r="AY1337" s="19" t="s">
        <v>188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342</v>
      </c>
      <c r="BM1337" s="226" t="s">
        <v>2037</v>
      </c>
    </row>
    <row r="1338" s="13" customFormat="1">
      <c r="A1338" s="13"/>
      <c r="B1338" s="233"/>
      <c r="C1338" s="234"/>
      <c r="D1338" s="235" t="s">
        <v>198</v>
      </c>
      <c r="E1338" s="236" t="s">
        <v>19</v>
      </c>
      <c r="F1338" s="237" t="s">
        <v>2032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198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188</v>
      </c>
    </row>
    <row r="1339" s="13" customFormat="1">
      <c r="A1339" s="13"/>
      <c r="B1339" s="233"/>
      <c r="C1339" s="234"/>
      <c r="D1339" s="235" t="s">
        <v>198</v>
      </c>
      <c r="E1339" s="236" t="s">
        <v>19</v>
      </c>
      <c r="F1339" s="237" t="s">
        <v>2033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198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188</v>
      </c>
    </row>
    <row r="1340" s="14" customFormat="1">
      <c r="A1340" s="14"/>
      <c r="B1340" s="244"/>
      <c r="C1340" s="245"/>
      <c r="D1340" s="235" t="s">
        <v>198</v>
      </c>
      <c r="E1340" s="246" t="s">
        <v>19</v>
      </c>
      <c r="F1340" s="247" t="s">
        <v>2038</v>
      </c>
      <c r="G1340" s="245"/>
      <c r="H1340" s="248">
        <v>12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198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188</v>
      </c>
    </row>
    <row r="1341" s="15" customFormat="1">
      <c r="A1341" s="15"/>
      <c r="B1341" s="255"/>
      <c r="C1341" s="256"/>
      <c r="D1341" s="235" t="s">
        <v>198</v>
      </c>
      <c r="E1341" s="257" t="s">
        <v>19</v>
      </c>
      <c r="F1341" s="258" t="s">
        <v>229</v>
      </c>
      <c r="G1341" s="256"/>
      <c r="H1341" s="259">
        <v>12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198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188</v>
      </c>
    </row>
    <row r="1342" s="2" customFormat="1" ht="24.15" customHeight="1">
      <c r="A1342" s="40"/>
      <c r="B1342" s="41"/>
      <c r="C1342" s="215" t="s">
        <v>2039</v>
      </c>
      <c r="D1342" s="215" t="s">
        <v>190</v>
      </c>
      <c r="E1342" s="216" t="s">
        <v>1375</v>
      </c>
      <c r="F1342" s="217" t="s">
        <v>1376</v>
      </c>
      <c r="G1342" s="218" t="s">
        <v>460</v>
      </c>
      <c r="H1342" s="266"/>
      <c r="I1342" s="220"/>
      <c r="J1342" s="221">
        <f>ROUND(I1342*H1342,2)</f>
        <v>0</v>
      </c>
      <c r="K1342" s="217" t="s">
        <v>194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342</v>
      </c>
      <c r="AT1342" s="226" t="s">
        <v>190</v>
      </c>
      <c r="AU1342" s="226" t="s">
        <v>82</v>
      </c>
      <c r="AY1342" s="19" t="s">
        <v>188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342</v>
      </c>
      <c r="BM1342" s="226" t="s">
        <v>2040</v>
      </c>
    </row>
    <row r="1343" s="2" customFormat="1">
      <c r="A1343" s="40"/>
      <c r="B1343" s="41"/>
      <c r="C1343" s="42"/>
      <c r="D1343" s="228" t="s">
        <v>196</v>
      </c>
      <c r="E1343" s="42"/>
      <c r="F1343" s="229" t="s">
        <v>1378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196</v>
      </c>
      <c r="AU1343" s="19" t="s">
        <v>82</v>
      </c>
    </row>
    <row r="1344" s="12" customFormat="1" ht="22.8" customHeight="1">
      <c r="A1344" s="12"/>
      <c r="B1344" s="199"/>
      <c r="C1344" s="200"/>
      <c r="D1344" s="201" t="s">
        <v>72</v>
      </c>
      <c r="E1344" s="213" t="s">
        <v>1379</v>
      </c>
      <c r="F1344" s="213" t="s">
        <v>1380</v>
      </c>
      <c r="G1344" s="200"/>
      <c r="H1344" s="200"/>
      <c r="I1344" s="203"/>
      <c r="J1344" s="214">
        <f>BK1344</f>
        <v>0</v>
      </c>
      <c r="K1344" s="200"/>
      <c r="L1344" s="205"/>
      <c r="M1344" s="206"/>
      <c r="N1344" s="207"/>
      <c r="O1344" s="207"/>
      <c r="P1344" s="208">
        <f>SUM(P1345:P1463)</f>
        <v>0</v>
      </c>
      <c r="Q1344" s="207"/>
      <c r="R1344" s="208">
        <f>SUM(R1345:R1463)</f>
        <v>1.5268600400000001</v>
      </c>
      <c r="S1344" s="207"/>
      <c r="T1344" s="209">
        <f>SUM(T1345:T1463)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10" t="s">
        <v>82</v>
      </c>
      <c r="AT1344" s="211" t="s">
        <v>72</v>
      </c>
      <c r="AU1344" s="211" t="s">
        <v>80</v>
      </c>
      <c r="AY1344" s="210" t="s">
        <v>188</v>
      </c>
      <c r="BK1344" s="212">
        <f>SUM(BK1345:BK1463)</f>
        <v>0</v>
      </c>
    </row>
    <row r="1345" s="2" customFormat="1" ht="21.75" customHeight="1">
      <c r="A1345" s="40"/>
      <c r="B1345" s="41"/>
      <c r="C1345" s="215" t="s">
        <v>2041</v>
      </c>
      <c r="D1345" s="215" t="s">
        <v>190</v>
      </c>
      <c r="E1345" s="216" t="s">
        <v>2042</v>
      </c>
      <c r="F1345" s="217" t="s">
        <v>2043</v>
      </c>
      <c r="G1345" s="218" t="s">
        <v>1352</v>
      </c>
      <c r="H1345" s="219">
        <v>4</v>
      </c>
      <c r="I1345" s="220"/>
      <c r="J1345" s="221">
        <f>ROUND(I1345*H1345,2)</f>
        <v>0</v>
      </c>
      <c r="K1345" s="217" t="s">
        <v>452</v>
      </c>
      <c r="L1345" s="46"/>
      <c r="M1345" s="222" t="s">
        <v>19</v>
      </c>
      <c r="N1345" s="223" t="s">
        <v>44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342</v>
      </c>
      <c r="AT1345" s="226" t="s">
        <v>190</v>
      </c>
      <c r="AU1345" s="226" t="s">
        <v>82</v>
      </c>
      <c r="AY1345" s="19" t="s">
        <v>188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80</v>
      </c>
      <c r="BK1345" s="227">
        <f>ROUND(I1345*H1345,2)</f>
        <v>0</v>
      </c>
      <c r="BL1345" s="19" t="s">
        <v>342</v>
      </c>
      <c r="BM1345" s="226" t="s">
        <v>2044</v>
      </c>
    </row>
    <row r="1346" s="13" customFormat="1">
      <c r="A1346" s="13"/>
      <c r="B1346" s="233"/>
      <c r="C1346" s="234"/>
      <c r="D1346" s="235" t="s">
        <v>198</v>
      </c>
      <c r="E1346" s="236" t="s">
        <v>19</v>
      </c>
      <c r="F1346" s="237" t="s">
        <v>2045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198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188</v>
      </c>
    </row>
    <row r="1347" s="13" customFormat="1">
      <c r="A1347" s="13"/>
      <c r="B1347" s="233"/>
      <c r="C1347" s="234"/>
      <c r="D1347" s="235" t="s">
        <v>198</v>
      </c>
      <c r="E1347" s="236" t="s">
        <v>19</v>
      </c>
      <c r="F1347" s="237" t="s">
        <v>2033</v>
      </c>
      <c r="G1347" s="234"/>
      <c r="H1347" s="236" t="s">
        <v>19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3" t="s">
        <v>198</v>
      </c>
      <c r="AU1347" s="243" t="s">
        <v>82</v>
      </c>
      <c r="AV1347" s="13" t="s">
        <v>80</v>
      </c>
      <c r="AW1347" s="13" t="s">
        <v>35</v>
      </c>
      <c r="AX1347" s="13" t="s">
        <v>73</v>
      </c>
      <c r="AY1347" s="243" t="s">
        <v>188</v>
      </c>
    </row>
    <row r="1348" s="14" customFormat="1">
      <c r="A1348" s="14"/>
      <c r="B1348" s="244"/>
      <c r="C1348" s="245"/>
      <c r="D1348" s="235" t="s">
        <v>198</v>
      </c>
      <c r="E1348" s="246" t="s">
        <v>19</v>
      </c>
      <c r="F1348" s="247" t="s">
        <v>2046</v>
      </c>
      <c r="G1348" s="245"/>
      <c r="H1348" s="248">
        <v>4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198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188</v>
      </c>
    </row>
    <row r="1349" s="15" customFormat="1">
      <c r="A1349" s="15"/>
      <c r="B1349" s="255"/>
      <c r="C1349" s="256"/>
      <c r="D1349" s="235" t="s">
        <v>198</v>
      </c>
      <c r="E1349" s="257" t="s">
        <v>19</v>
      </c>
      <c r="F1349" s="258" t="s">
        <v>229</v>
      </c>
      <c r="G1349" s="256"/>
      <c r="H1349" s="259">
        <v>4</v>
      </c>
      <c r="I1349" s="260"/>
      <c r="J1349" s="256"/>
      <c r="K1349" s="256"/>
      <c r="L1349" s="261"/>
      <c r="M1349" s="262"/>
      <c r="N1349" s="263"/>
      <c r="O1349" s="263"/>
      <c r="P1349" s="263"/>
      <c r="Q1349" s="263"/>
      <c r="R1349" s="263"/>
      <c r="S1349" s="263"/>
      <c r="T1349" s="264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5" t="s">
        <v>198</v>
      </c>
      <c r="AU1349" s="265" t="s">
        <v>82</v>
      </c>
      <c r="AV1349" s="15" t="s">
        <v>135</v>
      </c>
      <c r="AW1349" s="15" t="s">
        <v>35</v>
      </c>
      <c r="AX1349" s="15" t="s">
        <v>80</v>
      </c>
      <c r="AY1349" s="265" t="s">
        <v>188</v>
      </c>
    </row>
    <row r="1350" s="2" customFormat="1" ht="24.15" customHeight="1">
      <c r="A1350" s="40"/>
      <c r="B1350" s="41"/>
      <c r="C1350" s="215" t="s">
        <v>2047</v>
      </c>
      <c r="D1350" s="215" t="s">
        <v>190</v>
      </c>
      <c r="E1350" s="216" t="s">
        <v>2048</v>
      </c>
      <c r="F1350" s="217" t="s">
        <v>2049</v>
      </c>
      <c r="G1350" s="218" t="s">
        <v>1352</v>
      </c>
      <c r="H1350" s="219">
        <v>3</v>
      </c>
      <c r="I1350" s="220"/>
      <c r="J1350" s="221">
        <f>ROUND(I1350*H1350,2)</f>
        <v>0</v>
      </c>
      <c r="K1350" s="217" t="s">
        <v>452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</v>
      </c>
      <c r="R1350" s="224">
        <f>Q1350*H1350</f>
        <v>0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342</v>
      </c>
      <c r="AT1350" s="226" t="s">
        <v>190</v>
      </c>
      <c r="AU1350" s="226" t="s">
        <v>82</v>
      </c>
      <c r="AY1350" s="19" t="s">
        <v>188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342</v>
      </c>
      <c r="BM1350" s="226" t="s">
        <v>2050</v>
      </c>
    </row>
    <row r="1351" s="13" customFormat="1">
      <c r="A1351" s="13"/>
      <c r="B1351" s="233"/>
      <c r="C1351" s="234"/>
      <c r="D1351" s="235" t="s">
        <v>198</v>
      </c>
      <c r="E1351" s="236" t="s">
        <v>19</v>
      </c>
      <c r="F1351" s="237" t="s">
        <v>2045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198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188</v>
      </c>
    </row>
    <row r="1352" s="13" customFormat="1">
      <c r="A1352" s="13"/>
      <c r="B1352" s="233"/>
      <c r="C1352" s="234"/>
      <c r="D1352" s="235" t="s">
        <v>198</v>
      </c>
      <c r="E1352" s="236" t="s">
        <v>19</v>
      </c>
      <c r="F1352" s="237" t="s">
        <v>2051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198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188</v>
      </c>
    </row>
    <row r="1353" s="14" customFormat="1">
      <c r="A1353" s="14"/>
      <c r="B1353" s="244"/>
      <c r="C1353" s="245"/>
      <c r="D1353" s="235" t="s">
        <v>198</v>
      </c>
      <c r="E1353" s="246" t="s">
        <v>19</v>
      </c>
      <c r="F1353" s="247" t="s">
        <v>2052</v>
      </c>
      <c r="G1353" s="245"/>
      <c r="H1353" s="248">
        <v>3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198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188</v>
      </c>
    </row>
    <row r="1354" s="15" customFormat="1">
      <c r="A1354" s="15"/>
      <c r="B1354" s="255"/>
      <c r="C1354" s="256"/>
      <c r="D1354" s="235" t="s">
        <v>198</v>
      </c>
      <c r="E1354" s="257" t="s">
        <v>19</v>
      </c>
      <c r="F1354" s="258" t="s">
        <v>229</v>
      </c>
      <c r="G1354" s="256"/>
      <c r="H1354" s="259">
        <v>3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198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188</v>
      </c>
    </row>
    <row r="1355" s="2" customFormat="1" ht="24.15" customHeight="1">
      <c r="A1355" s="40"/>
      <c r="B1355" s="41"/>
      <c r="C1355" s="215" t="s">
        <v>2053</v>
      </c>
      <c r="D1355" s="215" t="s">
        <v>190</v>
      </c>
      <c r="E1355" s="216" t="s">
        <v>2054</v>
      </c>
      <c r="F1355" s="217" t="s">
        <v>2055</v>
      </c>
      <c r="G1355" s="218" t="s">
        <v>1352</v>
      </c>
      <c r="H1355" s="219">
        <v>10</v>
      </c>
      <c r="I1355" s="220"/>
      <c r="J1355" s="221">
        <f>ROUND(I1355*H1355,2)</f>
        <v>0</v>
      </c>
      <c r="K1355" s="217" t="s">
        <v>452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342</v>
      </c>
      <c r="AT1355" s="226" t="s">
        <v>190</v>
      </c>
      <c r="AU1355" s="226" t="s">
        <v>82</v>
      </c>
      <c r="AY1355" s="19" t="s">
        <v>188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342</v>
      </c>
      <c r="BM1355" s="226" t="s">
        <v>2056</v>
      </c>
    </row>
    <row r="1356" s="13" customFormat="1">
      <c r="A1356" s="13"/>
      <c r="B1356" s="233"/>
      <c r="C1356" s="234"/>
      <c r="D1356" s="235" t="s">
        <v>198</v>
      </c>
      <c r="E1356" s="236" t="s">
        <v>19</v>
      </c>
      <c r="F1356" s="237" t="s">
        <v>2045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198</v>
      </c>
      <c r="AU1356" s="243" t="s">
        <v>82</v>
      </c>
      <c r="AV1356" s="13" t="s">
        <v>80</v>
      </c>
      <c r="AW1356" s="13" t="s">
        <v>35</v>
      </c>
      <c r="AX1356" s="13" t="s">
        <v>73</v>
      </c>
      <c r="AY1356" s="243" t="s">
        <v>188</v>
      </c>
    </row>
    <row r="1357" s="13" customFormat="1">
      <c r="A1357" s="13"/>
      <c r="B1357" s="233"/>
      <c r="C1357" s="234"/>
      <c r="D1357" s="235" t="s">
        <v>198</v>
      </c>
      <c r="E1357" s="236" t="s">
        <v>19</v>
      </c>
      <c r="F1357" s="237" t="s">
        <v>2057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198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188</v>
      </c>
    </row>
    <row r="1358" s="14" customFormat="1">
      <c r="A1358" s="14"/>
      <c r="B1358" s="244"/>
      <c r="C1358" s="245"/>
      <c r="D1358" s="235" t="s">
        <v>198</v>
      </c>
      <c r="E1358" s="246" t="s">
        <v>19</v>
      </c>
      <c r="F1358" s="247" t="s">
        <v>2058</v>
      </c>
      <c r="G1358" s="245"/>
      <c r="H1358" s="248">
        <v>10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198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188</v>
      </c>
    </row>
    <row r="1359" s="15" customFormat="1">
      <c r="A1359" s="15"/>
      <c r="B1359" s="255"/>
      <c r="C1359" s="256"/>
      <c r="D1359" s="235" t="s">
        <v>198</v>
      </c>
      <c r="E1359" s="257" t="s">
        <v>19</v>
      </c>
      <c r="F1359" s="258" t="s">
        <v>229</v>
      </c>
      <c r="G1359" s="256"/>
      <c r="H1359" s="259">
        <v>10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5" t="s">
        <v>198</v>
      </c>
      <c r="AU1359" s="265" t="s">
        <v>82</v>
      </c>
      <c r="AV1359" s="15" t="s">
        <v>135</v>
      </c>
      <c r="AW1359" s="15" t="s">
        <v>35</v>
      </c>
      <c r="AX1359" s="15" t="s">
        <v>80</v>
      </c>
      <c r="AY1359" s="265" t="s">
        <v>188</v>
      </c>
    </row>
    <row r="1360" s="2" customFormat="1" ht="24.15" customHeight="1">
      <c r="A1360" s="40"/>
      <c r="B1360" s="41"/>
      <c r="C1360" s="215" t="s">
        <v>2059</v>
      </c>
      <c r="D1360" s="215" t="s">
        <v>190</v>
      </c>
      <c r="E1360" s="216" t="s">
        <v>2060</v>
      </c>
      <c r="F1360" s="217" t="s">
        <v>2061</v>
      </c>
      <c r="G1360" s="218" t="s">
        <v>1352</v>
      </c>
      <c r="H1360" s="219">
        <v>2</v>
      </c>
      <c r="I1360" s="220"/>
      <c r="J1360" s="221">
        <f>ROUND(I1360*H1360,2)</f>
        <v>0</v>
      </c>
      <c r="K1360" s="217" t="s">
        <v>452</v>
      </c>
      <c r="L1360" s="46"/>
      <c r="M1360" s="222" t="s">
        <v>19</v>
      </c>
      <c r="N1360" s="223" t="s">
        <v>44</v>
      </c>
      <c r="O1360" s="86"/>
      <c r="P1360" s="224">
        <f>O1360*H1360</f>
        <v>0</v>
      </c>
      <c r="Q1360" s="224">
        <v>0</v>
      </c>
      <c r="R1360" s="224">
        <f>Q1360*H1360</f>
        <v>0</v>
      </c>
      <c r="S1360" s="224">
        <v>0</v>
      </c>
      <c r="T1360" s="225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6" t="s">
        <v>342</v>
      </c>
      <c r="AT1360" s="226" t="s">
        <v>190</v>
      </c>
      <c r="AU1360" s="226" t="s">
        <v>82</v>
      </c>
      <c r="AY1360" s="19" t="s">
        <v>188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19" t="s">
        <v>80</v>
      </c>
      <c r="BK1360" s="227">
        <f>ROUND(I1360*H1360,2)</f>
        <v>0</v>
      </c>
      <c r="BL1360" s="19" t="s">
        <v>342</v>
      </c>
      <c r="BM1360" s="226" t="s">
        <v>2062</v>
      </c>
    </row>
    <row r="1361" s="13" customFormat="1">
      <c r="A1361" s="13"/>
      <c r="B1361" s="233"/>
      <c r="C1361" s="234"/>
      <c r="D1361" s="235" t="s">
        <v>198</v>
      </c>
      <c r="E1361" s="236" t="s">
        <v>19</v>
      </c>
      <c r="F1361" s="237" t="s">
        <v>2045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198</v>
      </c>
      <c r="AU1361" s="243" t="s">
        <v>82</v>
      </c>
      <c r="AV1361" s="13" t="s">
        <v>80</v>
      </c>
      <c r="AW1361" s="13" t="s">
        <v>35</v>
      </c>
      <c r="AX1361" s="13" t="s">
        <v>73</v>
      </c>
      <c r="AY1361" s="243" t="s">
        <v>188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2063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4" customFormat="1">
      <c r="A1363" s="14"/>
      <c r="B1363" s="244"/>
      <c r="C1363" s="245"/>
      <c r="D1363" s="235" t="s">
        <v>198</v>
      </c>
      <c r="E1363" s="246" t="s">
        <v>19</v>
      </c>
      <c r="F1363" s="247" t="s">
        <v>82</v>
      </c>
      <c r="G1363" s="245"/>
      <c r="H1363" s="248">
        <v>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198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188</v>
      </c>
    </row>
    <row r="1364" s="15" customFormat="1">
      <c r="A1364" s="15"/>
      <c r="B1364" s="255"/>
      <c r="C1364" s="256"/>
      <c r="D1364" s="235" t="s">
        <v>198</v>
      </c>
      <c r="E1364" s="257" t="s">
        <v>19</v>
      </c>
      <c r="F1364" s="258" t="s">
        <v>229</v>
      </c>
      <c r="G1364" s="256"/>
      <c r="H1364" s="259">
        <v>2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5" t="s">
        <v>198</v>
      </c>
      <c r="AU1364" s="265" t="s">
        <v>82</v>
      </c>
      <c r="AV1364" s="15" t="s">
        <v>135</v>
      </c>
      <c r="AW1364" s="15" t="s">
        <v>35</v>
      </c>
      <c r="AX1364" s="15" t="s">
        <v>80</v>
      </c>
      <c r="AY1364" s="265" t="s">
        <v>188</v>
      </c>
    </row>
    <row r="1365" s="2" customFormat="1" ht="55.5" customHeight="1">
      <c r="A1365" s="40"/>
      <c r="B1365" s="41"/>
      <c r="C1365" s="215" t="s">
        <v>2064</v>
      </c>
      <c r="D1365" s="215" t="s">
        <v>190</v>
      </c>
      <c r="E1365" s="216" t="s">
        <v>2065</v>
      </c>
      <c r="F1365" s="217" t="s">
        <v>2066</v>
      </c>
      <c r="G1365" s="218" t="s">
        <v>1352</v>
      </c>
      <c r="H1365" s="219">
        <v>1</v>
      </c>
      <c r="I1365" s="220"/>
      <c r="J1365" s="221">
        <f>ROUND(I1365*H1365,2)</f>
        <v>0</v>
      </c>
      <c r="K1365" s="217" t="s">
        <v>452</v>
      </c>
      <c r="L1365" s="46"/>
      <c r="M1365" s="222" t="s">
        <v>19</v>
      </c>
      <c r="N1365" s="223" t="s">
        <v>44</v>
      </c>
      <c r="O1365" s="86"/>
      <c r="P1365" s="224">
        <f>O1365*H1365</f>
        <v>0</v>
      </c>
      <c r="Q1365" s="224">
        <v>0</v>
      </c>
      <c r="R1365" s="224">
        <f>Q1365*H1365</f>
        <v>0</v>
      </c>
      <c r="S1365" s="224">
        <v>0</v>
      </c>
      <c r="T1365" s="225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6" t="s">
        <v>342</v>
      </c>
      <c r="AT1365" s="226" t="s">
        <v>190</v>
      </c>
      <c r="AU1365" s="226" t="s">
        <v>82</v>
      </c>
      <c r="AY1365" s="19" t="s">
        <v>188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19" t="s">
        <v>80</v>
      </c>
      <c r="BK1365" s="227">
        <f>ROUND(I1365*H1365,2)</f>
        <v>0</v>
      </c>
      <c r="BL1365" s="19" t="s">
        <v>342</v>
      </c>
      <c r="BM1365" s="226" t="s">
        <v>2067</v>
      </c>
    </row>
    <row r="1366" s="13" customFormat="1">
      <c r="A1366" s="13"/>
      <c r="B1366" s="233"/>
      <c r="C1366" s="234"/>
      <c r="D1366" s="235" t="s">
        <v>198</v>
      </c>
      <c r="E1366" s="236" t="s">
        <v>19</v>
      </c>
      <c r="F1366" s="237" t="s">
        <v>2068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198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188</v>
      </c>
    </row>
    <row r="1367" s="14" customFormat="1">
      <c r="A1367" s="14"/>
      <c r="B1367" s="244"/>
      <c r="C1367" s="245"/>
      <c r="D1367" s="235" t="s">
        <v>198</v>
      </c>
      <c r="E1367" s="246" t="s">
        <v>19</v>
      </c>
      <c r="F1367" s="247" t="s">
        <v>80</v>
      </c>
      <c r="G1367" s="245"/>
      <c r="H1367" s="248">
        <v>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198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188</v>
      </c>
    </row>
    <row r="1368" s="15" customFormat="1">
      <c r="A1368" s="15"/>
      <c r="B1368" s="255"/>
      <c r="C1368" s="256"/>
      <c r="D1368" s="235" t="s">
        <v>198</v>
      </c>
      <c r="E1368" s="257" t="s">
        <v>19</v>
      </c>
      <c r="F1368" s="258" t="s">
        <v>229</v>
      </c>
      <c r="G1368" s="256"/>
      <c r="H1368" s="259">
        <v>1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198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188</v>
      </c>
    </row>
    <row r="1369" s="2" customFormat="1" ht="33" customHeight="1">
      <c r="A1369" s="40"/>
      <c r="B1369" s="41"/>
      <c r="C1369" s="215" t="s">
        <v>2069</v>
      </c>
      <c r="D1369" s="215" t="s">
        <v>190</v>
      </c>
      <c r="E1369" s="216" t="s">
        <v>2070</v>
      </c>
      <c r="F1369" s="217" t="s">
        <v>2071</v>
      </c>
      <c r="G1369" s="218" t="s">
        <v>1352</v>
      </c>
      <c r="H1369" s="219">
        <v>1</v>
      </c>
      <c r="I1369" s="220"/>
      <c r="J1369" s="221">
        <f>ROUND(I1369*H1369,2)</f>
        <v>0</v>
      </c>
      <c r="K1369" s="217" t="s">
        <v>452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0</v>
      </c>
      <c r="R1369" s="224">
        <f>Q1369*H1369</f>
        <v>0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342</v>
      </c>
      <c r="AT1369" s="226" t="s">
        <v>190</v>
      </c>
      <c r="AU1369" s="226" t="s">
        <v>82</v>
      </c>
      <c r="AY1369" s="19" t="s">
        <v>188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342</v>
      </c>
      <c r="BM1369" s="226" t="s">
        <v>2072</v>
      </c>
    </row>
    <row r="1370" s="13" customFormat="1">
      <c r="A1370" s="13"/>
      <c r="B1370" s="233"/>
      <c r="C1370" s="234"/>
      <c r="D1370" s="235" t="s">
        <v>198</v>
      </c>
      <c r="E1370" s="236" t="s">
        <v>19</v>
      </c>
      <c r="F1370" s="237" t="s">
        <v>2022</v>
      </c>
      <c r="G1370" s="234"/>
      <c r="H1370" s="236" t="s">
        <v>19</v>
      </c>
      <c r="I1370" s="238"/>
      <c r="J1370" s="234"/>
      <c r="K1370" s="234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198</v>
      </c>
      <c r="AU1370" s="243" t="s">
        <v>82</v>
      </c>
      <c r="AV1370" s="13" t="s">
        <v>80</v>
      </c>
      <c r="AW1370" s="13" t="s">
        <v>35</v>
      </c>
      <c r="AX1370" s="13" t="s">
        <v>73</v>
      </c>
      <c r="AY1370" s="243" t="s">
        <v>188</v>
      </c>
    </row>
    <row r="1371" s="13" customFormat="1">
      <c r="A1371" s="13"/>
      <c r="B1371" s="233"/>
      <c r="C1371" s="234"/>
      <c r="D1371" s="235" t="s">
        <v>198</v>
      </c>
      <c r="E1371" s="236" t="s">
        <v>19</v>
      </c>
      <c r="F1371" s="237" t="s">
        <v>2073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198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188</v>
      </c>
    </row>
    <row r="1372" s="14" customFormat="1">
      <c r="A1372" s="14"/>
      <c r="B1372" s="244"/>
      <c r="C1372" s="245"/>
      <c r="D1372" s="235" t="s">
        <v>198</v>
      </c>
      <c r="E1372" s="246" t="s">
        <v>19</v>
      </c>
      <c r="F1372" s="247" t="s">
        <v>80</v>
      </c>
      <c r="G1372" s="245"/>
      <c r="H1372" s="248">
        <v>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198</v>
      </c>
      <c r="AU1372" s="254" t="s">
        <v>82</v>
      </c>
      <c r="AV1372" s="14" t="s">
        <v>82</v>
      </c>
      <c r="AW1372" s="14" t="s">
        <v>35</v>
      </c>
      <c r="AX1372" s="14" t="s">
        <v>73</v>
      </c>
      <c r="AY1372" s="254" t="s">
        <v>188</v>
      </c>
    </row>
    <row r="1373" s="15" customFormat="1">
      <c r="A1373" s="15"/>
      <c r="B1373" s="255"/>
      <c r="C1373" s="256"/>
      <c r="D1373" s="235" t="s">
        <v>198</v>
      </c>
      <c r="E1373" s="257" t="s">
        <v>19</v>
      </c>
      <c r="F1373" s="258" t="s">
        <v>229</v>
      </c>
      <c r="G1373" s="256"/>
      <c r="H1373" s="259">
        <v>1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5" t="s">
        <v>198</v>
      </c>
      <c r="AU1373" s="265" t="s">
        <v>82</v>
      </c>
      <c r="AV1373" s="15" t="s">
        <v>135</v>
      </c>
      <c r="AW1373" s="15" t="s">
        <v>35</v>
      </c>
      <c r="AX1373" s="15" t="s">
        <v>80</v>
      </c>
      <c r="AY1373" s="265" t="s">
        <v>188</v>
      </c>
    </row>
    <row r="1374" s="2" customFormat="1" ht="21.75" customHeight="1">
      <c r="A1374" s="40"/>
      <c r="B1374" s="41"/>
      <c r="C1374" s="215" t="s">
        <v>2074</v>
      </c>
      <c r="D1374" s="215" t="s">
        <v>190</v>
      </c>
      <c r="E1374" s="216" t="s">
        <v>2075</v>
      </c>
      <c r="F1374" s="217" t="s">
        <v>2076</v>
      </c>
      <c r="G1374" s="218" t="s">
        <v>501</v>
      </c>
      <c r="H1374" s="219">
        <v>1.5</v>
      </c>
      <c r="I1374" s="220"/>
      <c r="J1374" s="221">
        <f>ROUND(I1374*H1374,2)</f>
        <v>0</v>
      </c>
      <c r="K1374" s="217" t="s">
        <v>194</v>
      </c>
      <c r="L1374" s="46"/>
      <c r="M1374" s="222" t="s">
        <v>19</v>
      </c>
      <c r="N1374" s="223" t="s">
        <v>44</v>
      </c>
      <c r="O1374" s="86"/>
      <c r="P1374" s="224">
        <f>O1374*H1374</f>
        <v>0</v>
      </c>
      <c r="Q1374" s="224">
        <v>0.00040000000000000002</v>
      </c>
      <c r="R1374" s="224">
        <f>Q1374*H1374</f>
        <v>0.00060000000000000006</v>
      </c>
      <c r="S1374" s="224">
        <v>0</v>
      </c>
      <c r="T1374" s="225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6" t="s">
        <v>342</v>
      </c>
      <c r="AT1374" s="226" t="s">
        <v>190</v>
      </c>
      <c r="AU1374" s="226" t="s">
        <v>82</v>
      </c>
      <c r="AY1374" s="19" t="s">
        <v>188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9" t="s">
        <v>80</v>
      </c>
      <c r="BK1374" s="227">
        <f>ROUND(I1374*H1374,2)</f>
        <v>0</v>
      </c>
      <c r="BL1374" s="19" t="s">
        <v>342</v>
      </c>
      <c r="BM1374" s="226" t="s">
        <v>2077</v>
      </c>
    </row>
    <row r="1375" s="2" customFormat="1">
      <c r="A1375" s="40"/>
      <c r="B1375" s="41"/>
      <c r="C1375" s="42"/>
      <c r="D1375" s="228" t="s">
        <v>196</v>
      </c>
      <c r="E1375" s="42"/>
      <c r="F1375" s="229" t="s">
        <v>2078</v>
      </c>
      <c r="G1375" s="42"/>
      <c r="H1375" s="42"/>
      <c r="I1375" s="230"/>
      <c r="J1375" s="42"/>
      <c r="K1375" s="42"/>
      <c r="L1375" s="46"/>
      <c r="M1375" s="231"/>
      <c r="N1375" s="232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196</v>
      </c>
      <c r="AU1375" s="19" t="s">
        <v>82</v>
      </c>
    </row>
    <row r="1376" s="13" customFormat="1">
      <c r="A1376" s="13"/>
      <c r="B1376" s="233"/>
      <c r="C1376" s="234"/>
      <c r="D1376" s="235" t="s">
        <v>198</v>
      </c>
      <c r="E1376" s="236" t="s">
        <v>19</v>
      </c>
      <c r="F1376" s="237" t="s">
        <v>1342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198</v>
      </c>
      <c r="AU1376" s="243" t="s">
        <v>82</v>
      </c>
      <c r="AV1376" s="13" t="s">
        <v>80</v>
      </c>
      <c r="AW1376" s="13" t="s">
        <v>35</v>
      </c>
      <c r="AX1376" s="13" t="s">
        <v>73</v>
      </c>
      <c r="AY1376" s="243" t="s">
        <v>188</v>
      </c>
    </row>
    <row r="1377" s="13" customFormat="1">
      <c r="A1377" s="13"/>
      <c r="B1377" s="233"/>
      <c r="C1377" s="234"/>
      <c r="D1377" s="235" t="s">
        <v>198</v>
      </c>
      <c r="E1377" s="236" t="s">
        <v>19</v>
      </c>
      <c r="F1377" s="237" t="s">
        <v>2079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198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188</v>
      </c>
    </row>
    <row r="1378" s="14" customFormat="1">
      <c r="A1378" s="14"/>
      <c r="B1378" s="244"/>
      <c r="C1378" s="245"/>
      <c r="D1378" s="235" t="s">
        <v>198</v>
      </c>
      <c r="E1378" s="246" t="s">
        <v>19</v>
      </c>
      <c r="F1378" s="247" t="s">
        <v>2080</v>
      </c>
      <c r="G1378" s="245"/>
      <c r="H1378" s="248">
        <v>1.5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198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188</v>
      </c>
    </row>
    <row r="1379" s="15" customFormat="1">
      <c r="A1379" s="15"/>
      <c r="B1379" s="255"/>
      <c r="C1379" s="256"/>
      <c r="D1379" s="235" t="s">
        <v>198</v>
      </c>
      <c r="E1379" s="257" t="s">
        <v>19</v>
      </c>
      <c r="F1379" s="258" t="s">
        <v>229</v>
      </c>
      <c r="G1379" s="256"/>
      <c r="H1379" s="259">
        <v>1.5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198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188</v>
      </c>
    </row>
    <row r="1380" s="2" customFormat="1" ht="16.5" customHeight="1">
      <c r="A1380" s="40"/>
      <c r="B1380" s="41"/>
      <c r="C1380" s="272" t="s">
        <v>2081</v>
      </c>
      <c r="D1380" s="272" t="s">
        <v>522</v>
      </c>
      <c r="E1380" s="273" t="s">
        <v>2082</v>
      </c>
      <c r="F1380" s="274" t="s">
        <v>2083</v>
      </c>
      <c r="G1380" s="275" t="s">
        <v>501</v>
      </c>
      <c r="H1380" s="276">
        <v>1.5</v>
      </c>
      <c r="I1380" s="277"/>
      <c r="J1380" s="278">
        <f>ROUND(I1380*H1380,2)</f>
        <v>0</v>
      </c>
      <c r="K1380" s="274" t="s">
        <v>194</v>
      </c>
      <c r="L1380" s="279"/>
      <c r="M1380" s="280" t="s">
        <v>19</v>
      </c>
      <c r="N1380" s="281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630</v>
      </c>
      <c r="AT1380" s="226" t="s">
        <v>522</v>
      </c>
      <c r="AU1380" s="226" t="s">
        <v>82</v>
      </c>
      <c r="AY1380" s="19" t="s">
        <v>188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342</v>
      </c>
      <c r="BM1380" s="226" t="s">
        <v>2084</v>
      </c>
    </row>
    <row r="1381" s="13" customFormat="1">
      <c r="A1381" s="13"/>
      <c r="B1381" s="233"/>
      <c r="C1381" s="234"/>
      <c r="D1381" s="235" t="s">
        <v>198</v>
      </c>
      <c r="E1381" s="236" t="s">
        <v>19</v>
      </c>
      <c r="F1381" s="237" t="s">
        <v>1342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198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188</v>
      </c>
    </row>
    <row r="1382" s="13" customFormat="1">
      <c r="A1382" s="13"/>
      <c r="B1382" s="233"/>
      <c r="C1382" s="234"/>
      <c r="D1382" s="235" t="s">
        <v>198</v>
      </c>
      <c r="E1382" s="236" t="s">
        <v>19</v>
      </c>
      <c r="F1382" s="237" t="s">
        <v>2079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198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188</v>
      </c>
    </row>
    <row r="1383" s="14" customFormat="1">
      <c r="A1383" s="14"/>
      <c r="B1383" s="244"/>
      <c r="C1383" s="245"/>
      <c r="D1383" s="235" t="s">
        <v>198</v>
      </c>
      <c r="E1383" s="246" t="s">
        <v>19</v>
      </c>
      <c r="F1383" s="247" t="s">
        <v>2080</v>
      </c>
      <c r="G1383" s="245"/>
      <c r="H1383" s="248">
        <v>1.5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198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188</v>
      </c>
    </row>
    <row r="1384" s="15" customFormat="1">
      <c r="A1384" s="15"/>
      <c r="B1384" s="255"/>
      <c r="C1384" s="256"/>
      <c r="D1384" s="235" t="s">
        <v>198</v>
      </c>
      <c r="E1384" s="257" t="s">
        <v>19</v>
      </c>
      <c r="F1384" s="258" t="s">
        <v>229</v>
      </c>
      <c r="G1384" s="256"/>
      <c r="H1384" s="259">
        <v>1.5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198</v>
      </c>
      <c r="AU1384" s="265" t="s">
        <v>82</v>
      </c>
      <c r="AV1384" s="15" t="s">
        <v>135</v>
      </c>
      <c r="AW1384" s="15" t="s">
        <v>35</v>
      </c>
      <c r="AX1384" s="15" t="s">
        <v>80</v>
      </c>
      <c r="AY1384" s="265" t="s">
        <v>188</v>
      </c>
    </row>
    <row r="1385" s="2" customFormat="1" ht="16.5" customHeight="1">
      <c r="A1385" s="40"/>
      <c r="B1385" s="41"/>
      <c r="C1385" s="215" t="s">
        <v>2085</v>
      </c>
      <c r="D1385" s="215" t="s">
        <v>190</v>
      </c>
      <c r="E1385" s="216" t="s">
        <v>1382</v>
      </c>
      <c r="F1385" s="217" t="s">
        <v>1383</v>
      </c>
      <c r="G1385" s="218" t="s">
        <v>501</v>
      </c>
      <c r="H1385" s="219">
        <v>6.9089999999999998</v>
      </c>
      <c r="I1385" s="220"/>
      <c r="J1385" s="221">
        <f>ROUND(I1385*H1385,2)</f>
        <v>0</v>
      </c>
      <c r="K1385" s="217" t="s">
        <v>194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0.00040000000000000002</v>
      </c>
      <c r="R1385" s="224">
        <f>Q1385*H1385</f>
        <v>0.0027636000000000002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342</v>
      </c>
      <c r="AT1385" s="226" t="s">
        <v>190</v>
      </c>
      <c r="AU1385" s="226" t="s">
        <v>82</v>
      </c>
      <c r="AY1385" s="19" t="s">
        <v>188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342</v>
      </c>
      <c r="BM1385" s="226" t="s">
        <v>2086</v>
      </c>
    </row>
    <row r="1386" s="2" customFormat="1">
      <c r="A1386" s="40"/>
      <c r="B1386" s="41"/>
      <c r="C1386" s="42"/>
      <c r="D1386" s="228" t="s">
        <v>196</v>
      </c>
      <c r="E1386" s="42"/>
      <c r="F1386" s="229" t="s">
        <v>1385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196</v>
      </c>
      <c r="AU1386" s="19" t="s">
        <v>82</v>
      </c>
    </row>
    <row r="1387" s="13" customFormat="1">
      <c r="A1387" s="13"/>
      <c r="B1387" s="233"/>
      <c r="C1387" s="234"/>
      <c r="D1387" s="235" t="s">
        <v>198</v>
      </c>
      <c r="E1387" s="236" t="s">
        <v>19</v>
      </c>
      <c r="F1387" s="237" t="s">
        <v>1342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198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188</v>
      </c>
    </row>
    <row r="1388" s="13" customFormat="1">
      <c r="A1388" s="13"/>
      <c r="B1388" s="233"/>
      <c r="C1388" s="234"/>
      <c r="D1388" s="235" t="s">
        <v>198</v>
      </c>
      <c r="E1388" s="236" t="s">
        <v>19</v>
      </c>
      <c r="F1388" s="237" t="s">
        <v>2087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198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188</v>
      </c>
    </row>
    <row r="1389" s="14" customFormat="1">
      <c r="A1389" s="14"/>
      <c r="B1389" s="244"/>
      <c r="C1389" s="245"/>
      <c r="D1389" s="235" t="s">
        <v>198</v>
      </c>
      <c r="E1389" s="246" t="s">
        <v>19</v>
      </c>
      <c r="F1389" s="247" t="s">
        <v>2088</v>
      </c>
      <c r="G1389" s="245"/>
      <c r="H1389" s="248">
        <v>3.2999999999999998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198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188</v>
      </c>
    </row>
    <row r="1390" s="13" customFormat="1">
      <c r="A1390" s="13"/>
      <c r="B1390" s="233"/>
      <c r="C1390" s="234"/>
      <c r="D1390" s="235" t="s">
        <v>198</v>
      </c>
      <c r="E1390" s="236" t="s">
        <v>19</v>
      </c>
      <c r="F1390" s="237" t="s">
        <v>2089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198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2090</v>
      </c>
      <c r="G1391" s="245"/>
      <c r="H1391" s="248">
        <v>3.609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5" customFormat="1">
      <c r="A1392" s="15"/>
      <c r="B1392" s="255"/>
      <c r="C1392" s="256"/>
      <c r="D1392" s="235" t="s">
        <v>198</v>
      </c>
      <c r="E1392" s="257" t="s">
        <v>19</v>
      </c>
      <c r="F1392" s="258" t="s">
        <v>229</v>
      </c>
      <c r="G1392" s="256"/>
      <c r="H1392" s="259">
        <v>6.9089999999999998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198</v>
      </c>
      <c r="AU1392" s="265" t="s">
        <v>82</v>
      </c>
      <c r="AV1392" s="15" t="s">
        <v>135</v>
      </c>
      <c r="AW1392" s="15" t="s">
        <v>35</v>
      </c>
      <c r="AX1392" s="15" t="s">
        <v>80</v>
      </c>
      <c r="AY1392" s="265" t="s">
        <v>188</v>
      </c>
    </row>
    <row r="1393" s="2" customFormat="1" ht="16.5" customHeight="1">
      <c r="A1393" s="40"/>
      <c r="B1393" s="41"/>
      <c r="C1393" s="272" t="s">
        <v>2091</v>
      </c>
      <c r="D1393" s="272" t="s">
        <v>522</v>
      </c>
      <c r="E1393" s="273" t="s">
        <v>1391</v>
      </c>
      <c r="F1393" s="274" t="s">
        <v>1392</v>
      </c>
      <c r="G1393" s="275" t="s">
        <v>501</v>
      </c>
      <c r="H1393" s="276">
        <v>6.9089999999999998</v>
      </c>
      <c r="I1393" s="277"/>
      <c r="J1393" s="278">
        <f>ROUND(I1393*H1393,2)</f>
        <v>0</v>
      </c>
      <c r="K1393" s="274" t="s">
        <v>194</v>
      </c>
      <c r="L1393" s="279"/>
      <c r="M1393" s="280" t="s">
        <v>19</v>
      </c>
      <c r="N1393" s="281" t="s">
        <v>44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630</v>
      </c>
      <c r="AT1393" s="226" t="s">
        <v>522</v>
      </c>
      <c r="AU1393" s="226" t="s">
        <v>82</v>
      </c>
      <c r="AY1393" s="19" t="s">
        <v>188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80</v>
      </c>
      <c r="BK1393" s="227">
        <f>ROUND(I1393*H1393,2)</f>
        <v>0</v>
      </c>
      <c r="BL1393" s="19" t="s">
        <v>342</v>
      </c>
      <c r="BM1393" s="226" t="s">
        <v>2092</v>
      </c>
    </row>
    <row r="1394" s="13" customFormat="1">
      <c r="A1394" s="13"/>
      <c r="B1394" s="233"/>
      <c r="C1394" s="234"/>
      <c r="D1394" s="235" t="s">
        <v>198</v>
      </c>
      <c r="E1394" s="236" t="s">
        <v>19</v>
      </c>
      <c r="F1394" s="237" t="s">
        <v>1342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198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188</v>
      </c>
    </row>
    <row r="1395" s="13" customFormat="1">
      <c r="A1395" s="13"/>
      <c r="B1395" s="233"/>
      <c r="C1395" s="234"/>
      <c r="D1395" s="235" t="s">
        <v>198</v>
      </c>
      <c r="E1395" s="236" t="s">
        <v>19</v>
      </c>
      <c r="F1395" s="237" t="s">
        <v>2087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198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188</v>
      </c>
    </row>
    <row r="1396" s="14" customFormat="1">
      <c r="A1396" s="14"/>
      <c r="B1396" s="244"/>
      <c r="C1396" s="245"/>
      <c r="D1396" s="235" t="s">
        <v>198</v>
      </c>
      <c r="E1396" s="246" t="s">
        <v>19</v>
      </c>
      <c r="F1396" s="247" t="s">
        <v>2088</v>
      </c>
      <c r="G1396" s="245"/>
      <c r="H1396" s="248">
        <v>3.2999999999999998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198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188</v>
      </c>
    </row>
    <row r="1397" s="13" customFormat="1">
      <c r="A1397" s="13"/>
      <c r="B1397" s="233"/>
      <c r="C1397" s="234"/>
      <c r="D1397" s="235" t="s">
        <v>198</v>
      </c>
      <c r="E1397" s="236" t="s">
        <v>19</v>
      </c>
      <c r="F1397" s="237" t="s">
        <v>2089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198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188</v>
      </c>
    </row>
    <row r="1398" s="14" customFormat="1">
      <c r="A1398" s="14"/>
      <c r="B1398" s="244"/>
      <c r="C1398" s="245"/>
      <c r="D1398" s="235" t="s">
        <v>198</v>
      </c>
      <c r="E1398" s="246" t="s">
        <v>19</v>
      </c>
      <c r="F1398" s="247" t="s">
        <v>2090</v>
      </c>
      <c r="G1398" s="245"/>
      <c r="H1398" s="248">
        <v>3.609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198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188</v>
      </c>
    </row>
    <row r="1399" s="15" customFormat="1">
      <c r="A1399" s="15"/>
      <c r="B1399" s="255"/>
      <c r="C1399" s="256"/>
      <c r="D1399" s="235" t="s">
        <v>198</v>
      </c>
      <c r="E1399" s="257" t="s">
        <v>19</v>
      </c>
      <c r="F1399" s="258" t="s">
        <v>229</v>
      </c>
      <c r="G1399" s="256"/>
      <c r="H1399" s="259">
        <v>6.9089999999999998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198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188</v>
      </c>
    </row>
    <row r="1400" s="2" customFormat="1" ht="16.5" customHeight="1">
      <c r="A1400" s="40"/>
      <c r="B1400" s="41"/>
      <c r="C1400" s="215" t="s">
        <v>2093</v>
      </c>
      <c r="D1400" s="215" t="s">
        <v>190</v>
      </c>
      <c r="E1400" s="216" t="s">
        <v>1395</v>
      </c>
      <c r="F1400" s="217" t="s">
        <v>1396</v>
      </c>
      <c r="G1400" s="218" t="s">
        <v>1397</v>
      </c>
      <c r="H1400" s="219">
        <v>633.95399999999995</v>
      </c>
      <c r="I1400" s="220"/>
      <c r="J1400" s="221">
        <f>ROUND(I1400*H1400,2)</f>
        <v>0</v>
      </c>
      <c r="K1400" s="217" t="s">
        <v>194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6.9999999999999994E-05</v>
      </c>
      <c r="R1400" s="224">
        <f>Q1400*H1400</f>
        <v>0.044376779999999991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342</v>
      </c>
      <c r="AT1400" s="226" t="s">
        <v>190</v>
      </c>
      <c r="AU1400" s="226" t="s">
        <v>82</v>
      </c>
      <c r="AY1400" s="19" t="s">
        <v>188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342</v>
      </c>
      <c r="BM1400" s="226" t="s">
        <v>2094</v>
      </c>
    </row>
    <row r="1401" s="2" customFormat="1">
      <c r="A1401" s="40"/>
      <c r="B1401" s="41"/>
      <c r="C1401" s="42"/>
      <c r="D1401" s="228" t="s">
        <v>196</v>
      </c>
      <c r="E1401" s="42"/>
      <c r="F1401" s="229" t="s">
        <v>1399</v>
      </c>
      <c r="G1401" s="42"/>
      <c r="H1401" s="42"/>
      <c r="I1401" s="230"/>
      <c r="J1401" s="42"/>
      <c r="K1401" s="42"/>
      <c r="L1401" s="46"/>
      <c r="M1401" s="231"/>
      <c r="N1401" s="232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196</v>
      </c>
      <c r="AU1401" s="19" t="s">
        <v>82</v>
      </c>
    </row>
    <row r="1402" s="13" customFormat="1">
      <c r="A1402" s="13"/>
      <c r="B1402" s="233"/>
      <c r="C1402" s="234"/>
      <c r="D1402" s="235" t="s">
        <v>198</v>
      </c>
      <c r="E1402" s="236" t="s">
        <v>19</v>
      </c>
      <c r="F1402" s="237" t="s">
        <v>1342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198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188</v>
      </c>
    </row>
    <row r="1403" s="13" customFormat="1">
      <c r="A1403" s="13"/>
      <c r="B1403" s="233"/>
      <c r="C1403" s="234"/>
      <c r="D1403" s="235" t="s">
        <v>198</v>
      </c>
      <c r="E1403" s="236" t="s">
        <v>19</v>
      </c>
      <c r="F1403" s="237" t="s">
        <v>2095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198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188</v>
      </c>
    </row>
    <row r="1404" s="14" customFormat="1">
      <c r="A1404" s="14"/>
      <c r="B1404" s="244"/>
      <c r="C1404" s="245"/>
      <c r="D1404" s="235" t="s">
        <v>198</v>
      </c>
      <c r="E1404" s="246" t="s">
        <v>19</v>
      </c>
      <c r="F1404" s="247" t="s">
        <v>2096</v>
      </c>
      <c r="G1404" s="245"/>
      <c r="H1404" s="248">
        <v>6.9000000000000004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198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188</v>
      </c>
    </row>
    <row r="1405" s="13" customFormat="1">
      <c r="A1405" s="13"/>
      <c r="B1405" s="233"/>
      <c r="C1405" s="234"/>
      <c r="D1405" s="235" t="s">
        <v>198</v>
      </c>
      <c r="E1405" s="236" t="s">
        <v>19</v>
      </c>
      <c r="F1405" s="237" t="s">
        <v>1400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198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188</v>
      </c>
    </row>
    <row r="1406" s="13" customFormat="1">
      <c r="A1406" s="13"/>
      <c r="B1406" s="233"/>
      <c r="C1406" s="234"/>
      <c r="D1406" s="235" t="s">
        <v>198</v>
      </c>
      <c r="E1406" s="236" t="s">
        <v>19</v>
      </c>
      <c r="F1406" s="237" t="s">
        <v>1401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198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188</v>
      </c>
    </row>
    <row r="1407" s="14" customFormat="1">
      <c r="A1407" s="14"/>
      <c r="B1407" s="244"/>
      <c r="C1407" s="245"/>
      <c r="D1407" s="235" t="s">
        <v>198</v>
      </c>
      <c r="E1407" s="246" t="s">
        <v>19</v>
      </c>
      <c r="F1407" s="247" t="s">
        <v>1402</v>
      </c>
      <c r="G1407" s="245"/>
      <c r="H1407" s="248">
        <v>382.18000000000001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198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188</v>
      </c>
    </row>
    <row r="1408" s="13" customFormat="1">
      <c r="A1408" s="13"/>
      <c r="B1408" s="233"/>
      <c r="C1408" s="234"/>
      <c r="D1408" s="235" t="s">
        <v>198</v>
      </c>
      <c r="E1408" s="236" t="s">
        <v>19</v>
      </c>
      <c r="F1408" s="237" t="s">
        <v>1403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198</v>
      </c>
      <c r="AU1408" s="243" t="s">
        <v>82</v>
      </c>
      <c r="AV1408" s="13" t="s">
        <v>80</v>
      </c>
      <c r="AW1408" s="13" t="s">
        <v>35</v>
      </c>
      <c r="AX1408" s="13" t="s">
        <v>73</v>
      </c>
      <c r="AY1408" s="243" t="s">
        <v>188</v>
      </c>
    </row>
    <row r="1409" s="14" customFormat="1">
      <c r="A1409" s="14"/>
      <c r="B1409" s="244"/>
      <c r="C1409" s="245"/>
      <c r="D1409" s="235" t="s">
        <v>198</v>
      </c>
      <c r="E1409" s="246" t="s">
        <v>19</v>
      </c>
      <c r="F1409" s="247" t="s">
        <v>1404</v>
      </c>
      <c r="G1409" s="245"/>
      <c r="H1409" s="248">
        <v>119.395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198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188</v>
      </c>
    </row>
    <row r="1410" s="13" customFormat="1">
      <c r="A1410" s="13"/>
      <c r="B1410" s="233"/>
      <c r="C1410" s="234"/>
      <c r="D1410" s="235" t="s">
        <v>198</v>
      </c>
      <c r="E1410" s="236" t="s">
        <v>19</v>
      </c>
      <c r="F1410" s="237" t="s">
        <v>1405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198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188</v>
      </c>
    </row>
    <row r="1411" s="13" customFormat="1">
      <c r="A1411" s="13"/>
      <c r="B1411" s="233"/>
      <c r="C1411" s="234"/>
      <c r="D1411" s="235" t="s">
        <v>198</v>
      </c>
      <c r="E1411" s="236" t="s">
        <v>19</v>
      </c>
      <c r="F1411" s="237" t="s">
        <v>1406</v>
      </c>
      <c r="G1411" s="234"/>
      <c r="H1411" s="236" t="s">
        <v>19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198</v>
      </c>
      <c r="AU1411" s="243" t="s">
        <v>82</v>
      </c>
      <c r="AV1411" s="13" t="s">
        <v>80</v>
      </c>
      <c r="AW1411" s="13" t="s">
        <v>35</v>
      </c>
      <c r="AX1411" s="13" t="s">
        <v>73</v>
      </c>
      <c r="AY1411" s="243" t="s">
        <v>188</v>
      </c>
    </row>
    <row r="1412" s="14" customFormat="1">
      <c r="A1412" s="14"/>
      <c r="B1412" s="244"/>
      <c r="C1412" s="245"/>
      <c r="D1412" s="235" t="s">
        <v>198</v>
      </c>
      <c r="E1412" s="246" t="s">
        <v>19</v>
      </c>
      <c r="F1412" s="247" t="s">
        <v>1407</v>
      </c>
      <c r="G1412" s="245"/>
      <c r="H1412" s="248">
        <v>125.479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198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188</v>
      </c>
    </row>
    <row r="1413" s="15" customFormat="1">
      <c r="A1413" s="15"/>
      <c r="B1413" s="255"/>
      <c r="C1413" s="256"/>
      <c r="D1413" s="235" t="s">
        <v>198</v>
      </c>
      <c r="E1413" s="257" t="s">
        <v>19</v>
      </c>
      <c r="F1413" s="258" t="s">
        <v>229</v>
      </c>
      <c r="G1413" s="256"/>
      <c r="H1413" s="259">
        <v>633.95399999999995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198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188</v>
      </c>
    </row>
    <row r="1414" s="2" customFormat="1" ht="16.5" customHeight="1">
      <c r="A1414" s="40"/>
      <c r="B1414" s="41"/>
      <c r="C1414" s="272" t="s">
        <v>2097</v>
      </c>
      <c r="D1414" s="272" t="s">
        <v>522</v>
      </c>
      <c r="E1414" s="273" t="s">
        <v>2098</v>
      </c>
      <c r="F1414" s="274" t="s">
        <v>2099</v>
      </c>
      <c r="G1414" s="275" t="s">
        <v>345</v>
      </c>
      <c r="H1414" s="276">
        <v>0.0070000000000000001</v>
      </c>
      <c r="I1414" s="277"/>
      <c r="J1414" s="278">
        <f>ROUND(I1414*H1414,2)</f>
        <v>0</v>
      </c>
      <c r="K1414" s="274" t="s">
        <v>452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1</v>
      </c>
      <c r="R1414" s="224">
        <f>Q1414*H1414</f>
        <v>0.0070000000000000001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630</v>
      </c>
      <c r="AT1414" s="226" t="s">
        <v>522</v>
      </c>
      <c r="AU1414" s="226" t="s">
        <v>82</v>
      </c>
      <c r="AY1414" s="19" t="s">
        <v>188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342</v>
      </c>
      <c r="BM1414" s="226" t="s">
        <v>2100</v>
      </c>
    </row>
    <row r="1415" s="13" customFormat="1">
      <c r="A1415" s="13"/>
      <c r="B1415" s="233"/>
      <c r="C1415" s="234"/>
      <c r="D1415" s="235" t="s">
        <v>198</v>
      </c>
      <c r="E1415" s="236" t="s">
        <v>19</v>
      </c>
      <c r="F1415" s="237" t="s">
        <v>1342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198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188</v>
      </c>
    </row>
    <row r="1416" s="13" customFormat="1">
      <c r="A1416" s="13"/>
      <c r="B1416" s="233"/>
      <c r="C1416" s="234"/>
      <c r="D1416" s="235" t="s">
        <v>198</v>
      </c>
      <c r="E1416" s="236" t="s">
        <v>19</v>
      </c>
      <c r="F1416" s="237" t="s">
        <v>2095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198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188</v>
      </c>
    </row>
    <row r="1417" s="14" customFormat="1">
      <c r="A1417" s="14"/>
      <c r="B1417" s="244"/>
      <c r="C1417" s="245"/>
      <c r="D1417" s="235" t="s">
        <v>198</v>
      </c>
      <c r="E1417" s="246" t="s">
        <v>19</v>
      </c>
      <c r="F1417" s="247" t="s">
        <v>2101</v>
      </c>
      <c r="G1417" s="245"/>
      <c r="H1417" s="248">
        <v>0.0070000000000000001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198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188</v>
      </c>
    </row>
    <row r="1418" s="15" customFormat="1">
      <c r="A1418" s="15"/>
      <c r="B1418" s="255"/>
      <c r="C1418" s="256"/>
      <c r="D1418" s="235" t="s">
        <v>198</v>
      </c>
      <c r="E1418" s="257" t="s">
        <v>19</v>
      </c>
      <c r="F1418" s="258" t="s">
        <v>229</v>
      </c>
      <c r="G1418" s="256"/>
      <c r="H1418" s="259">
        <v>0.0070000000000000001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198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188</v>
      </c>
    </row>
    <row r="1419" s="2" customFormat="1" ht="16.5" customHeight="1">
      <c r="A1419" s="40"/>
      <c r="B1419" s="41"/>
      <c r="C1419" s="272" t="s">
        <v>2102</v>
      </c>
      <c r="D1419" s="272" t="s">
        <v>522</v>
      </c>
      <c r="E1419" s="273" t="s">
        <v>1409</v>
      </c>
      <c r="F1419" s="274" t="s">
        <v>1410</v>
      </c>
      <c r="G1419" s="275" t="s">
        <v>345</v>
      </c>
      <c r="H1419" s="276">
        <v>0.38200000000000001</v>
      </c>
      <c r="I1419" s="277"/>
      <c r="J1419" s="278">
        <f>ROUND(I1419*H1419,2)</f>
        <v>0</v>
      </c>
      <c r="K1419" s="274" t="s">
        <v>452</v>
      </c>
      <c r="L1419" s="279"/>
      <c r="M1419" s="280" t="s">
        <v>19</v>
      </c>
      <c r="N1419" s="281" t="s">
        <v>44</v>
      </c>
      <c r="O1419" s="86"/>
      <c r="P1419" s="224">
        <f>O1419*H1419</f>
        <v>0</v>
      </c>
      <c r="Q1419" s="224">
        <v>1</v>
      </c>
      <c r="R1419" s="224">
        <f>Q1419*H1419</f>
        <v>0.38200000000000001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630</v>
      </c>
      <c r="AT1419" s="226" t="s">
        <v>522</v>
      </c>
      <c r="AU1419" s="226" t="s">
        <v>82</v>
      </c>
      <c r="AY1419" s="19" t="s">
        <v>188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342</v>
      </c>
      <c r="BM1419" s="226" t="s">
        <v>2103</v>
      </c>
    </row>
    <row r="1420" s="13" customFormat="1">
      <c r="A1420" s="13"/>
      <c r="B1420" s="233"/>
      <c r="C1420" s="234"/>
      <c r="D1420" s="235" t="s">
        <v>198</v>
      </c>
      <c r="E1420" s="236" t="s">
        <v>19</v>
      </c>
      <c r="F1420" s="237" t="s">
        <v>1342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198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188</v>
      </c>
    </row>
    <row r="1421" s="13" customFormat="1">
      <c r="A1421" s="13"/>
      <c r="B1421" s="233"/>
      <c r="C1421" s="234"/>
      <c r="D1421" s="235" t="s">
        <v>198</v>
      </c>
      <c r="E1421" s="236" t="s">
        <v>19</v>
      </c>
      <c r="F1421" s="237" t="s">
        <v>1400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198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188</v>
      </c>
    </row>
    <row r="1422" s="13" customFormat="1">
      <c r="A1422" s="13"/>
      <c r="B1422" s="233"/>
      <c r="C1422" s="234"/>
      <c r="D1422" s="235" t="s">
        <v>198</v>
      </c>
      <c r="E1422" s="236" t="s">
        <v>19</v>
      </c>
      <c r="F1422" s="237" t="s">
        <v>1401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198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188</v>
      </c>
    </row>
    <row r="1423" s="14" customFormat="1">
      <c r="A1423" s="14"/>
      <c r="B1423" s="244"/>
      <c r="C1423" s="245"/>
      <c r="D1423" s="235" t="s">
        <v>198</v>
      </c>
      <c r="E1423" s="246" t="s">
        <v>19</v>
      </c>
      <c r="F1423" s="247" t="s">
        <v>1412</v>
      </c>
      <c r="G1423" s="245"/>
      <c r="H1423" s="248">
        <v>0.38200000000000001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198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188</v>
      </c>
    </row>
    <row r="1424" s="15" customFormat="1">
      <c r="A1424" s="15"/>
      <c r="B1424" s="255"/>
      <c r="C1424" s="256"/>
      <c r="D1424" s="235" t="s">
        <v>198</v>
      </c>
      <c r="E1424" s="257" t="s">
        <v>19</v>
      </c>
      <c r="F1424" s="258" t="s">
        <v>229</v>
      </c>
      <c r="G1424" s="256"/>
      <c r="H1424" s="259">
        <v>0.38200000000000001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198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188</v>
      </c>
    </row>
    <row r="1425" s="2" customFormat="1" ht="16.5" customHeight="1">
      <c r="A1425" s="40"/>
      <c r="B1425" s="41"/>
      <c r="C1425" s="272" t="s">
        <v>2104</v>
      </c>
      <c r="D1425" s="272" t="s">
        <v>522</v>
      </c>
      <c r="E1425" s="273" t="s">
        <v>1414</v>
      </c>
      <c r="F1425" s="274" t="s">
        <v>1415</v>
      </c>
      <c r="G1425" s="275" t="s">
        <v>345</v>
      </c>
      <c r="H1425" s="276">
        <v>0.119</v>
      </c>
      <c r="I1425" s="277"/>
      <c r="J1425" s="278">
        <f>ROUND(I1425*H1425,2)</f>
        <v>0</v>
      </c>
      <c r="K1425" s="274" t="s">
        <v>452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1</v>
      </c>
      <c r="R1425" s="224">
        <f>Q1425*H1425</f>
        <v>0.119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630</v>
      </c>
      <c r="AT1425" s="226" t="s">
        <v>522</v>
      </c>
      <c r="AU1425" s="226" t="s">
        <v>82</v>
      </c>
      <c r="AY1425" s="19" t="s">
        <v>188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342</v>
      </c>
      <c r="BM1425" s="226" t="s">
        <v>2105</v>
      </c>
    </row>
    <row r="1426" s="13" customFormat="1">
      <c r="A1426" s="13"/>
      <c r="B1426" s="233"/>
      <c r="C1426" s="234"/>
      <c r="D1426" s="235" t="s">
        <v>198</v>
      </c>
      <c r="E1426" s="236" t="s">
        <v>19</v>
      </c>
      <c r="F1426" s="237" t="s">
        <v>1342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198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188</v>
      </c>
    </row>
    <row r="1427" s="13" customFormat="1">
      <c r="A1427" s="13"/>
      <c r="B1427" s="233"/>
      <c r="C1427" s="234"/>
      <c r="D1427" s="235" t="s">
        <v>198</v>
      </c>
      <c r="E1427" s="236" t="s">
        <v>19</v>
      </c>
      <c r="F1427" s="237" t="s">
        <v>1400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198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188</v>
      </c>
    </row>
    <row r="1428" s="13" customFormat="1">
      <c r="A1428" s="13"/>
      <c r="B1428" s="233"/>
      <c r="C1428" s="234"/>
      <c r="D1428" s="235" t="s">
        <v>198</v>
      </c>
      <c r="E1428" s="236" t="s">
        <v>19</v>
      </c>
      <c r="F1428" s="237" t="s">
        <v>1403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198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188</v>
      </c>
    </row>
    <row r="1429" s="14" customFormat="1">
      <c r="A1429" s="14"/>
      <c r="B1429" s="244"/>
      <c r="C1429" s="245"/>
      <c r="D1429" s="235" t="s">
        <v>198</v>
      </c>
      <c r="E1429" s="246" t="s">
        <v>19</v>
      </c>
      <c r="F1429" s="247" t="s">
        <v>1417</v>
      </c>
      <c r="G1429" s="245"/>
      <c r="H1429" s="248">
        <v>0.119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198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188</v>
      </c>
    </row>
    <row r="1430" s="15" customFormat="1">
      <c r="A1430" s="15"/>
      <c r="B1430" s="255"/>
      <c r="C1430" s="256"/>
      <c r="D1430" s="235" t="s">
        <v>198</v>
      </c>
      <c r="E1430" s="257" t="s">
        <v>19</v>
      </c>
      <c r="F1430" s="258" t="s">
        <v>229</v>
      </c>
      <c r="G1430" s="256"/>
      <c r="H1430" s="259">
        <v>0.119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198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188</v>
      </c>
    </row>
    <row r="1431" s="2" customFormat="1" ht="16.5" customHeight="1">
      <c r="A1431" s="40"/>
      <c r="B1431" s="41"/>
      <c r="C1431" s="272" t="s">
        <v>2106</v>
      </c>
      <c r="D1431" s="272" t="s">
        <v>522</v>
      </c>
      <c r="E1431" s="273" t="s">
        <v>1419</v>
      </c>
      <c r="F1431" s="274" t="s">
        <v>1420</v>
      </c>
      <c r="G1431" s="275" t="s">
        <v>345</v>
      </c>
      <c r="H1431" s="276">
        <v>0.125</v>
      </c>
      <c r="I1431" s="277"/>
      <c r="J1431" s="278">
        <f>ROUND(I1431*H1431,2)</f>
        <v>0</v>
      </c>
      <c r="K1431" s="274" t="s">
        <v>194</v>
      </c>
      <c r="L1431" s="279"/>
      <c r="M1431" s="280" t="s">
        <v>19</v>
      </c>
      <c r="N1431" s="281" t="s">
        <v>44</v>
      </c>
      <c r="O1431" s="86"/>
      <c r="P1431" s="224">
        <f>O1431*H1431</f>
        <v>0</v>
      </c>
      <c r="Q1431" s="224">
        <v>1</v>
      </c>
      <c r="R1431" s="224">
        <f>Q1431*H1431</f>
        <v>0.125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630</v>
      </c>
      <c r="AT1431" s="226" t="s">
        <v>522</v>
      </c>
      <c r="AU1431" s="226" t="s">
        <v>82</v>
      </c>
      <c r="AY1431" s="19" t="s">
        <v>188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342</v>
      </c>
      <c r="BM1431" s="226" t="s">
        <v>2107</v>
      </c>
    </row>
    <row r="1432" s="13" customFormat="1">
      <c r="A1432" s="13"/>
      <c r="B1432" s="233"/>
      <c r="C1432" s="234"/>
      <c r="D1432" s="235" t="s">
        <v>198</v>
      </c>
      <c r="E1432" s="236" t="s">
        <v>19</v>
      </c>
      <c r="F1432" s="237" t="s">
        <v>1342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198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188</v>
      </c>
    </row>
    <row r="1433" s="13" customFormat="1">
      <c r="A1433" s="13"/>
      <c r="B1433" s="233"/>
      <c r="C1433" s="234"/>
      <c r="D1433" s="235" t="s">
        <v>198</v>
      </c>
      <c r="E1433" s="236" t="s">
        <v>19</v>
      </c>
      <c r="F1433" s="237" t="s">
        <v>1405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198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188</v>
      </c>
    </row>
    <row r="1434" s="13" customFormat="1">
      <c r="A1434" s="13"/>
      <c r="B1434" s="233"/>
      <c r="C1434" s="234"/>
      <c r="D1434" s="235" t="s">
        <v>198</v>
      </c>
      <c r="E1434" s="236" t="s">
        <v>19</v>
      </c>
      <c r="F1434" s="237" t="s">
        <v>1406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198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188</v>
      </c>
    </row>
    <row r="1435" s="14" customFormat="1">
      <c r="A1435" s="14"/>
      <c r="B1435" s="244"/>
      <c r="C1435" s="245"/>
      <c r="D1435" s="235" t="s">
        <v>198</v>
      </c>
      <c r="E1435" s="246" t="s">
        <v>19</v>
      </c>
      <c r="F1435" s="247" t="s">
        <v>1422</v>
      </c>
      <c r="G1435" s="245"/>
      <c r="H1435" s="248">
        <v>0.125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198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188</v>
      </c>
    </row>
    <row r="1436" s="15" customFormat="1">
      <c r="A1436" s="15"/>
      <c r="B1436" s="255"/>
      <c r="C1436" s="256"/>
      <c r="D1436" s="235" t="s">
        <v>198</v>
      </c>
      <c r="E1436" s="257" t="s">
        <v>19</v>
      </c>
      <c r="F1436" s="258" t="s">
        <v>229</v>
      </c>
      <c r="G1436" s="256"/>
      <c r="H1436" s="259">
        <v>0.125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198</v>
      </c>
      <c r="AU1436" s="265" t="s">
        <v>82</v>
      </c>
      <c r="AV1436" s="15" t="s">
        <v>135</v>
      </c>
      <c r="AW1436" s="15" t="s">
        <v>35</v>
      </c>
      <c r="AX1436" s="15" t="s">
        <v>80</v>
      </c>
      <c r="AY1436" s="265" t="s">
        <v>188</v>
      </c>
    </row>
    <row r="1437" s="2" customFormat="1" ht="16.5" customHeight="1">
      <c r="A1437" s="40"/>
      <c r="B1437" s="41"/>
      <c r="C1437" s="215" t="s">
        <v>2108</v>
      </c>
      <c r="D1437" s="215" t="s">
        <v>190</v>
      </c>
      <c r="E1437" s="216" t="s">
        <v>1424</v>
      </c>
      <c r="F1437" s="217" t="s">
        <v>1425</v>
      </c>
      <c r="G1437" s="218" t="s">
        <v>1397</v>
      </c>
      <c r="H1437" s="219">
        <v>592.66099999999994</v>
      </c>
      <c r="I1437" s="220"/>
      <c r="J1437" s="221">
        <f>ROUND(I1437*H1437,2)</f>
        <v>0</v>
      </c>
      <c r="K1437" s="217" t="s">
        <v>194</v>
      </c>
      <c r="L1437" s="46"/>
      <c r="M1437" s="222" t="s">
        <v>19</v>
      </c>
      <c r="N1437" s="223" t="s">
        <v>44</v>
      </c>
      <c r="O1437" s="86"/>
      <c r="P1437" s="224">
        <f>O1437*H1437</f>
        <v>0</v>
      </c>
      <c r="Q1437" s="224">
        <v>6.0000000000000002E-05</v>
      </c>
      <c r="R1437" s="224">
        <f>Q1437*H1437</f>
        <v>0.03555966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342</v>
      </c>
      <c r="AT1437" s="226" t="s">
        <v>190</v>
      </c>
      <c r="AU1437" s="226" t="s">
        <v>82</v>
      </c>
      <c r="AY1437" s="19" t="s">
        <v>188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80</v>
      </c>
      <c r="BK1437" s="227">
        <f>ROUND(I1437*H1437,2)</f>
        <v>0</v>
      </c>
      <c r="BL1437" s="19" t="s">
        <v>342</v>
      </c>
      <c r="BM1437" s="226" t="s">
        <v>2109</v>
      </c>
    </row>
    <row r="1438" s="2" customFormat="1">
      <c r="A1438" s="40"/>
      <c r="B1438" s="41"/>
      <c r="C1438" s="42"/>
      <c r="D1438" s="228" t="s">
        <v>196</v>
      </c>
      <c r="E1438" s="42"/>
      <c r="F1438" s="229" t="s">
        <v>1427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196</v>
      </c>
      <c r="AU1438" s="19" t="s">
        <v>82</v>
      </c>
    </row>
    <row r="1439" s="13" customFormat="1">
      <c r="A1439" s="13"/>
      <c r="B1439" s="233"/>
      <c r="C1439" s="234"/>
      <c r="D1439" s="235" t="s">
        <v>198</v>
      </c>
      <c r="E1439" s="236" t="s">
        <v>19</v>
      </c>
      <c r="F1439" s="237" t="s">
        <v>1342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198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188</v>
      </c>
    </row>
    <row r="1440" s="13" customFormat="1">
      <c r="A1440" s="13"/>
      <c r="B1440" s="233"/>
      <c r="C1440" s="234"/>
      <c r="D1440" s="235" t="s">
        <v>198</v>
      </c>
      <c r="E1440" s="236" t="s">
        <v>19</v>
      </c>
      <c r="F1440" s="237" t="s">
        <v>1400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198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188</v>
      </c>
    </row>
    <row r="1441" s="13" customFormat="1">
      <c r="A1441" s="13"/>
      <c r="B1441" s="233"/>
      <c r="C1441" s="234"/>
      <c r="D1441" s="235" t="s">
        <v>198</v>
      </c>
      <c r="E1441" s="236" t="s">
        <v>19</v>
      </c>
      <c r="F1441" s="237" t="s">
        <v>1428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198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188</v>
      </c>
    </row>
    <row r="1442" s="14" customFormat="1">
      <c r="A1442" s="14"/>
      <c r="B1442" s="244"/>
      <c r="C1442" s="245"/>
      <c r="D1442" s="235" t="s">
        <v>198</v>
      </c>
      <c r="E1442" s="246" t="s">
        <v>19</v>
      </c>
      <c r="F1442" s="247" t="s">
        <v>1429</v>
      </c>
      <c r="G1442" s="245"/>
      <c r="H1442" s="248">
        <v>592.66099999999994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198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188</v>
      </c>
    </row>
    <row r="1443" s="15" customFormat="1">
      <c r="A1443" s="15"/>
      <c r="B1443" s="255"/>
      <c r="C1443" s="256"/>
      <c r="D1443" s="235" t="s">
        <v>198</v>
      </c>
      <c r="E1443" s="257" t="s">
        <v>19</v>
      </c>
      <c r="F1443" s="258" t="s">
        <v>229</v>
      </c>
      <c r="G1443" s="256"/>
      <c r="H1443" s="259">
        <v>592.66099999999994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198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188</v>
      </c>
    </row>
    <row r="1444" s="2" customFormat="1" ht="16.5" customHeight="1">
      <c r="A1444" s="40"/>
      <c r="B1444" s="41"/>
      <c r="C1444" s="272" t="s">
        <v>2110</v>
      </c>
      <c r="D1444" s="272" t="s">
        <v>522</v>
      </c>
      <c r="E1444" s="273" t="s">
        <v>1431</v>
      </c>
      <c r="F1444" s="274" t="s">
        <v>1432</v>
      </c>
      <c r="G1444" s="275" t="s">
        <v>345</v>
      </c>
      <c r="H1444" s="276">
        <v>0.59299999999999997</v>
      </c>
      <c r="I1444" s="277"/>
      <c r="J1444" s="278">
        <f>ROUND(I1444*H1444,2)</f>
        <v>0</v>
      </c>
      <c r="K1444" s="274" t="s">
        <v>194</v>
      </c>
      <c r="L1444" s="279"/>
      <c r="M1444" s="280" t="s">
        <v>19</v>
      </c>
      <c r="N1444" s="281" t="s">
        <v>44</v>
      </c>
      <c r="O1444" s="86"/>
      <c r="P1444" s="224">
        <f>O1444*H1444</f>
        <v>0</v>
      </c>
      <c r="Q1444" s="224">
        <v>1</v>
      </c>
      <c r="R1444" s="224">
        <f>Q1444*H1444</f>
        <v>0.59299999999999997</v>
      </c>
      <c r="S1444" s="224">
        <v>0</v>
      </c>
      <c r="T1444" s="225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630</v>
      </c>
      <c r="AT1444" s="226" t="s">
        <v>522</v>
      </c>
      <c r="AU1444" s="226" t="s">
        <v>82</v>
      </c>
      <c r="AY1444" s="19" t="s">
        <v>188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80</v>
      </c>
      <c r="BK1444" s="227">
        <f>ROUND(I1444*H1444,2)</f>
        <v>0</v>
      </c>
      <c r="BL1444" s="19" t="s">
        <v>342</v>
      </c>
      <c r="BM1444" s="226" t="s">
        <v>2111</v>
      </c>
    </row>
    <row r="1445" s="13" customFormat="1">
      <c r="A1445" s="13"/>
      <c r="B1445" s="233"/>
      <c r="C1445" s="234"/>
      <c r="D1445" s="235" t="s">
        <v>198</v>
      </c>
      <c r="E1445" s="236" t="s">
        <v>19</v>
      </c>
      <c r="F1445" s="237" t="s">
        <v>1342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198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188</v>
      </c>
    </row>
    <row r="1446" s="13" customFormat="1">
      <c r="A1446" s="13"/>
      <c r="B1446" s="233"/>
      <c r="C1446" s="234"/>
      <c r="D1446" s="235" t="s">
        <v>198</v>
      </c>
      <c r="E1446" s="236" t="s">
        <v>19</v>
      </c>
      <c r="F1446" s="237" t="s">
        <v>1400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198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188</v>
      </c>
    </row>
    <row r="1447" s="13" customFormat="1">
      <c r="A1447" s="13"/>
      <c r="B1447" s="233"/>
      <c r="C1447" s="234"/>
      <c r="D1447" s="235" t="s">
        <v>198</v>
      </c>
      <c r="E1447" s="236" t="s">
        <v>19</v>
      </c>
      <c r="F1447" s="237" t="s">
        <v>1428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198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188</v>
      </c>
    </row>
    <row r="1448" s="14" customFormat="1">
      <c r="A1448" s="14"/>
      <c r="B1448" s="244"/>
      <c r="C1448" s="245"/>
      <c r="D1448" s="235" t="s">
        <v>198</v>
      </c>
      <c r="E1448" s="246" t="s">
        <v>19</v>
      </c>
      <c r="F1448" s="247" t="s">
        <v>1434</v>
      </c>
      <c r="G1448" s="245"/>
      <c r="H1448" s="248">
        <v>0.59299999999999997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198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188</v>
      </c>
    </row>
    <row r="1449" s="15" customFormat="1">
      <c r="A1449" s="15"/>
      <c r="B1449" s="255"/>
      <c r="C1449" s="256"/>
      <c r="D1449" s="235" t="s">
        <v>198</v>
      </c>
      <c r="E1449" s="257" t="s">
        <v>19</v>
      </c>
      <c r="F1449" s="258" t="s">
        <v>229</v>
      </c>
      <c r="G1449" s="256"/>
      <c r="H1449" s="259">
        <v>0.59299999999999997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198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188</v>
      </c>
    </row>
    <row r="1450" s="2" customFormat="1" ht="21.75" customHeight="1">
      <c r="A1450" s="40"/>
      <c r="B1450" s="41"/>
      <c r="C1450" s="215" t="s">
        <v>2112</v>
      </c>
      <c r="D1450" s="215" t="s">
        <v>190</v>
      </c>
      <c r="E1450" s="216" t="s">
        <v>1436</v>
      </c>
      <c r="F1450" s="217" t="s">
        <v>1437</v>
      </c>
      <c r="G1450" s="218" t="s">
        <v>442</v>
      </c>
      <c r="H1450" s="219">
        <v>588</v>
      </c>
      <c r="I1450" s="220"/>
      <c r="J1450" s="221">
        <f>ROUND(I1450*H1450,2)</f>
        <v>0</v>
      </c>
      <c r="K1450" s="217" t="s">
        <v>194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0.00036999999999999999</v>
      </c>
      <c r="R1450" s="224">
        <f>Q1450*H1450</f>
        <v>0.21756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135</v>
      </c>
      <c r="AT1450" s="226" t="s">
        <v>190</v>
      </c>
      <c r="AU1450" s="226" t="s">
        <v>82</v>
      </c>
      <c r="AY1450" s="19" t="s">
        <v>188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135</v>
      </c>
      <c r="BM1450" s="226" t="s">
        <v>2113</v>
      </c>
    </row>
    <row r="1451" s="2" customFormat="1">
      <c r="A1451" s="40"/>
      <c r="B1451" s="41"/>
      <c r="C1451" s="42"/>
      <c r="D1451" s="228" t="s">
        <v>196</v>
      </c>
      <c r="E1451" s="42"/>
      <c r="F1451" s="229" t="s">
        <v>1439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196</v>
      </c>
      <c r="AU1451" s="19" t="s">
        <v>82</v>
      </c>
    </row>
    <row r="1452" s="13" customFormat="1">
      <c r="A1452" s="13"/>
      <c r="B1452" s="233"/>
      <c r="C1452" s="234"/>
      <c r="D1452" s="235" t="s">
        <v>198</v>
      </c>
      <c r="E1452" s="236" t="s">
        <v>19</v>
      </c>
      <c r="F1452" s="237" t="s">
        <v>1342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198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188</v>
      </c>
    </row>
    <row r="1453" s="13" customFormat="1">
      <c r="A1453" s="13"/>
      <c r="B1453" s="233"/>
      <c r="C1453" s="234"/>
      <c r="D1453" s="235" t="s">
        <v>198</v>
      </c>
      <c r="E1453" s="236" t="s">
        <v>19</v>
      </c>
      <c r="F1453" s="237" t="s">
        <v>2095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198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188</v>
      </c>
    </row>
    <row r="1454" s="14" customFormat="1">
      <c r="A1454" s="14"/>
      <c r="B1454" s="244"/>
      <c r="C1454" s="245"/>
      <c r="D1454" s="235" t="s">
        <v>198</v>
      </c>
      <c r="E1454" s="246" t="s">
        <v>19</v>
      </c>
      <c r="F1454" s="247" t="s">
        <v>2114</v>
      </c>
      <c r="G1454" s="245"/>
      <c r="H1454" s="248">
        <v>6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188</v>
      </c>
    </row>
    <row r="1455" s="13" customFormat="1">
      <c r="A1455" s="13"/>
      <c r="B1455" s="233"/>
      <c r="C1455" s="234"/>
      <c r="D1455" s="235" t="s">
        <v>198</v>
      </c>
      <c r="E1455" s="236" t="s">
        <v>19</v>
      </c>
      <c r="F1455" s="237" t="s">
        <v>1400</v>
      </c>
      <c r="G1455" s="234"/>
      <c r="H1455" s="236" t="s">
        <v>19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198</v>
      </c>
      <c r="AU1455" s="243" t="s">
        <v>82</v>
      </c>
      <c r="AV1455" s="13" t="s">
        <v>80</v>
      </c>
      <c r="AW1455" s="13" t="s">
        <v>35</v>
      </c>
      <c r="AX1455" s="13" t="s">
        <v>73</v>
      </c>
      <c r="AY1455" s="243" t="s">
        <v>188</v>
      </c>
    </row>
    <row r="1456" s="13" customFormat="1">
      <c r="A1456" s="13"/>
      <c r="B1456" s="233"/>
      <c r="C1456" s="234"/>
      <c r="D1456" s="235" t="s">
        <v>198</v>
      </c>
      <c r="E1456" s="236" t="s">
        <v>19</v>
      </c>
      <c r="F1456" s="237" t="s">
        <v>1401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198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188</v>
      </c>
    </row>
    <row r="1457" s="14" customFormat="1">
      <c r="A1457" s="14"/>
      <c r="B1457" s="244"/>
      <c r="C1457" s="245"/>
      <c r="D1457" s="235" t="s">
        <v>198</v>
      </c>
      <c r="E1457" s="246" t="s">
        <v>19</v>
      </c>
      <c r="F1457" s="247" t="s">
        <v>2115</v>
      </c>
      <c r="G1457" s="245"/>
      <c r="H1457" s="248">
        <v>388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198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188</v>
      </c>
    </row>
    <row r="1458" s="13" customFormat="1">
      <c r="A1458" s="13"/>
      <c r="B1458" s="233"/>
      <c r="C1458" s="234"/>
      <c r="D1458" s="235" t="s">
        <v>198</v>
      </c>
      <c r="E1458" s="236" t="s">
        <v>19</v>
      </c>
      <c r="F1458" s="237" t="s">
        <v>1405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198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188</v>
      </c>
    </row>
    <row r="1459" s="13" customFormat="1">
      <c r="A1459" s="13"/>
      <c r="B1459" s="233"/>
      <c r="C1459" s="234"/>
      <c r="D1459" s="235" t="s">
        <v>198</v>
      </c>
      <c r="E1459" s="236" t="s">
        <v>19</v>
      </c>
      <c r="F1459" s="237" t="s">
        <v>1406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198</v>
      </c>
      <c r="AU1459" s="243" t="s">
        <v>82</v>
      </c>
      <c r="AV1459" s="13" t="s">
        <v>80</v>
      </c>
      <c r="AW1459" s="13" t="s">
        <v>35</v>
      </c>
      <c r="AX1459" s="13" t="s">
        <v>73</v>
      </c>
      <c r="AY1459" s="243" t="s">
        <v>188</v>
      </c>
    </row>
    <row r="1460" s="14" customFormat="1">
      <c r="A1460" s="14"/>
      <c r="B1460" s="244"/>
      <c r="C1460" s="245"/>
      <c r="D1460" s="235" t="s">
        <v>198</v>
      </c>
      <c r="E1460" s="246" t="s">
        <v>19</v>
      </c>
      <c r="F1460" s="247" t="s">
        <v>1441</v>
      </c>
      <c r="G1460" s="245"/>
      <c r="H1460" s="248">
        <v>194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198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188</v>
      </c>
    </row>
    <row r="1461" s="15" customFormat="1">
      <c r="A1461" s="15"/>
      <c r="B1461" s="255"/>
      <c r="C1461" s="256"/>
      <c r="D1461" s="235" t="s">
        <v>198</v>
      </c>
      <c r="E1461" s="257" t="s">
        <v>19</v>
      </c>
      <c r="F1461" s="258" t="s">
        <v>229</v>
      </c>
      <c r="G1461" s="256"/>
      <c r="H1461" s="259">
        <v>588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198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188</v>
      </c>
    </row>
    <row r="1462" s="2" customFormat="1" ht="24.15" customHeight="1">
      <c r="A1462" s="40"/>
      <c r="B1462" s="41"/>
      <c r="C1462" s="215" t="s">
        <v>2116</v>
      </c>
      <c r="D1462" s="215" t="s">
        <v>190</v>
      </c>
      <c r="E1462" s="216" t="s">
        <v>1443</v>
      </c>
      <c r="F1462" s="217" t="s">
        <v>1444</v>
      </c>
      <c r="G1462" s="218" t="s">
        <v>460</v>
      </c>
      <c r="H1462" s="266"/>
      <c r="I1462" s="220"/>
      <c r="J1462" s="221">
        <f>ROUND(I1462*H1462,2)</f>
        <v>0</v>
      </c>
      <c r="K1462" s="217" t="s">
        <v>194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342</v>
      </c>
      <c r="AT1462" s="226" t="s">
        <v>190</v>
      </c>
      <c r="AU1462" s="226" t="s">
        <v>82</v>
      </c>
      <c r="AY1462" s="19" t="s">
        <v>188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342</v>
      </c>
      <c r="BM1462" s="226" t="s">
        <v>2117</v>
      </c>
    </row>
    <row r="1463" s="2" customFormat="1">
      <c r="A1463" s="40"/>
      <c r="B1463" s="41"/>
      <c r="C1463" s="42"/>
      <c r="D1463" s="228" t="s">
        <v>196</v>
      </c>
      <c r="E1463" s="42"/>
      <c r="F1463" s="229" t="s">
        <v>1446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196</v>
      </c>
      <c r="AU1463" s="19" t="s">
        <v>82</v>
      </c>
    </row>
    <row r="1464" s="12" customFormat="1" ht="22.8" customHeight="1">
      <c r="A1464" s="12"/>
      <c r="B1464" s="199"/>
      <c r="C1464" s="200"/>
      <c r="D1464" s="201" t="s">
        <v>72</v>
      </c>
      <c r="E1464" s="213" t="s">
        <v>2118</v>
      </c>
      <c r="F1464" s="213" t="s">
        <v>2119</v>
      </c>
      <c r="G1464" s="200"/>
      <c r="H1464" s="200"/>
      <c r="I1464" s="203"/>
      <c r="J1464" s="214">
        <f>BK1464</f>
        <v>0</v>
      </c>
      <c r="K1464" s="200"/>
      <c r="L1464" s="205"/>
      <c r="M1464" s="206"/>
      <c r="N1464" s="207"/>
      <c r="O1464" s="207"/>
      <c r="P1464" s="208">
        <f>SUM(P1465:P1490)</f>
        <v>0</v>
      </c>
      <c r="Q1464" s="207"/>
      <c r="R1464" s="208">
        <f>SUM(R1465:R1490)</f>
        <v>0.68755199999999994</v>
      </c>
      <c r="S1464" s="207"/>
      <c r="T1464" s="209">
        <f>SUM(T1465:T1490)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0" t="s">
        <v>82</v>
      </c>
      <c r="AT1464" s="211" t="s">
        <v>72</v>
      </c>
      <c r="AU1464" s="211" t="s">
        <v>80</v>
      </c>
      <c r="AY1464" s="210" t="s">
        <v>188</v>
      </c>
      <c r="BK1464" s="212">
        <f>SUM(BK1465:BK1490)</f>
        <v>0</v>
      </c>
    </row>
    <row r="1465" s="2" customFormat="1" ht="16.5" customHeight="1">
      <c r="A1465" s="40"/>
      <c r="B1465" s="41"/>
      <c r="C1465" s="215" t="s">
        <v>2120</v>
      </c>
      <c r="D1465" s="215" t="s">
        <v>190</v>
      </c>
      <c r="E1465" s="216" t="s">
        <v>2121</v>
      </c>
      <c r="F1465" s="217" t="s">
        <v>2122</v>
      </c>
      <c r="G1465" s="218" t="s">
        <v>243</v>
      </c>
      <c r="H1465" s="219">
        <v>19.199999999999999</v>
      </c>
      <c r="I1465" s="220"/>
      <c r="J1465" s="221">
        <f>ROUND(I1465*H1465,2)</f>
        <v>0</v>
      </c>
      <c r="K1465" s="217" t="s">
        <v>415</v>
      </c>
      <c r="L1465" s="46"/>
      <c r="M1465" s="222" t="s">
        <v>19</v>
      </c>
      <c r="N1465" s="223" t="s">
        <v>44</v>
      </c>
      <c r="O1465" s="86"/>
      <c r="P1465" s="224">
        <f>O1465*H1465</f>
        <v>0</v>
      </c>
      <c r="Q1465" s="224">
        <v>0.00029999999999999997</v>
      </c>
      <c r="R1465" s="224">
        <f>Q1465*H1465</f>
        <v>0.0057599999999999995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342</v>
      </c>
      <c r="AT1465" s="226" t="s">
        <v>190</v>
      </c>
      <c r="AU1465" s="226" t="s">
        <v>82</v>
      </c>
      <c r="AY1465" s="19" t="s">
        <v>188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342</v>
      </c>
      <c r="BM1465" s="226" t="s">
        <v>2123</v>
      </c>
    </row>
    <row r="1466" s="13" customFormat="1">
      <c r="A1466" s="13"/>
      <c r="B1466" s="233"/>
      <c r="C1466" s="234"/>
      <c r="D1466" s="235" t="s">
        <v>198</v>
      </c>
      <c r="E1466" s="236" t="s">
        <v>19</v>
      </c>
      <c r="F1466" s="237" t="s">
        <v>1519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198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188</v>
      </c>
    </row>
    <row r="1467" s="14" customFormat="1">
      <c r="A1467" s="14"/>
      <c r="B1467" s="244"/>
      <c r="C1467" s="245"/>
      <c r="D1467" s="235" t="s">
        <v>198</v>
      </c>
      <c r="E1467" s="246" t="s">
        <v>19</v>
      </c>
      <c r="F1467" s="247" t="s">
        <v>1709</v>
      </c>
      <c r="G1467" s="245"/>
      <c r="H1467" s="248">
        <v>19.199999999999999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198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188</v>
      </c>
    </row>
    <row r="1468" s="15" customFormat="1">
      <c r="A1468" s="15"/>
      <c r="B1468" s="255"/>
      <c r="C1468" s="256"/>
      <c r="D1468" s="235" t="s">
        <v>198</v>
      </c>
      <c r="E1468" s="257" t="s">
        <v>19</v>
      </c>
      <c r="F1468" s="258" t="s">
        <v>229</v>
      </c>
      <c r="G1468" s="256"/>
      <c r="H1468" s="259">
        <v>19.199999999999999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198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188</v>
      </c>
    </row>
    <row r="1469" s="2" customFormat="1" ht="24.15" customHeight="1">
      <c r="A1469" s="40"/>
      <c r="B1469" s="41"/>
      <c r="C1469" s="215" t="s">
        <v>2124</v>
      </c>
      <c r="D1469" s="215" t="s">
        <v>190</v>
      </c>
      <c r="E1469" s="216" t="s">
        <v>2125</v>
      </c>
      <c r="F1469" s="217" t="s">
        <v>2126</v>
      </c>
      <c r="G1469" s="218" t="s">
        <v>243</v>
      </c>
      <c r="H1469" s="219">
        <v>19.199999999999999</v>
      </c>
      <c r="I1469" s="220"/>
      <c r="J1469" s="221">
        <f>ROUND(I1469*H1469,2)</f>
        <v>0</v>
      </c>
      <c r="K1469" s="217" t="s">
        <v>194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0.0074999999999999997</v>
      </c>
      <c r="R1469" s="224">
        <f>Q1469*H1469</f>
        <v>0.14399999999999999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342</v>
      </c>
      <c r="AT1469" s="226" t="s">
        <v>190</v>
      </c>
      <c r="AU1469" s="226" t="s">
        <v>82</v>
      </c>
      <c r="AY1469" s="19" t="s">
        <v>188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342</v>
      </c>
      <c r="BM1469" s="226" t="s">
        <v>2127</v>
      </c>
    </row>
    <row r="1470" s="2" customFormat="1">
      <c r="A1470" s="40"/>
      <c r="B1470" s="41"/>
      <c r="C1470" s="42"/>
      <c r="D1470" s="228" t="s">
        <v>196</v>
      </c>
      <c r="E1470" s="42"/>
      <c r="F1470" s="229" t="s">
        <v>2128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196</v>
      </c>
      <c r="AU1470" s="19" t="s">
        <v>82</v>
      </c>
    </row>
    <row r="1471" s="13" customFormat="1">
      <c r="A1471" s="13"/>
      <c r="B1471" s="233"/>
      <c r="C1471" s="234"/>
      <c r="D1471" s="235" t="s">
        <v>198</v>
      </c>
      <c r="E1471" s="236" t="s">
        <v>19</v>
      </c>
      <c r="F1471" s="237" t="s">
        <v>1519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198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188</v>
      </c>
    </row>
    <row r="1472" s="14" customFormat="1">
      <c r="A1472" s="14"/>
      <c r="B1472" s="244"/>
      <c r="C1472" s="245"/>
      <c r="D1472" s="235" t="s">
        <v>198</v>
      </c>
      <c r="E1472" s="246" t="s">
        <v>19</v>
      </c>
      <c r="F1472" s="247" t="s">
        <v>1709</v>
      </c>
      <c r="G1472" s="245"/>
      <c r="H1472" s="248">
        <v>19.199999999999999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198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188</v>
      </c>
    </row>
    <row r="1473" s="15" customFormat="1">
      <c r="A1473" s="15"/>
      <c r="B1473" s="255"/>
      <c r="C1473" s="256"/>
      <c r="D1473" s="235" t="s">
        <v>198</v>
      </c>
      <c r="E1473" s="257" t="s">
        <v>19</v>
      </c>
      <c r="F1473" s="258" t="s">
        <v>229</v>
      </c>
      <c r="G1473" s="256"/>
      <c r="H1473" s="259">
        <v>19.199999999999999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198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188</v>
      </c>
    </row>
    <row r="1474" s="2" customFormat="1" ht="24.15" customHeight="1">
      <c r="A1474" s="40"/>
      <c r="B1474" s="41"/>
      <c r="C1474" s="215" t="s">
        <v>2129</v>
      </c>
      <c r="D1474" s="215" t="s">
        <v>190</v>
      </c>
      <c r="E1474" s="216" t="s">
        <v>2130</v>
      </c>
      <c r="F1474" s="217" t="s">
        <v>2131</v>
      </c>
      <c r="G1474" s="218" t="s">
        <v>243</v>
      </c>
      <c r="H1474" s="219">
        <v>19.199999999999999</v>
      </c>
      <c r="I1474" s="220"/>
      <c r="J1474" s="221">
        <f>ROUND(I1474*H1474,2)</f>
        <v>0</v>
      </c>
      <c r="K1474" s="217" t="s">
        <v>194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0.0068900000000000003</v>
      </c>
      <c r="R1474" s="224">
        <f>Q1474*H1474</f>
        <v>0.13228799999999999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342</v>
      </c>
      <c r="AT1474" s="226" t="s">
        <v>190</v>
      </c>
      <c r="AU1474" s="226" t="s">
        <v>82</v>
      </c>
      <c r="AY1474" s="19" t="s">
        <v>188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342</v>
      </c>
      <c r="BM1474" s="226" t="s">
        <v>2132</v>
      </c>
    </row>
    <row r="1475" s="2" customFormat="1">
      <c r="A1475" s="40"/>
      <c r="B1475" s="41"/>
      <c r="C1475" s="42"/>
      <c r="D1475" s="228" t="s">
        <v>196</v>
      </c>
      <c r="E1475" s="42"/>
      <c r="F1475" s="229" t="s">
        <v>2133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196</v>
      </c>
      <c r="AU1475" s="19" t="s">
        <v>82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1519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1709</v>
      </c>
      <c r="G1477" s="245"/>
      <c r="H1477" s="248">
        <v>19.199999999999999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5" customFormat="1">
      <c r="A1478" s="15"/>
      <c r="B1478" s="255"/>
      <c r="C1478" s="256"/>
      <c r="D1478" s="235" t="s">
        <v>198</v>
      </c>
      <c r="E1478" s="257" t="s">
        <v>19</v>
      </c>
      <c r="F1478" s="258" t="s">
        <v>229</v>
      </c>
      <c r="G1478" s="256"/>
      <c r="H1478" s="259">
        <v>19.199999999999999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5" t="s">
        <v>198</v>
      </c>
      <c r="AU1478" s="265" t="s">
        <v>82</v>
      </c>
      <c r="AV1478" s="15" t="s">
        <v>135</v>
      </c>
      <c r="AW1478" s="15" t="s">
        <v>35</v>
      </c>
      <c r="AX1478" s="15" t="s">
        <v>80</v>
      </c>
      <c r="AY1478" s="265" t="s">
        <v>188</v>
      </c>
    </row>
    <row r="1479" s="2" customFormat="1" ht="24.15" customHeight="1">
      <c r="A1479" s="40"/>
      <c r="B1479" s="41"/>
      <c r="C1479" s="272" t="s">
        <v>2134</v>
      </c>
      <c r="D1479" s="272" t="s">
        <v>522</v>
      </c>
      <c r="E1479" s="273" t="s">
        <v>2135</v>
      </c>
      <c r="F1479" s="274" t="s">
        <v>2136</v>
      </c>
      <c r="G1479" s="275" t="s">
        <v>243</v>
      </c>
      <c r="H1479" s="276">
        <v>21.120000000000001</v>
      </c>
      <c r="I1479" s="277"/>
      <c r="J1479" s="278">
        <f>ROUND(I1479*H1479,2)</f>
        <v>0</v>
      </c>
      <c r="K1479" s="274" t="s">
        <v>194</v>
      </c>
      <c r="L1479" s="279"/>
      <c r="M1479" s="280" t="s">
        <v>19</v>
      </c>
      <c r="N1479" s="281" t="s">
        <v>44</v>
      </c>
      <c r="O1479" s="86"/>
      <c r="P1479" s="224">
        <f>O1479*H1479</f>
        <v>0</v>
      </c>
      <c r="Q1479" s="224">
        <v>0.019199999999999998</v>
      </c>
      <c r="R1479" s="224">
        <f>Q1479*H1479</f>
        <v>0.40550399999999998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630</v>
      </c>
      <c r="AT1479" s="226" t="s">
        <v>522</v>
      </c>
      <c r="AU1479" s="226" t="s">
        <v>82</v>
      </c>
      <c r="AY1479" s="19" t="s">
        <v>188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342</v>
      </c>
      <c r="BM1479" s="226" t="s">
        <v>2137</v>
      </c>
    </row>
    <row r="1480" s="13" customFormat="1">
      <c r="A1480" s="13"/>
      <c r="B1480" s="233"/>
      <c r="C1480" s="234"/>
      <c r="D1480" s="235" t="s">
        <v>198</v>
      </c>
      <c r="E1480" s="236" t="s">
        <v>19</v>
      </c>
      <c r="F1480" s="237" t="s">
        <v>1519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198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188</v>
      </c>
    </row>
    <row r="1481" s="14" customFormat="1">
      <c r="A1481" s="14"/>
      <c r="B1481" s="244"/>
      <c r="C1481" s="245"/>
      <c r="D1481" s="235" t="s">
        <v>198</v>
      </c>
      <c r="E1481" s="246" t="s">
        <v>19</v>
      </c>
      <c r="F1481" s="247" t="s">
        <v>1709</v>
      </c>
      <c r="G1481" s="245"/>
      <c r="H1481" s="248">
        <v>19.199999999999999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198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188</v>
      </c>
    </row>
    <row r="1482" s="15" customFormat="1">
      <c r="A1482" s="15"/>
      <c r="B1482" s="255"/>
      <c r="C1482" s="256"/>
      <c r="D1482" s="235" t="s">
        <v>198</v>
      </c>
      <c r="E1482" s="257" t="s">
        <v>19</v>
      </c>
      <c r="F1482" s="258" t="s">
        <v>229</v>
      </c>
      <c r="G1482" s="256"/>
      <c r="H1482" s="259">
        <v>19.199999999999999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198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188</v>
      </c>
    </row>
    <row r="1483" s="14" customFormat="1">
      <c r="A1483" s="14"/>
      <c r="B1483" s="244"/>
      <c r="C1483" s="245"/>
      <c r="D1483" s="235" t="s">
        <v>198</v>
      </c>
      <c r="E1483" s="245"/>
      <c r="F1483" s="247" t="s">
        <v>2138</v>
      </c>
      <c r="G1483" s="245"/>
      <c r="H1483" s="248">
        <v>21.120000000000001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198</v>
      </c>
      <c r="AU1483" s="254" t="s">
        <v>82</v>
      </c>
      <c r="AV1483" s="14" t="s">
        <v>82</v>
      </c>
      <c r="AW1483" s="14" t="s">
        <v>4</v>
      </c>
      <c r="AX1483" s="14" t="s">
        <v>80</v>
      </c>
      <c r="AY1483" s="254" t="s">
        <v>188</v>
      </c>
    </row>
    <row r="1484" s="2" customFormat="1" ht="24.15" customHeight="1">
      <c r="A1484" s="40"/>
      <c r="B1484" s="41"/>
      <c r="C1484" s="215" t="s">
        <v>2139</v>
      </c>
      <c r="D1484" s="215" t="s">
        <v>190</v>
      </c>
      <c r="E1484" s="216" t="s">
        <v>2140</v>
      </c>
      <c r="F1484" s="217" t="s">
        <v>2141</v>
      </c>
      <c r="G1484" s="218" t="s">
        <v>243</v>
      </c>
      <c r="H1484" s="219">
        <v>19.199999999999999</v>
      </c>
      <c r="I1484" s="220"/>
      <c r="J1484" s="221">
        <f>ROUND(I1484*H1484,2)</f>
        <v>0</v>
      </c>
      <c r="K1484" s="217" t="s">
        <v>194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342</v>
      </c>
      <c r="AT1484" s="226" t="s">
        <v>190</v>
      </c>
      <c r="AU1484" s="226" t="s">
        <v>82</v>
      </c>
      <c r="AY1484" s="19" t="s">
        <v>188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80</v>
      </c>
      <c r="BK1484" s="227">
        <f>ROUND(I1484*H1484,2)</f>
        <v>0</v>
      </c>
      <c r="BL1484" s="19" t="s">
        <v>342</v>
      </c>
      <c r="BM1484" s="226" t="s">
        <v>2142</v>
      </c>
    </row>
    <row r="1485" s="2" customFormat="1">
      <c r="A1485" s="40"/>
      <c r="B1485" s="41"/>
      <c r="C1485" s="42"/>
      <c r="D1485" s="228" t="s">
        <v>196</v>
      </c>
      <c r="E1485" s="42"/>
      <c r="F1485" s="229" t="s">
        <v>2143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196</v>
      </c>
      <c r="AU1485" s="19" t="s">
        <v>82</v>
      </c>
    </row>
    <row r="1486" s="13" customFormat="1">
      <c r="A1486" s="13"/>
      <c r="B1486" s="233"/>
      <c r="C1486" s="234"/>
      <c r="D1486" s="235" t="s">
        <v>198</v>
      </c>
      <c r="E1486" s="236" t="s">
        <v>19</v>
      </c>
      <c r="F1486" s="237" t="s">
        <v>1519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198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188</v>
      </c>
    </row>
    <row r="1487" s="14" customFormat="1">
      <c r="A1487" s="14"/>
      <c r="B1487" s="244"/>
      <c r="C1487" s="245"/>
      <c r="D1487" s="235" t="s">
        <v>198</v>
      </c>
      <c r="E1487" s="246" t="s">
        <v>19</v>
      </c>
      <c r="F1487" s="247" t="s">
        <v>1709</v>
      </c>
      <c r="G1487" s="245"/>
      <c r="H1487" s="248">
        <v>19.199999999999999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198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188</v>
      </c>
    </row>
    <row r="1488" s="15" customFormat="1">
      <c r="A1488" s="15"/>
      <c r="B1488" s="255"/>
      <c r="C1488" s="256"/>
      <c r="D1488" s="235" t="s">
        <v>198</v>
      </c>
      <c r="E1488" s="257" t="s">
        <v>19</v>
      </c>
      <c r="F1488" s="258" t="s">
        <v>229</v>
      </c>
      <c r="G1488" s="256"/>
      <c r="H1488" s="259">
        <v>19.199999999999999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198</v>
      </c>
      <c r="AU1488" s="265" t="s">
        <v>82</v>
      </c>
      <c r="AV1488" s="15" t="s">
        <v>135</v>
      </c>
      <c r="AW1488" s="15" t="s">
        <v>35</v>
      </c>
      <c r="AX1488" s="15" t="s">
        <v>80</v>
      </c>
      <c r="AY1488" s="265" t="s">
        <v>188</v>
      </c>
    </row>
    <row r="1489" s="2" customFormat="1" ht="24.15" customHeight="1">
      <c r="A1489" s="40"/>
      <c r="B1489" s="41"/>
      <c r="C1489" s="215" t="s">
        <v>2144</v>
      </c>
      <c r="D1489" s="215" t="s">
        <v>190</v>
      </c>
      <c r="E1489" s="216" t="s">
        <v>2145</v>
      </c>
      <c r="F1489" s="217" t="s">
        <v>2146</v>
      </c>
      <c r="G1489" s="218" t="s">
        <v>460</v>
      </c>
      <c r="H1489" s="266"/>
      <c r="I1489" s="220"/>
      <c r="J1489" s="221">
        <f>ROUND(I1489*H1489,2)</f>
        <v>0</v>
      </c>
      <c r="K1489" s="217" t="s">
        <v>194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342</v>
      </c>
      <c r="AT1489" s="226" t="s">
        <v>190</v>
      </c>
      <c r="AU1489" s="226" t="s">
        <v>82</v>
      </c>
      <c r="AY1489" s="19" t="s">
        <v>188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342</v>
      </c>
      <c r="BM1489" s="226" t="s">
        <v>2147</v>
      </c>
    </row>
    <row r="1490" s="2" customFormat="1">
      <c r="A1490" s="40"/>
      <c r="B1490" s="41"/>
      <c r="C1490" s="42"/>
      <c r="D1490" s="228" t="s">
        <v>196</v>
      </c>
      <c r="E1490" s="42"/>
      <c r="F1490" s="229" t="s">
        <v>2148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196</v>
      </c>
      <c r="AU1490" s="19" t="s">
        <v>82</v>
      </c>
    </row>
    <row r="1491" s="12" customFormat="1" ht="22.8" customHeight="1">
      <c r="A1491" s="12"/>
      <c r="B1491" s="199"/>
      <c r="C1491" s="200"/>
      <c r="D1491" s="201" t="s">
        <v>72</v>
      </c>
      <c r="E1491" s="213" t="s">
        <v>1447</v>
      </c>
      <c r="F1491" s="213" t="s">
        <v>1448</v>
      </c>
      <c r="G1491" s="200"/>
      <c r="H1491" s="200"/>
      <c r="I1491" s="203"/>
      <c r="J1491" s="214">
        <f>BK1491</f>
        <v>0</v>
      </c>
      <c r="K1491" s="200"/>
      <c r="L1491" s="205"/>
      <c r="M1491" s="206"/>
      <c r="N1491" s="207"/>
      <c r="O1491" s="207"/>
      <c r="P1491" s="208">
        <f>SUM(P1492:P1645)</f>
        <v>0</v>
      </c>
      <c r="Q1491" s="207"/>
      <c r="R1491" s="208">
        <f>SUM(R1492:R1645)</f>
        <v>1.1204713300000002</v>
      </c>
      <c r="S1491" s="207"/>
      <c r="T1491" s="209">
        <f>SUM(T1492:T1645)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10" t="s">
        <v>82</v>
      </c>
      <c r="AT1491" s="211" t="s">
        <v>72</v>
      </c>
      <c r="AU1491" s="211" t="s">
        <v>80</v>
      </c>
      <c r="AY1491" s="210" t="s">
        <v>188</v>
      </c>
      <c r="BK1491" s="212">
        <f>SUM(BK1492:BK1645)</f>
        <v>0</v>
      </c>
    </row>
    <row r="1492" s="2" customFormat="1" ht="16.5" customHeight="1">
      <c r="A1492" s="40"/>
      <c r="B1492" s="41"/>
      <c r="C1492" s="215" t="s">
        <v>2149</v>
      </c>
      <c r="D1492" s="215" t="s">
        <v>190</v>
      </c>
      <c r="E1492" s="216" t="s">
        <v>2150</v>
      </c>
      <c r="F1492" s="217" t="s">
        <v>2151</v>
      </c>
      <c r="G1492" s="218" t="s">
        <v>243</v>
      </c>
      <c r="H1492" s="219">
        <v>365</v>
      </c>
      <c r="I1492" s="220"/>
      <c r="J1492" s="221">
        <f>ROUND(I1492*H1492,2)</f>
        <v>0</v>
      </c>
      <c r="K1492" s="217" t="s">
        <v>194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342</v>
      </c>
      <c r="AT1492" s="226" t="s">
        <v>190</v>
      </c>
      <c r="AU1492" s="226" t="s">
        <v>82</v>
      </c>
      <c r="AY1492" s="19" t="s">
        <v>188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342</v>
      </c>
      <c r="BM1492" s="226" t="s">
        <v>2152</v>
      </c>
    </row>
    <row r="1493" s="2" customFormat="1">
      <c r="A1493" s="40"/>
      <c r="B1493" s="41"/>
      <c r="C1493" s="42"/>
      <c r="D1493" s="228" t="s">
        <v>196</v>
      </c>
      <c r="E1493" s="42"/>
      <c r="F1493" s="229" t="s">
        <v>2153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196</v>
      </c>
      <c r="AU1493" s="19" t="s">
        <v>82</v>
      </c>
    </row>
    <row r="1494" s="13" customFormat="1">
      <c r="A1494" s="13"/>
      <c r="B1494" s="233"/>
      <c r="C1494" s="234"/>
      <c r="D1494" s="235" t="s">
        <v>198</v>
      </c>
      <c r="E1494" s="236" t="s">
        <v>19</v>
      </c>
      <c r="F1494" s="237" t="s">
        <v>1519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198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188</v>
      </c>
    </row>
    <row r="1495" s="13" customFormat="1">
      <c r="A1495" s="13"/>
      <c r="B1495" s="233"/>
      <c r="C1495" s="234"/>
      <c r="D1495" s="235" t="s">
        <v>198</v>
      </c>
      <c r="E1495" s="236" t="s">
        <v>19</v>
      </c>
      <c r="F1495" s="237" t="s">
        <v>1710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198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188</v>
      </c>
    </row>
    <row r="1496" s="14" customFormat="1">
      <c r="A1496" s="14"/>
      <c r="B1496" s="244"/>
      <c r="C1496" s="245"/>
      <c r="D1496" s="235" t="s">
        <v>198</v>
      </c>
      <c r="E1496" s="246" t="s">
        <v>19</v>
      </c>
      <c r="F1496" s="247" t="s">
        <v>1711</v>
      </c>
      <c r="G1496" s="245"/>
      <c r="H1496" s="248">
        <v>291.69999999999999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198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188</v>
      </c>
    </row>
    <row r="1497" s="13" customFormat="1">
      <c r="A1497" s="13"/>
      <c r="B1497" s="233"/>
      <c r="C1497" s="234"/>
      <c r="D1497" s="235" t="s">
        <v>198</v>
      </c>
      <c r="E1497" s="236" t="s">
        <v>19</v>
      </c>
      <c r="F1497" s="237" t="s">
        <v>1712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198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188</v>
      </c>
    </row>
    <row r="1498" s="14" customFormat="1">
      <c r="A1498" s="14"/>
      <c r="B1498" s="244"/>
      <c r="C1498" s="245"/>
      <c r="D1498" s="235" t="s">
        <v>198</v>
      </c>
      <c r="E1498" s="246" t="s">
        <v>19</v>
      </c>
      <c r="F1498" s="247" t="s">
        <v>1713</v>
      </c>
      <c r="G1498" s="245"/>
      <c r="H1498" s="248">
        <v>73.299999999999997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198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188</v>
      </c>
    </row>
    <row r="1499" s="15" customFormat="1">
      <c r="A1499" s="15"/>
      <c r="B1499" s="255"/>
      <c r="C1499" s="256"/>
      <c r="D1499" s="235" t="s">
        <v>198</v>
      </c>
      <c r="E1499" s="257" t="s">
        <v>19</v>
      </c>
      <c r="F1499" s="258" t="s">
        <v>229</v>
      </c>
      <c r="G1499" s="256"/>
      <c r="H1499" s="259">
        <v>365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198</v>
      </c>
      <c r="AU1499" s="265" t="s">
        <v>82</v>
      </c>
      <c r="AV1499" s="15" t="s">
        <v>135</v>
      </c>
      <c r="AW1499" s="15" t="s">
        <v>35</v>
      </c>
      <c r="AX1499" s="15" t="s">
        <v>80</v>
      </c>
      <c r="AY1499" s="265" t="s">
        <v>188</v>
      </c>
    </row>
    <row r="1500" s="2" customFormat="1" ht="16.5" customHeight="1">
      <c r="A1500" s="40"/>
      <c r="B1500" s="41"/>
      <c r="C1500" s="215" t="s">
        <v>2154</v>
      </c>
      <c r="D1500" s="215" t="s">
        <v>190</v>
      </c>
      <c r="E1500" s="216" t="s">
        <v>2155</v>
      </c>
      <c r="F1500" s="217" t="s">
        <v>2156</v>
      </c>
      <c r="G1500" s="218" t="s">
        <v>243</v>
      </c>
      <c r="H1500" s="219">
        <v>291.69999999999999</v>
      </c>
      <c r="I1500" s="220"/>
      <c r="J1500" s="221">
        <f>ROUND(I1500*H1500,2)</f>
        <v>0</v>
      </c>
      <c r="K1500" s="217" t="s">
        <v>194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0.00050000000000000001</v>
      </c>
      <c r="R1500" s="224">
        <f>Q1500*H1500</f>
        <v>0.14585000000000001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342</v>
      </c>
      <c r="AT1500" s="226" t="s">
        <v>190</v>
      </c>
      <c r="AU1500" s="226" t="s">
        <v>82</v>
      </c>
      <c r="AY1500" s="19" t="s">
        <v>188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80</v>
      </c>
      <c r="BK1500" s="227">
        <f>ROUND(I1500*H1500,2)</f>
        <v>0</v>
      </c>
      <c r="BL1500" s="19" t="s">
        <v>342</v>
      </c>
      <c r="BM1500" s="226" t="s">
        <v>2157</v>
      </c>
    </row>
    <row r="1501" s="2" customFormat="1">
      <c r="A1501" s="40"/>
      <c r="B1501" s="41"/>
      <c r="C1501" s="42"/>
      <c r="D1501" s="228" t="s">
        <v>196</v>
      </c>
      <c r="E1501" s="42"/>
      <c r="F1501" s="229" t="s">
        <v>2158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196</v>
      </c>
      <c r="AU1501" s="19" t="s">
        <v>82</v>
      </c>
    </row>
    <row r="1502" s="13" customFormat="1">
      <c r="A1502" s="13"/>
      <c r="B1502" s="233"/>
      <c r="C1502" s="234"/>
      <c r="D1502" s="235" t="s">
        <v>198</v>
      </c>
      <c r="E1502" s="236" t="s">
        <v>19</v>
      </c>
      <c r="F1502" s="237" t="s">
        <v>1519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198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188</v>
      </c>
    </row>
    <row r="1503" s="13" customFormat="1">
      <c r="A1503" s="13"/>
      <c r="B1503" s="233"/>
      <c r="C1503" s="234"/>
      <c r="D1503" s="235" t="s">
        <v>198</v>
      </c>
      <c r="E1503" s="236" t="s">
        <v>19</v>
      </c>
      <c r="F1503" s="237" t="s">
        <v>1710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198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188</v>
      </c>
    </row>
    <row r="1504" s="14" customFormat="1">
      <c r="A1504" s="14"/>
      <c r="B1504" s="244"/>
      <c r="C1504" s="245"/>
      <c r="D1504" s="235" t="s">
        <v>198</v>
      </c>
      <c r="E1504" s="246" t="s">
        <v>19</v>
      </c>
      <c r="F1504" s="247" t="s">
        <v>1711</v>
      </c>
      <c r="G1504" s="245"/>
      <c r="H1504" s="248">
        <v>291.69999999999999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198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188</v>
      </c>
    </row>
    <row r="1505" s="15" customFormat="1">
      <c r="A1505" s="15"/>
      <c r="B1505" s="255"/>
      <c r="C1505" s="256"/>
      <c r="D1505" s="235" t="s">
        <v>198</v>
      </c>
      <c r="E1505" s="257" t="s">
        <v>19</v>
      </c>
      <c r="F1505" s="258" t="s">
        <v>229</v>
      </c>
      <c r="G1505" s="256"/>
      <c r="H1505" s="259">
        <v>291.69999999999999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198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188</v>
      </c>
    </row>
    <row r="1506" s="2" customFormat="1" ht="24.15" customHeight="1">
      <c r="A1506" s="40"/>
      <c r="B1506" s="41"/>
      <c r="C1506" s="272" t="s">
        <v>2159</v>
      </c>
      <c r="D1506" s="272" t="s">
        <v>522</v>
      </c>
      <c r="E1506" s="273" t="s">
        <v>2160</v>
      </c>
      <c r="F1506" s="274" t="s">
        <v>2161</v>
      </c>
      <c r="G1506" s="275" t="s">
        <v>243</v>
      </c>
      <c r="H1506" s="276">
        <v>320.87</v>
      </c>
      <c r="I1506" s="277"/>
      <c r="J1506" s="278">
        <f>ROUND(I1506*H1506,2)</f>
        <v>0</v>
      </c>
      <c r="K1506" s="274" t="s">
        <v>194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0.0016999999999999999</v>
      </c>
      <c r="R1506" s="224">
        <f>Q1506*H1506</f>
        <v>0.54547899999999994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630</v>
      </c>
      <c r="AT1506" s="226" t="s">
        <v>522</v>
      </c>
      <c r="AU1506" s="226" t="s">
        <v>82</v>
      </c>
      <c r="AY1506" s="19" t="s">
        <v>188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342</v>
      </c>
      <c r="BM1506" s="226" t="s">
        <v>2162</v>
      </c>
    </row>
    <row r="1507" s="13" customFormat="1">
      <c r="A1507" s="13"/>
      <c r="B1507" s="233"/>
      <c r="C1507" s="234"/>
      <c r="D1507" s="235" t="s">
        <v>198</v>
      </c>
      <c r="E1507" s="236" t="s">
        <v>19</v>
      </c>
      <c r="F1507" s="237" t="s">
        <v>1519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198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188</v>
      </c>
    </row>
    <row r="1508" s="13" customFormat="1">
      <c r="A1508" s="13"/>
      <c r="B1508" s="233"/>
      <c r="C1508" s="234"/>
      <c r="D1508" s="235" t="s">
        <v>198</v>
      </c>
      <c r="E1508" s="236" t="s">
        <v>19</v>
      </c>
      <c r="F1508" s="237" t="s">
        <v>1710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198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188</v>
      </c>
    </row>
    <row r="1509" s="14" customFormat="1">
      <c r="A1509" s="14"/>
      <c r="B1509" s="244"/>
      <c r="C1509" s="245"/>
      <c r="D1509" s="235" t="s">
        <v>198</v>
      </c>
      <c r="E1509" s="246" t="s">
        <v>19</v>
      </c>
      <c r="F1509" s="247" t="s">
        <v>1711</v>
      </c>
      <c r="G1509" s="245"/>
      <c r="H1509" s="248">
        <v>291.69999999999999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198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188</v>
      </c>
    </row>
    <row r="1510" s="15" customFormat="1">
      <c r="A1510" s="15"/>
      <c r="B1510" s="255"/>
      <c r="C1510" s="256"/>
      <c r="D1510" s="235" t="s">
        <v>198</v>
      </c>
      <c r="E1510" s="257" t="s">
        <v>19</v>
      </c>
      <c r="F1510" s="258" t="s">
        <v>229</v>
      </c>
      <c r="G1510" s="256"/>
      <c r="H1510" s="259">
        <v>291.69999999999999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5" t="s">
        <v>198</v>
      </c>
      <c r="AU1510" s="265" t="s">
        <v>82</v>
      </c>
      <c r="AV1510" s="15" t="s">
        <v>135</v>
      </c>
      <c r="AW1510" s="15" t="s">
        <v>35</v>
      </c>
      <c r="AX1510" s="15" t="s">
        <v>80</v>
      </c>
      <c r="AY1510" s="265" t="s">
        <v>188</v>
      </c>
    </row>
    <row r="1511" s="14" customFormat="1">
      <c r="A1511" s="14"/>
      <c r="B1511" s="244"/>
      <c r="C1511" s="245"/>
      <c r="D1511" s="235" t="s">
        <v>198</v>
      </c>
      <c r="E1511" s="245"/>
      <c r="F1511" s="247" t="s">
        <v>2163</v>
      </c>
      <c r="G1511" s="245"/>
      <c r="H1511" s="248">
        <v>320.87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198</v>
      </c>
      <c r="AU1511" s="254" t="s">
        <v>82</v>
      </c>
      <c r="AV1511" s="14" t="s">
        <v>82</v>
      </c>
      <c r="AW1511" s="14" t="s">
        <v>4</v>
      </c>
      <c r="AX1511" s="14" t="s">
        <v>80</v>
      </c>
      <c r="AY1511" s="254" t="s">
        <v>188</v>
      </c>
    </row>
    <row r="1512" s="2" customFormat="1" ht="16.5" customHeight="1">
      <c r="A1512" s="40"/>
      <c r="B1512" s="41"/>
      <c r="C1512" s="215" t="s">
        <v>2164</v>
      </c>
      <c r="D1512" s="215" t="s">
        <v>190</v>
      </c>
      <c r="E1512" s="216" t="s">
        <v>2165</v>
      </c>
      <c r="F1512" s="217" t="s">
        <v>2166</v>
      </c>
      <c r="G1512" s="218" t="s">
        <v>243</v>
      </c>
      <c r="H1512" s="219">
        <v>73.299999999999997</v>
      </c>
      <c r="I1512" s="220"/>
      <c r="J1512" s="221">
        <f>ROUND(I1512*H1512,2)</f>
        <v>0</v>
      </c>
      <c r="K1512" s="217" t="s">
        <v>194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0.00069999999999999999</v>
      </c>
      <c r="R1512" s="224">
        <f>Q1512*H1512</f>
        <v>0.051309999999999995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342</v>
      </c>
      <c r="AT1512" s="226" t="s">
        <v>190</v>
      </c>
      <c r="AU1512" s="226" t="s">
        <v>82</v>
      </c>
      <c r="AY1512" s="19" t="s">
        <v>188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342</v>
      </c>
      <c r="BM1512" s="226" t="s">
        <v>2167</v>
      </c>
    </row>
    <row r="1513" s="2" customFormat="1">
      <c r="A1513" s="40"/>
      <c r="B1513" s="41"/>
      <c r="C1513" s="42"/>
      <c r="D1513" s="228" t="s">
        <v>196</v>
      </c>
      <c r="E1513" s="42"/>
      <c r="F1513" s="229" t="s">
        <v>2168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196</v>
      </c>
      <c r="AU1513" s="19" t="s">
        <v>82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1519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3" customFormat="1">
      <c r="A1515" s="13"/>
      <c r="B1515" s="233"/>
      <c r="C1515" s="234"/>
      <c r="D1515" s="235" t="s">
        <v>198</v>
      </c>
      <c r="E1515" s="236" t="s">
        <v>19</v>
      </c>
      <c r="F1515" s="237" t="s">
        <v>1712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198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1713</v>
      </c>
      <c r="G1516" s="245"/>
      <c r="H1516" s="248">
        <v>73.299999999999997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5" customFormat="1">
      <c r="A1517" s="15"/>
      <c r="B1517" s="255"/>
      <c r="C1517" s="256"/>
      <c r="D1517" s="235" t="s">
        <v>198</v>
      </c>
      <c r="E1517" s="257" t="s">
        <v>19</v>
      </c>
      <c r="F1517" s="258" t="s">
        <v>229</v>
      </c>
      <c r="G1517" s="256"/>
      <c r="H1517" s="259">
        <v>73.299999999999997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198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188</v>
      </c>
    </row>
    <row r="1518" s="2" customFormat="1" ht="16.5" customHeight="1">
      <c r="A1518" s="40"/>
      <c r="B1518" s="41"/>
      <c r="C1518" s="272" t="s">
        <v>2169</v>
      </c>
      <c r="D1518" s="272" t="s">
        <v>522</v>
      </c>
      <c r="E1518" s="273" t="s">
        <v>2170</v>
      </c>
      <c r="F1518" s="274" t="s">
        <v>2171</v>
      </c>
      <c r="G1518" s="275" t="s">
        <v>243</v>
      </c>
      <c r="H1518" s="276">
        <v>80.629999999999995</v>
      </c>
      <c r="I1518" s="277"/>
      <c r="J1518" s="278">
        <f>ROUND(I1518*H1518,2)</f>
        <v>0</v>
      </c>
      <c r="K1518" s="274" t="s">
        <v>194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0.0033999999999999998</v>
      </c>
      <c r="R1518" s="224">
        <f>Q1518*H1518</f>
        <v>0.274142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630</v>
      </c>
      <c r="AT1518" s="226" t="s">
        <v>522</v>
      </c>
      <c r="AU1518" s="226" t="s">
        <v>82</v>
      </c>
      <c r="AY1518" s="19" t="s">
        <v>188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342</v>
      </c>
      <c r="BM1518" s="226" t="s">
        <v>2172</v>
      </c>
    </row>
    <row r="1519" s="13" customFormat="1">
      <c r="A1519" s="13"/>
      <c r="B1519" s="233"/>
      <c r="C1519" s="234"/>
      <c r="D1519" s="235" t="s">
        <v>198</v>
      </c>
      <c r="E1519" s="236" t="s">
        <v>19</v>
      </c>
      <c r="F1519" s="237" t="s">
        <v>1519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198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188</v>
      </c>
    </row>
    <row r="1520" s="13" customFormat="1">
      <c r="A1520" s="13"/>
      <c r="B1520" s="233"/>
      <c r="C1520" s="234"/>
      <c r="D1520" s="235" t="s">
        <v>198</v>
      </c>
      <c r="E1520" s="236" t="s">
        <v>19</v>
      </c>
      <c r="F1520" s="237" t="s">
        <v>1712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198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188</v>
      </c>
    </row>
    <row r="1521" s="14" customFormat="1">
      <c r="A1521" s="14"/>
      <c r="B1521" s="244"/>
      <c r="C1521" s="245"/>
      <c r="D1521" s="235" t="s">
        <v>198</v>
      </c>
      <c r="E1521" s="246" t="s">
        <v>19</v>
      </c>
      <c r="F1521" s="247" t="s">
        <v>1713</v>
      </c>
      <c r="G1521" s="245"/>
      <c r="H1521" s="248">
        <v>73.299999999999997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198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188</v>
      </c>
    </row>
    <row r="1522" s="15" customFormat="1">
      <c r="A1522" s="15"/>
      <c r="B1522" s="255"/>
      <c r="C1522" s="256"/>
      <c r="D1522" s="235" t="s">
        <v>198</v>
      </c>
      <c r="E1522" s="257" t="s">
        <v>19</v>
      </c>
      <c r="F1522" s="258" t="s">
        <v>229</v>
      </c>
      <c r="G1522" s="256"/>
      <c r="H1522" s="259">
        <v>73.299999999999997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198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188</v>
      </c>
    </row>
    <row r="1523" s="14" customFormat="1">
      <c r="A1523" s="14"/>
      <c r="B1523" s="244"/>
      <c r="C1523" s="245"/>
      <c r="D1523" s="235" t="s">
        <v>198</v>
      </c>
      <c r="E1523" s="245"/>
      <c r="F1523" s="247" t="s">
        <v>2173</v>
      </c>
      <c r="G1523" s="245"/>
      <c r="H1523" s="248">
        <v>80.629999999999995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198</v>
      </c>
      <c r="AU1523" s="254" t="s">
        <v>82</v>
      </c>
      <c r="AV1523" s="14" t="s">
        <v>82</v>
      </c>
      <c r="AW1523" s="14" t="s">
        <v>4</v>
      </c>
      <c r="AX1523" s="14" t="s">
        <v>80</v>
      </c>
      <c r="AY1523" s="254" t="s">
        <v>188</v>
      </c>
    </row>
    <row r="1524" s="2" customFormat="1" ht="16.5" customHeight="1">
      <c r="A1524" s="40"/>
      <c r="B1524" s="41"/>
      <c r="C1524" s="215" t="s">
        <v>2174</v>
      </c>
      <c r="D1524" s="215" t="s">
        <v>190</v>
      </c>
      <c r="E1524" s="216" t="s">
        <v>2175</v>
      </c>
      <c r="F1524" s="217" t="s">
        <v>2176</v>
      </c>
      <c r="G1524" s="218" t="s">
        <v>501</v>
      </c>
      <c r="H1524" s="219">
        <v>291.05500000000001</v>
      </c>
      <c r="I1524" s="220"/>
      <c r="J1524" s="221">
        <f>ROUND(I1524*H1524,2)</f>
        <v>0</v>
      </c>
      <c r="K1524" s="217" t="s">
        <v>194</v>
      </c>
      <c r="L1524" s="46"/>
      <c r="M1524" s="222" t="s">
        <v>19</v>
      </c>
      <c r="N1524" s="223" t="s">
        <v>44</v>
      </c>
      <c r="O1524" s="86"/>
      <c r="P1524" s="224">
        <f>O1524*H1524</f>
        <v>0</v>
      </c>
      <c r="Q1524" s="224">
        <v>3.0000000000000001E-05</v>
      </c>
      <c r="R1524" s="224">
        <f>Q1524*H1524</f>
        <v>0.0087316500000000005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342</v>
      </c>
      <c r="AT1524" s="226" t="s">
        <v>190</v>
      </c>
      <c r="AU1524" s="226" t="s">
        <v>82</v>
      </c>
      <c r="AY1524" s="19" t="s">
        <v>188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80</v>
      </c>
      <c r="BK1524" s="227">
        <f>ROUND(I1524*H1524,2)</f>
        <v>0</v>
      </c>
      <c r="BL1524" s="19" t="s">
        <v>342</v>
      </c>
      <c r="BM1524" s="226" t="s">
        <v>2177</v>
      </c>
    </row>
    <row r="1525" s="2" customFormat="1">
      <c r="A1525" s="40"/>
      <c r="B1525" s="41"/>
      <c r="C1525" s="42"/>
      <c r="D1525" s="228" t="s">
        <v>196</v>
      </c>
      <c r="E1525" s="42"/>
      <c r="F1525" s="229" t="s">
        <v>2178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196</v>
      </c>
      <c r="AU1525" s="19" t="s">
        <v>82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1519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3" customFormat="1">
      <c r="A1527" s="13"/>
      <c r="B1527" s="233"/>
      <c r="C1527" s="234"/>
      <c r="D1527" s="235" t="s">
        <v>198</v>
      </c>
      <c r="E1527" s="236" t="s">
        <v>19</v>
      </c>
      <c r="F1527" s="237" t="s">
        <v>1646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198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188</v>
      </c>
    </row>
    <row r="1528" s="14" customFormat="1">
      <c r="A1528" s="14"/>
      <c r="B1528" s="244"/>
      <c r="C1528" s="245"/>
      <c r="D1528" s="235" t="s">
        <v>198</v>
      </c>
      <c r="E1528" s="246" t="s">
        <v>19</v>
      </c>
      <c r="F1528" s="247" t="s">
        <v>1735</v>
      </c>
      <c r="G1528" s="245"/>
      <c r="H1528" s="248">
        <v>74.105000000000004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198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2179</v>
      </c>
      <c r="G1529" s="245"/>
      <c r="H1529" s="248">
        <v>-9.3000000000000007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4" customFormat="1">
      <c r="A1530" s="14"/>
      <c r="B1530" s="244"/>
      <c r="C1530" s="245"/>
      <c r="D1530" s="235" t="s">
        <v>198</v>
      </c>
      <c r="E1530" s="246" t="s">
        <v>19</v>
      </c>
      <c r="F1530" s="247" t="s">
        <v>2180</v>
      </c>
      <c r="G1530" s="245"/>
      <c r="H1530" s="248">
        <v>-15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198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188</v>
      </c>
    </row>
    <row r="1531" s="14" customFormat="1">
      <c r="A1531" s="14"/>
      <c r="B1531" s="244"/>
      <c r="C1531" s="245"/>
      <c r="D1531" s="235" t="s">
        <v>198</v>
      </c>
      <c r="E1531" s="246" t="s">
        <v>19</v>
      </c>
      <c r="F1531" s="247" t="s">
        <v>2181</v>
      </c>
      <c r="G1531" s="245"/>
      <c r="H1531" s="248">
        <v>-1.8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198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188</v>
      </c>
    </row>
    <row r="1532" s="14" customFormat="1">
      <c r="A1532" s="14"/>
      <c r="B1532" s="244"/>
      <c r="C1532" s="245"/>
      <c r="D1532" s="235" t="s">
        <v>198</v>
      </c>
      <c r="E1532" s="246" t="s">
        <v>19</v>
      </c>
      <c r="F1532" s="247" t="s">
        <v>2182</v>
      </c>
      <c r="G1532" s="245"/>
      <c r="H1532" s="248">
        <v>-2.7000000000000002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198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188</v>
      </c>
    </row>
    <row r="1533" s="13" customFormat="1">
      <c r="A1533" s="13"/>
      <c r="B1533" s="233"/>
      <c r="C1533" s="234"/>
      <c r="D1533" s="235" t="s">
        <v>198</v>
      </c>
      <c r="E1533" s="236" t="s">
        <v>19</v>
      </c>
      <c r="F1533" s="237" t="s">
        <v>1657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198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188</v>
      </c>
    </row>
    <row r="1534" s="14" customFormat="1">
      <c r="A1534" s="14"/>
      <c r="B1534" s="244"/>
      <c r="C1534" s="245"/>
      <c r="D1534" s="235" t="s">
        <v>198</v>
      </c>
      <c r="E1534" s="246" t="s">
        <v>19</v>
      </c>
      <c r="F1534" s="247" t="s">
        <v>1736</v>
      </c>
      <c r="G1534" s="245"/>
      <c r="H1534" s="248">
        <v>19.555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198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188</v>
      </c>
    </row>
    <row r="1535" s="14" customFormat="1">
      <c r="A1535" s="14"/>
      <c r="B1535" s="244"/>
      <c r="C1535" s="245"/>
      <c r="D1535" s="235" t="s">
        <v>198</v>
      </c>
      <c r="E1535" s="246" t="s">
        <v>19</v>
      </c>
      <c r="F1535" s="247" t="s">
        <v>2183</v>
      </c>
      <c r="G1535" s="245"/>
      <c r="H1535" s="248">
        <v>-1.25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198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188</v>
      </c>
    </row>
    <row r="1536" s="13" customFormat="1">
      <c r="A1536" s="13"/>
      <c r="B1536" s="233"/>
      <c r="C1536" s="234"/>
      <c r="D1536" s="235" t="s">
        <v>198</v>
      </c>
      <c r="E1536" s="236" t="s">
        <v>19</v>
      </c>
      <c r="F1536" s="237" t="s">
        <v>1661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198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188</v>
      </c>
    </row>
    <row r="1537" s="14" customFormat="1">
      <c r="A1537" s="14"/>
      <c r="B1537" s="244"/>
      <c r="C1537" s="245"/>
      <c r="D1537" s="235" t="s">
        <v>198</v>
      </c>
      <c r="E1537" s="246" t="s">
        <v>19</v>
      </c>
      <c r="F1537" s="247" t="s">
        <v>1737</v>
      </c>
      <c r="G1537" s="245"/>
      <c r="H1537" s="248">
        <v>20.024999999999999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198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188</v>
      </c>
    </row>
    <row r="1538" s="14" customFormat="1">
      <c r="A1538" s="14"/>
      <c r="B1538" s="244"/>
      <c r="C1538" s="245"/>
      <c r="D1538" s="235" t="s">
        <v>198</v>
      </c>
      <c r="E1538" s="246" t="s">
        <v>19</v>
      </c>
      <c r="F1538" s="247" t="s">
        <v>2183</v>
      </c>
      <c r="G1538" s="245"/>
      <c r="H1538" s="248">
        <v>-1.25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198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188</v>
      </c>
    </row>
    <row r="1539" s="13" customFormat="1">
      <c r="A1539" s="13"/>
      <c r="B1539" s="233"/>
      <c r="C1539" s="234"/>
      <c r="D1539" s="235" t="s">
        <v>198</v>
      </c>
      <c r="E1539" s="236" t="s">
        <v>19</v>
      </c>
      <c r="F1539" s="237" t="s">
        <v>1665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198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188</v>
      </c>
    </row>
    <row r="1540" s="14" customFormat="1">
      <c r="A1540" s="14"/>
      <c r="B1540" s="244"/>
      <c r="C1540" s="245"/>
      <c r="D1540" s="235" t="s">
        <v>198</v>
      </c>
      <c r="E1540" s="246" t="s">
        <v>19</v>
      </c>
      <c r="F1540" s="247" t="s">
        <v>1738</v>
      </c>
      <c r="G1540" s="245"/>
      <c r="H1540" s="248">
        <v>20.010000000000002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198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188</v>
      </c>
    </row>
    <row r="1541" s="14" customFormat="1">
      <c r="A1541" s="14"/>
      <c r="B1541" s="244"/>
      <c r="C1541" s="245"/>
      <c r="D1541" s="235" t="s">
        <v>198</v>
      </c>
      <c r="E1541" s="246" t="s">
        <v>19</v>
      </c>
      <c r="F1541" s="247" t="s">
        <v>2184</v>
      </c>
      <c r="G1541" s="245"/>
      <c r="H1541" s="248">
        <v>-1.25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198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188</v>
      </c>
    </row>
    <row r="1542" s="13" customFormat="1">
      <c r="A1542" s="13"/>
      <c r="B1542" s="233"/>
      <c r="C1542" s="234"/>
      <c r="D1542" s="235" t="s">
        <v>198</v>
      </c>
      <c r="E1542" s="236" t="s">
        <v>19</v>
      </c>
      <c r="F1542" s="237" t="s">
        <v>1667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198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188</v>
      </c>
    </row>
    <row r="1543" s="14" customFormat="1">
      <c r="A1543" s="14"/>
      <c r="B1543" s="244"/>
      <c r="C1543" s="245"/>
      <c r="D1543" s="235" t="s">
        <v>198</v>
      </c>
      <c r="E1543" s="246" t="s">
        <v>19</v>
      </c>
      <c r="F1543" s="247" t="s">
        <v>1739</v>
      </c>
      <c r="G1543" s="245"/>
      <c r="H1543" s="248">
        <v>15.52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198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188</v>
      </c>
    </row>
    <row r="1544" s="14" customFormat="1">
      <c r="A1544" s="14"/>
      <c r="B1544" s="244"/>
      <c r="C1544" s="245"/>
      <c r="D1544" s="235" t="s">
        <v>198</v>
      </c>
      <c r="E1544" s="246" t="s">
        <v>19</v>
      </c>
      <c r="F1544" s="247" t="s">
        <v>2185</v>
      </c>
      <c r="G1544" s="245"/>
      <c r="H1544" s="248">
        <v>-2.1499999999999999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198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188</v>
      </c>
    </row>
    <row r="1545" s="13" customFormat="1">
      <c r="A1545" s="13"/>
      <c r="B1545" s="233"/>
      <c r="C1545" s="234"/>
      <c r="D1545" s="235" t="s">
        <v>198</v>
      </c>
      <c r="E1545" s="236" t="s">
        <v>19</v>
      </c>
      <c r="F1545" s="237" t="s">
        <v>1671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198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188</v>
      </c>
    </row>
    <row r="1546" s="14" customFormat="1">
      <c r="A1546" s="14"/>
      <c r="B1546" s="244"/>
      <c r="C1546" s="245"/>
      <c r="D1546" s="235" t="s">
        <v>198</v>
      </c>
      <c r="E1546" s="246" t="s">
        <v>19</v>
      </c>
      <c r="F1546" s="247" t="s">
        <v>1740</v>
      </c>
      <c r="G1546" s="245"/>
      <c r="H1546" s="248">
        <v>15.76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198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188</v>
      </c>
    </row>
    <row r="1547" s="14" customFormat="1">
      <c r="A1547" s="14"/>
      <c r="B1547" s="244"/>
      <c r="C1547" s="245"/>
      <c r="D1547" s="235" t="s">
        <v>198</v>
      </c>
      <c r="E1547" s="246" t="s">
        <v>19</v>
      </c>
      <c r="F1547" s="247" t="s">
        <v>2183</v>
      </c>
      <c r="G1547" s="245"/>
      <c r="H1547" s="248">
        <v>-1.25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198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188</v>
      </c>
    </row>
    <row r="1548" s="13" customFormat="1">
      <c r="A1548" s="13"/>
      <c r="B1548" s="233"/>
      <c r="C1548" s="234"/>
      <c r="D1548" s="235" t="s">
        <v>198</v>
      </c>
      <c r="E1548" s="236" t="s">
        <v>19</v>
      </c>
      <c r="F1548" s="237" t="s">
        <v>1673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198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188</v>
      </c>
    </row>
    <row r="1549" s="14" customFormat="1">
      <c r="A1549" s="14"/>
      <c r="B1549" s="244"/>
      <c r="C1549" s="245"/>
      <c r="D1549" s="235" t="s">
        <v>198</v>
      </c>
      <c r="E1549" s="246" t="s">
        <v>19</v>
      </c>
      <c r="F1549" s="247" t="s">
        <v>1739</v>
      </c>
      <c r="G1549" s="245"/>
      <c r="H1549" s="248">
        <v>15.52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198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188</v>
      </c>
    </row>
    <row r="1550" s="14" customFormat="1">
      <c r="A1550" s="14"/>
      <c r="B1550" s="244"/>
      <c r="C1550" s="245"/>
      <c r="D1550" s="235" t="s">
        <v>198</v>
      </c>
      <c r="E1550" s="246" t="s">
        <v>19</v>
      </c>
      <c r="F1550" s="247" t="s">
        <v>2185</v>
      </c>
      <c r="G1550" s="245"/>
      <c r="H1550" s="248">
        <v>-2.1499999999999999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198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188</v>
      </c>
    </row>
    <row r="1551" s="13" customFormat="1">
      <c r="A1551" s="13"/>
      <c r="B1551" s="233"/>
      <c r="C1551" s="234"/>
      <c r="D1551" s="235" t="s">
        <v>198</v>
      </c>
      <c r="E1551" s="236" t="s">
        <v>19</v>
      </c>
      <c r="F1551" s="237" t="s">
        <v>1674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198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188</v>
      </c>
    </row>
    <row r="1552" s="14" customFormat="1">
      <c r="A1552" s="14"/>
      <c r="B1552" s="244"/>
      <c r="C1552" s="245"/>
      <c r="D1552" s="235" t="s">
        <v>198</v>
      </c>
      <c r="E1552" s="246" t="s">
        <v>19</v>
      </c>
      <c r="F1552" s="247" t="s">
        <v>1741</v>
      </c>
      <c r="G1552" s="245"/>
      <c r="H1552" s="248">
        <v>22.34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198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188</v>
      </c>
    </row>
    <row r="1553" s="14" customFormat="1">
      <c r="A1553" s="14"/>
      <c r="B1553" s="244"/>
      <c r="C1553" s="245"/>
      <c r="D1553" s="235" t="s">
        <v>198</v>
      </c>
      <c r="E1553" s="246" t="s">
        <v>19</v>
      </c>
      <c r="F1553" s="247" t="s">
        <v>2186</v>
      </c>
      <c r="G1553" s="245"/>
      <c r="H1553" s="248">
        <v>-7.4000000000000004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198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188</v>
      </c>
    </row>
    <row r="1554" s="13" customFormat="1">
      <c r="A1554" s="13"/>
      <c r="B1554" s="233"/>
      <c r="C1554" s="234"/>
      <c r="D1554" s="235" t="s">
        <v>198</v>
      </c>
      <c r="E1554" s="236" t="s">
        <v>19</v>
      </c>
      <c r="F1554" s="237" t="s">
        <v>1678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198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188</v>
      </c>
    </row>
    <row r="1555" s="14" customFormat="1">
      <c r="A1555" s="14"/>
      <c r="B1555" s="244"/>
      <c r="C1555" s="245"/>
      <c r="D1555" s="235" t="s">
        <v>198</v>
      </c>
      <c r="E1555" s="246" t="s">
        <v>19</v>
      </c>
      <c r="F1555" s="247" t="s">
        <v>1742</v>
      </c>
      <c r="G1555" s="245"/>
      <c r="H1555" s="248">
        <v>21.829999999999998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198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188</v>
      </c>
    </row>
    <row r="1556" s="14" customFormat="1">
      <c r="A1556" s="14"/>
      <c r="B1556" s="244"/>
      <c r="C1556" s="245"/>
      <c r="D1556" s="235" t="s">
        <v>198</v>
      </c>
      <c r="E1556" s="246" t="s">
        <v>19</v>
      </c>
      <c r="F1556" s="247" t="s">
        <v>2185</v>
      </c>
      <c r="G1556" s="245"/>
      <c r="H1556" s="248">
        <v>-2.1499999999999999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198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188</v>
      </c>
    </row>
    <row r="1557" s="13" customFormat="1">
      <c r="A1557" s="13"/>
      <c r="B1557" s="233"/>
      <c r="C1557" s="234"/>
      <c r="D1557" s="235" t="s">
        <v>198</v>
      </c>
      <c r="E1557" s="236" t="s">
        <v>19</v>
      </c>
      <c r="F1557" s="237" t="s">
        <v>1680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198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188</v>
      </c>
    </row>
    <row r="1558" s="14" customFormat="1">
      <c r="A1558" s="14"/>
      <c r="B1558" s="244"/>
      <c r="C1558" s="245"/>
      <c r="D1558" s="235" t="s">
        <v>198</v>
      </c>
      <c r="E1558" s="246" t="s">
        <v>19</v>
      </c>
      <c r="F1558" s="247" t="s">
        <v>1743</v>
      </c>
      <c r="G1558" s="245"/>
      <c r="H1558" s="248">
        <v>16.510000000000002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198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188</v>
      </c>
    </row>
    <row r="1559" s="14" customFormat="1">
      <c r="A1559" s="14"/>
      <c r="B1559" s="244"/>
      <c r="C1559" s="245"/>
      <c r="D1559" s="235" t="s">
        <v>198</v>
      </c>
      <c r="E1559" s="246" t="s">
        <v>19</v>
      </c>
      <c r="F1559" s="247" t="s">
        <v>2183</v>
      </c>
      <c r="G1559" s="245"/>
      <c r="H1559" s="248">
        <v>-1.25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198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188</v>
      </c>
    </row>
    <row r="1560" s="13" customFormat="1">
      <c r="A1560" s="13"/>
      <c r="B1560" s="233"/>
      <c r="C1560" s="234"/>
      <c r="D1560" s="235" t="s">
        <v>198</v>
      </c>
      <c r="E1560" s="236" t="s">
        <v>19</v>
      </c>
      <c r="F1560" s="237" t="s">
        <v>1682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198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188</v>
      </c>
    </row>
    <row r="1561" s="14" customFormat="1">
      <c r="A1561" s="14"/>
      <c r="B1561" s="244"/>
      <c r="C1561" s="245"/>
      <c r="D1561" s="235" t="s">
        <v>198</v>
      </c>
      <c r="E1561" s="246" t="s">
        <v>19</v>
      </c>
      <c r="F1561" s="247" t="s">
        <v>1744</v>
      </c>
      <c r="G1561" s="245"/>
      <c r="H1561" s="248">
        <v>19.07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198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188</v>
      </c>
    </row>
    <row r="1562" s="14" customFormat="1">
      <c r="A1562" s="14"/>
      <c r="B1562" s="244"/>
      <c r="C1562" s="245"/>
      <c r="D1562" s="235" t="s">
        <v>198</v>
      </c>
      <c r="E1562" s="246" t="s">
        <v>19</v>
      </c>
      <c r="F1562" s="247" t="s">
        <v>2187</v>
      </c>
      <c r="G1562" s="245"/>
      <c r="H1562" s="248">
        <v>-0.90000000000000002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198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188</v>
      </c>
    </row>
    <row r="1563" s="13" customFormat="1">
      <c r="A1563" s="13"/>
      <c r="B1563" s="233"/>
      <c r="C1563" s="234"/>
      <c r="D1563" s="235" t="s">
        <v>198</v>
      </c>
      <c r="E1563" s="236" t="s">
        <v>19</v>
      </c>
      <c r="F1563" s="237" t="s">
        <v>1686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198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188</v>
      </c>
    </row>
    <row r="1564" s="14" customFormat="1">
      <c r="A1564" s="14"/>
      <c r="B1564" s="244"/>
      <c r="C1564" s="245"/>
      <c r="D1564" s="235" t="s">
        <v>198</v>
      </c>
      <c r="E1564" s="246" t="s">
        <v>19</v>
      </c>
      <c r="F1564" s="247" t="s">
        <v>1745</v>
      </c>
      <c r="G1564" s="245"/>
      <c r="H1564" s="248">
        <v>19.07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198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188</v>
      </c>
    </row>
    <row r="1565" s="14" customFormat="1">
      <c r="A1565" s="14"/>
      <c r="B1565" s="244"/>
      <c r="C1565" s="245"/>
      <c r="D1565" s="235" t="s">
        <v>198</v>
      </c>
      <c r="E1565" s="246" t="s">
        <v>19</v>
      </c>
      <c r="F1565" s="247" t="s">
        <v>2187</v>
      </c>
      <c r="G1565" s="245"/>
      <c r="H1565" s="248">
        <v>-0.90000000000000002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198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188</v>
      </c>
    </row>
    <row r="1566" s="13" customFormat="1">
      <c r="A1566" s="13"/>
      <c r="B1566" s="233"/>
      <c r="C1566" s="234"/>
      <c r="D1566" s="235" t="s">
        <v>198</v>
      </c>
      <c r="E1566" s="236" t="s">
        <v>19</v>
      </c>
      <c r="F1566" s="237" t="s">
        <v>1690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198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188</v>
      </c>
    </row>
    <row r="1567" s="14" customFormat="1">
      <c r="A1567" s="14"/>
      <c r="B1567" s="244"/>
      <c r="C1567" s="245"/>
      <c r="D1567" s="235" t="s">
        <v>198</v>
      </c>
      <c r="E1567" s="246" t="s">
        <v>19</v>
      </c>
      <c r="F1567" s="247" t="s">
        <v>1746</v>
      </c>
      <c r="G1567" s="245"/>
      <c r="H1567" s="248">
        <v>16.620000000000001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198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188</v>
      </c>
    </row>
    <row r="1568" s="14" customFormat="1">
      <c r="A1568" s="14"/>
      <c r="B1568" s="244"/>
      <c r="C1568" s="245"/>
      <c r="D1568" s="235" t="s">
        <v>198</v>
      </c>
      <c r="E1568" s="246" t="s">
        <v>19</v>
      </c>
      <c r="F1568" s="247" t="s">
        <v>2183</v>
      </c>
      <c r="G1568" s="245"/>
      <c r="H1568" s="248">
        <v>-1.25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198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188</v>
      </c>
    </row>
    <row r="1569" s="13" customFormat="1">
      <c r="A1569" s="13"/>
      <c r="B1569" s="233"/>
      <c r="C1569" s="234"/>
      <c r="D1569" s="235" t="s">
        <v>198</v>
      </c>
      <c r="E1569" s="236" t="s">
        <v>19</v>
      </c>
      <c r="F1569" s="237" t="s">
        <v>1692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198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188</v>
      </c>
    </row>
    <row r="1570" s="14" customFormat="1">
      <c r="A1570" s="14"/>
      <c r="B1570" s="244"/>
      <c r="C1570" s="245"/>
      <c r="D1570" s="235" t="s">
        <v>198</v>
      </c>
      <c r="E1570" s="246" t="s">
        <v>19</v>
      </c>
      <c r="F1570" s="247" t="s">
        <v>1747</v>
      </c>
      <c r="G1570" s="245"/>
      <c r="H1570" s="248">
        <v>16.239999999999998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198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188</v>
      </c>
    </row>
    <row r="1571" s="14" customFormat="1">
      <c r="A1571" s="14"/>
      <c r="B1571" s="244"/>
      <c r="C1571" s="245"/>
      <c r="D1571" s="235" t="s">
        <v>198</v>
      </c>
      <c r="E1571" s="246" t="s">
        <v>19</v>
      </c>
      <c r="F1571" s="247" t="s">
        <v>2183</v>
      </c>
      <c r="G1571" s="245"/>
      <c r="H1571" s="248">
        <v>-1.25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198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188</v>
      </c>
    </row>
    <row r="1572" s="13" customFormat="1">
      <c r="A1572" s="13"/>
      <c r="B1572" s="233"/>
      <c r="C1572" s="234"/>
      <c r="D1572" s="235" t="s">
        <v>198</v>
      </c>
      <c r="E1572" s="236" t="s">
        <v>19</v>
      </c>
      <c r="F1572" s="237" t="s">
        <v>1694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198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188</v>
      </c>
    </row>
    <row r="1573" s="14" customFormat="1">
      <c r="A1573" s="14"/>
      <c r="B1573" s="244"/>
      <c r="C1573" s="245"/>
      <c r="D1573" s="235" t="s">
        <v>198</v>
      </c>
      <c r="E1573" s="246" t="s">
        <v>19</v>
      </c>
      <c r="F1573" s="247" t="s">
        <v>1748</v>
      </c>
      <c r="G1573" s="245"/>
      <c r="H1573" s="248">
        <v>16.440000000000001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198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188</v>
      </c>
    </row>
    <row r="1574" s="14" customFormat="1">
      <c r="A1574" s="14"/>
      <c r="B1574" s="244"/>
      <c r="C1574" s="245"/>
      <c r="D1574" s="235" t="s">
        <v>198</v>
      </c>
      <c r="E1574" s="246" t="s">
        <v>19</v>
      </c>
      <c r="F1574" s="247" t="s">
        <v>2183</v>
      </c>
      <c r="G1574" s="245"/>
      <c r="H1574" s="248">
        <v>-1.25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198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188</v>
      </c>
    </row>
    <row r="1575" s="13" customFormat="1">
      <c r="A1575" s="13"/>
      <c r="B1575" s="233"/>
      <c r="C1575" s="234"/>
      <c r="D1575" s="235" t="s">
        <v>198</v>
      </c>
      <c r="E1575" s="236" t="s">
        <v>19</v>
      </c>
      <c r="F1575" s="237" t="s">
        <v>1696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198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188</v>
      </c>
    </row>
    <row r="1576" s="14" customFormat="1">
      <c r="A1576" s="14"/>
      <c r="B1576" s="244"/>
      <c r="C1576" s="245"/>
      <c r="D1576" s="235" t="s">
        <v>198</v>
      </c>
      <c r="E1576" s="246" t="s">
        <v>19</v>
      </c>
      <c r="F1576" s="247" t="s">
        <v>1749</v>
      </c>
      <c r="G1576" s="245"/>
      <c r="H1576" s="248">
        <v>18.140000000000001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198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188</v>
      </c>
    </row>
    <row r="1577" s="14" customFormat="1">
      <c r="A1577" s="14"/>
      <c r="B1577" s="244"/>
      <c r="C1577" s="245"/>
      <c r="D1577" s="235" t="s">
        <v>198</v>
      </c>
      <c r="E1577" s="246" t="s">
        <v>19</v>
      </c>
      <c r="F1577" s="247" t="s">
        <v>2183</v>
      </c>
      <c r="G1577" s="245"/>
      <c r="H1577" s="248">
        <v>-1.25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198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188</v>
      </c>
    </row>
    <row r="1578" s="15" customFormat="1">
      <c r="A1578" s="15"/>
      <c r="B1578" s="255"/>
      <c r="C1578" s="256"/>
      <c r="D1578" s="235" t="s">
        <v>198</v>
      </c>
      <c r="E1578" s="257" t="s">
        <v>19</v>
      </c>
      <c r="F1578" s="258" t="s">
        <v>229</v>
      </c>
      <c r="G1578" s="256"/>
      <c r="H1578" s="259">
        <v>291.05499999999995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198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188</v>
      </c>
    </row>
    <row r="1579" s="2" customFormat="1" ht="16.5" customHeight="1">
      <c r="A1579" s="40"/>
      <c r="B1579" s="41"/>
      <c r="C1579" s="272" t="s">
        <v>2188</v>
      </c>
      <c r="D1579" s="272" t="s">
        <v>522</v>
      </c>
      <c r="E1579" s="273" t="s">
        <v>2189</v>
      </c>
      <c r="F1579" s="274" t="s">
        <v>2190</v>
      </c>
      <c r="G1579" s="275" t="s">
        <v>501</v>
      </c>
      <c r="H1579" s="276">
        <v>46.210999999999999</v>
      </c>
      <c r="I1579" s="277"/>
      <c r="J1579" s="278">
        <f>ROUND(I1579*H1579,2)</f>
        <v>0</v>
      </c>
      <c r="K1579" s="274" t="s">
        <v>194</v>
      </c>
      <c r="L1579" s="279"/>
      <c r="M1579" s="280" t="s">
        <v>19</v>
      </c>
      <c r="N1579" s="281" t="s">
        <v>44</v>
      </c>
      <c r="O1579" s="86"/>
      <c r="P1579" s="224">
        <f>O1579*H1579</f>
        <v>0</v>
      </c>
      <c r="Q1579" s="224">
        <v>0.00038000000000000002</v>
      </c>
      <c r="R1579" s="224">
        <f>Q1579*H1579</f>
        <v>0.017560180000000002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630</v>
      </c>
      <c r="AT1579" s="226" t="s">
        <v>522</v>
      </c>
      <c r="AU1579" s="226" t="s">
        <v>82</v>
      </c>
      <c r="AY1579" s="19" t="s">
        <v>188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342</v>
      </c>
      <c r="BM1579" s="226" t="s">
        <v>2191</v>
      </c>
    </row>
    <row r="1580" s="13" customFormat="1">
      <c r="A1580" s="13"/>
      <c r="B1580" s="233"/>
      <c r="C1580" s="234"/>
      <c r="D1580" s="235" t="s">
        <v>198</v>
      </c>
      <c r="E1580" s="236" t="s">
        <v>19</v>
      </c>
      <c r="F1580" s="237" t="s">
        <v>1519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198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188</v>
      </c>
    </row>
    <row r="1581" s="13" customFormat="1">
      <c r="A1581" s="13"/>
      <c r="B1581" s="233"/>
      <c r="C1581" s="234"/>
      <c r="D1581" s="235" t="s">
        <v>198</v>
      </c>
      <c r="E1581" s="236" t="s">
        <v>19</v>
      </c>
      <c r="F1581" s="237" t="s">
        <v>1646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198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188</v>
      </c>
    </row>
    <row r="1582" s="14" customFormat="1">
      <c r="A1582" s="14"/>
      <c r="B1582" s="244"/>
      <c r="C1582" s="245"/>
      <c r="D1582" s="235" t="s">
        <v>198</v>
      </c>
      <c r="E1582" s="246" t="s">
        <v>19</v>
      </c>
      <c r="F1582" s="247" t="s">
        <v>1735</v>
      </c>
      <c r="G1582" s="245"/>
      <c r="H1582" s="248">
        <v>74.105000000000004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198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188</v>
      </c>
    </row>
    <row r="1583" s="14" customFormat="1">
      <c r="A1583" s="14"/>
      <c r="B1583" s="244"/>
      <c r="C1583" s="245"/>
      <c r="D1583" s="235" t="s">
        <v>198</v>
      </c>
      <c r="E1583" s="246" t="s">
        <v>19</v>
      </c>
      <c r="F1583" s="247" t="s">
        <v>2179</v>
      </c>
      <c r="G1583" s="245"/>
      <c r="H1583" s="248">
        <v>-9.3000000000000007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198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188</v>
      </c>
    </row>
    <row r="1584" s="14" customFormat="1">
      <c r="A1584" s="14"/>
      <c r="B1584" s="244"/>
      <c r="C1584" s="245"/>
      <c r="D1584" s="235" t="s">
        <v>198</v>
      </c>
      <c r="E1584" s="246" t="s">
        <v>19</v>
      </c>
      <c r="F1584" s="247" t="s">
        <v>2180</v>
      </c>
      <c r="G1584" s="245"/>
      <c r="H1584" s="248">
        <v>-15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198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188</v>
      </c>
    </row>
    <row r="1585" s="14" customFormat="1">
      <c r="A1585" s="14"/>
      <c r="B1585" s="244"/>
      <c r="C1585" s="245"/>
      <c r="D1585" s="235" t="s">
        <v>198</v>
      </c>
      <c r="E1585" s="246" t="s">
        <v>19</v>
      </c>
      <c r="F1585" s="247" t="s">
        <v>2181</v>
      </c>
      <c r="G1585" s="245"/>
      <c r="H1585" s="248">
        <v>-1.8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198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2182</v>
      </c>
      <c r="G1586" s="245"/>
      <c r="H1586" s="248">
        <v>-2.7000000000000002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5" customFormat="1">
      <c r="A1587" s="15"/>
      <c r="B1587" s="255"/>
      <c r="C1587" s="256"/>
      <c r="D1587" s="235" t="s">
        <v>198</v>
      </c>
      <c r="E1587" s="257" t="s">
        <v>19</v>
      </c>
      <c r="F1587" s="258" t="s">
        <v>229</v>
      </c>
      <c r="G1587" s="256"/>
      <c r="H1587" s="259">
        <v>45.305000000000007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198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188</v>
      </c>
    </row>
    <row r="1588" s="14" customFormat="1">
      <c r="A1588" s="14"/>
      <c r="B1588" s="244"/>
      <c r="C1588" s="245"/>
      <c r="D1588" s="235" t="s">
        <v>198</v>
      </c>
      <c r="E1588" s="245"/>
      <c r="F1588" s="247" t="s">
        <v>2192</v>
      </c>
      <c r="G1588" s="245"/>
      <c r="H1588" s="248">
        <v>46.210999999999999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198</v>
      </c>
      <c r="AU1588" s="254" t="s">
        <v>82</v>
      </c>
      <c r="AV1588" s="14" t="s">
        <v>82</v>
      </c>
      <c r="AW1588" s="14" t="s">
        <v>4</v>
      </c>
      <c r="AX1588" s="14" t="s">
        <v>80</v>
      </c>
      <c r="AY1588" s="254" t="s">
        <v>188</v>
      </c>
    </row>
    <row r="1589" s="2" customFormat="1" ht="16.5" customHeight="1">
      <c r="A1589" s="40"/>
      <c r="B1589" s="41"/>
      <c r="C1589" s="272" t="s">
        <v>2193</v>
      </c>
      <c r="D1589" s="272" t="s">
        <v>522</v>
      </c>
      <c r="E1589" s="273" t="s">
        <v>2194</v>
      </c>
      <c r="F1589" s="274" t="s">
        <v>2195</v>
      </c>
      <c r="G1589" s="275" t="s">
        <v>501</v>
      </c>
      <c r="H1589" s="276">
        <v>250.66499999999999</v>
      </c>
      <c r="I1589" s="277"/>
      <c r="J1589" s="278">
        <f>ROUND(I1589*H1589,2)</f>
        <v>0</v>
      </c>
      <c r="K1589" s="274" t="s">
        <v>194</v>
      </c>
      <c r="L1589" s="279"/>
      <c r="M1589" s="280" t="s">
        <v>19</v>
      </c>
      <c r="N1589" s="281" t="s">
        <v>44</v>
      </c>
      <c r="O1589" s="86"/>
      <c r="P1589" s="224">
        <f>O1589*H1589</f>
        <v>0</v>
      </c>
      <c r="Q1589" s="224">
        <v>0.00029999999999999997</v>
      </c>
      <c r="R1589" s="224">
        <f>Q1589*H1589</f>
        <v>0.075199499999999989</v>
      </c>
      <c r="S1589" s="224">
        <v>0</v>
      </c>
      <c r="T1589" s="225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6" t="s">
        <v>630</v>
      </c>
      <c r="AT1589" s="226" t="s">
        <v>522</v>
      </c>
      <c r="AU1589" s="226" t="s">
        <v>82</v>
      </c>
      <c r="AY1589" s="19" t="s">
        <v>188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19" t="s">
        <v>80</v>
      </c>
      <c r="BK1589" s="227">
        <f>ROUND(I1589*H1589,2)</f>
        <v>0</v>
      </c>
      <c r="BL1589" s="19" t="s">
        <v>342</v>
      </c>
      <c r="BM1589" s="226" t="s">
        <v>2196</v>
      </c>
    </row>
    <row r="1590" s="13" customFormat="1">
      <c r="A1590" s="13"/>
      <c r="B1590" s="233"/>
      <c r="C1590" s="234"/>
      <c r="D1590" s="235" t="s">
        <v>198</v>
      </c>
      <c r="E1590" s="236" t="s">
        <v>19</v>
      </c>
      <c r="F1590" s="237" t="s">
        <v>1519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198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188</v>
      </c>
    </row>
    <row r="1591" s="13" customFormat="1">
      <c r="A1591" s="13"/>
      <c r="B1591" s="233"/>
      <c r="C1591" s="234"/>
      <c r="D1591" s="235" t="s">
        <v>198</v>
      </c>
      <c r="E1591" s="236" t="s">
        <v>19</v>
      </c>
      <c r="F1591" s="237" t="s">
        <v>1657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198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188</v>
      </c>
    </row>
    <row r="1592" s="14" customFormat="1">
      <c r="A1592" s="14"/>
      <c r="B1592" s="244"/>
      <c r="C1592" s="245"/>
      <c r="D1592" s="235" t="s">
        <v>198</v>
      </c>
      <c r="E1592" s="246" t="s">
        <v>19</v>
      </c>
      <c r="F1592" s="247" t="s">
        <v>1736</v>
      </c>
      <c r="G1592" s="245"/>
      <c r="H1592" s="248">
        <v>19.555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198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188</v>
      </c>
    </row>
    <row r="1593" s="14" customFormat="1">
      <c r="A1593" s="14"/>
      <c r="B1593" s="244"/>
      <c r="C1593" s="245"/>
      <c r="D1593" s="235" t="s">
        <v>198</v>
      </c>
      <c r="E1593" s="246" t="s">
        <v>19</v>
      </c>
      <c r="F1593" s="247" t="s">
        <v>2183</v>
      </c>
      <c r="G1593" s="245"/>
      <c r="H1593" s="248">
        <v>-1.25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198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188</v>
      </c>
    </row>
    <row r="1594" s="13" customFormat="1">
      <c r="A1594" s="13"/>
      <c r="B1594" s="233"/>
      <c r="C1594" s="234"/>
      <c r="D1594" s="235" t="s">
        <v>198</v>
      </c>
      <c r="E1594" s="236" t="s">
        <v>19</v>
      </c>
      <c r="F1594" s="237" t="s">
        <v>1661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198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188</v>
      </c>
    </row>
    <row r="1595" s="14" customFormat="1">
      <c r="A1595" s="14"/>
      <c r="B1595" s="244"/>
      <c r="C1595" s="245"/>
      <c r="D1595" s="235" t="s">
        <v>198</v>
      </c>
      <c r="E1595" s="246" t="s">
        <v>19</v>
      </c>
      <c r="F1595" s="247" t="s">
        <v>1737</v>
      </c>
      <c r="G1595" s="245"/>
      <c r="H1595" s="248">
        <v>20.024999999999999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198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188</v>
      </c>
    </row>
    <row r="1596" s="14" customFormat="1">
      <c r="A1596" s="14"/>
      <c r="B1596" s="244"/>
      <c r="C1596" s="245"/>
      <c r="D1596" s="235" t="s">
        <v>198</v>
      </c>
      <c r="E1596" s="246" t="s">
        <v>19</v>
      </c>
      <c r="F1596" s="247" t="s">
        <v>2183</v>
      </c>
      <c r="G1596" s="245"/>
      <c r="H1596" s="248">
        <v>-1.25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198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188</v>
      </c>
    </row>
    <row r="1597" s="13" customFormat="1">
      <c r="A1597" s="13"/>
      <c r="B1597" s="233"/>
      <c r="C1597" s="234"/>
      <c r="D1597" s="235" t="s">
        <v>198</v>
      </c>
      <c r="E1597" s="236" t="s">
        <v>19</v>
      </c>
      <c r="F1597" s="237" t="s">
        <v>1665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198</v>
      </c>
      <c r="AU1597" s="243" t="s">
        <v>82</v>
      </c>
      <c r="AV1597" s="13" t="s">
        <v>80</v>
      </c>
      <c r="AW1597" s="13" t="s">
        <v>35</v>
      </c>
      <c r="AX1597" s="13" t="s">
        <v>73</v>
      </c>
      <c r="AY1597" s="243" t="s">
        <v>188</v>
      </c>
    </row>
    <row r="1598" s="14" customFormat="1">
      <c r="A1598" s="14"/>
      <c r="B1598" s="244"/>
      <c r="C1598" s="245"/>
      <c r="D1598" s="235" t="s">
        <v>198</v>
      </c>
      <c r="E1598" s="246" t="s">
        <v>19</v>
      </c>
      <c r="F1598" s="247" t="s">
        <v>1738</v>
      </c>
      <c r="G1598" s="245"/>
      <c r="H1598" s="248">
        <v>20.010000000000002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198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188</v>
      </c>
    </row>
    <row r="1599" s="14" customFormat="1">
      <c r="A1599" s="14"/>
      <c r="B1599" s="244"/>
      <c r="C1599" s="245"/>
      <c r="D1599" s="235" t="s">
        <v>198</v>
      </c>
      <c r="E1599" s="246" t="s">
        <v>19</v>
      </c>
      <c r="F1599" s="247" t="s">
        <v>2184</v>
      </c>
      <c r="G1599" s="245"/>
      <c r="H1599" s="248">
        <v>-1.25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198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188</v>
      </c>
    </row>
    <row r="1600" s="13" customFormat="1">
      <c r="A1600" s="13"/>
      <c r="B1600" s="233"/>
      <c r="C1600" s="234"/>
      <c r="D1600" s="235" t="s">
        <v>198</v>
      </c>
      <c r="E1600" s="236" t="s">
        <v>19</v>
      </c>
      <c r="F1600" s="237" t="s">
        <v>1667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198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188</v>
      </c>
    </row>
    <row r="1601" s="14" customFormat="1">
      <c r="A1601" s="14"/>
      <c r="B1601" s="244"/>
      <c r="C1601" s="245"/>
      <c r="D1601" s="235" t="s">
        <v>198</v>
      </c>
      <c r="E1601" s="246" t="s">
        <v>19</v>
      </c>
      <c r="F1601" s="247" t="s">
        <v>1739</v>
      </c>
      <c r="G1601" s="245"/>
      <c r="H1601" s="248">
        <v>15.52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198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188</v>
      </c>
    </row>
    <row r="1602" s="14" customFormat="1">
      <c r="A1602" s="14"/>
      <c r="B1602" s="244"/>
      <c r="C1602" s="245"/>
      <c r="D1602" s="235" t="s">
        <v>198</v>
      </c>
      <c r="E1602" s="246" t="s">
        <v>19</v>
      </c>
      <c r="F1602" s="247" t="s">
        <v>2185</v>
      </c>
      <c r="G1602" s="245"/>
      <c r="H1602" s="248">
        <v>-2.1499999999999999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198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188</v>
      </c>
    </row>
    <row r="1603" s="13" customFormat="1">
      <c r="A1603" s="13"/>
      <c r="B1603" s="233"/>
      <c r="C1603" s="234"/>
      <c r="D1603" s="235" t="s">
        <v>198</v>
      </c>
      <c r="E1603" s="236" t="s">
        <v>19</v>
      </c>
      <c r="F1603" s="237" t="s">
        <v>1671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198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188</v>
      </c>
    </row>
    <row r="1604" s="14" customFormat="1">
      <c r="A1604" s="14"/>
      <c r="B1604" s="244"/>
      <c r="C1604" s="245"/>
      <c r="D1604" s="235" t="s">
        <v>198</v>
      </c>
      <c r="E1604" s="246" t="s">
        <v>19</v>
      </c>
      <c r="F1604" s="247" t="s">
        <v>1740</v>
      </c>
      <c r="G1604" s="245"/>
      <c r="H1604" s="248">
        <v>15.76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198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188</v>
      </c>
    </row>
    <row r="1605" s="14" customFormat="1">
      <c r="A1605" s="14"/>
      <c r="B1605" s="244"/>
      <c r="C1605" s="245"/>
      <c r="D1605" s="235" t="s">
        <v>198</v>
      </c>
      <c r="E1605" s="246" t="s">
        <v>19</v>
      </c>
      <c r="F1605" s="247" t="s">
        <v>2183</v>
      </c>
      <c r="G1605" s="245"/>
      <c r="H1605" s="248">
        <v>-1.25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198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188</v>
      </c>
    </row>
    <row r="1606" s="13" customFormat="1">
      <c r="A1606" s="13"/>
      <c r="B1606" s="233"/>
      <c r="C1606" s="234"/>
      <c r="D1606" s="235" t="s">
        <v>198</v>
      </c>
      <c r="E1606" s="236" t="s">
        <v>19</v>
      </c>
      <c r="F1606" s="237" t="s">
        <v>1673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198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188</v>
      </c>
    </row>
    <row r="1607" s="14" customFormat="1">
      <c r="A1607" s="14"/>
      <c r="B1607" s="244"/>
      <c r="C1607" s="245"/>
      <c r="D1607" s="235" t="s">
        <v>198</v>
      </c>
      <c r="E1607" s="246" t="s">
        <v>19</v>
      </c>
      <c r="F1607" s="247" t="s">
        <v>1739</v>
      </c>
      <c r="G1607" s="245"/>
      <c r="H1607" s="248">
        <v>15.52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198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188</v>
      </c>
    </row>
    <row r="1608" s="14" customFormat="1">
      <c r="A1608" s="14"/>
      <c r="B1608" s="244"/>
      <c r="C1608" s="245"/>
      <c r="D1608" s="235" t="s">
        <v>198</v>
      </c>
      <c r="E1608" s="246" t="s">
        <v>19</v>
      </c>
      <c r="F1608" s="247" t="s">
        <v>2185</v>
      </c>
      <c r="G1608" s="245"/>
      <c r="H1608" s="248">
        <v>-2.1499999999999999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198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188</v>
      </c>
    </row>
    <row r="1609" s="13" customFormat="1">
      <c r="A1609" s="13"/>
      <c r="B1609" s="233"/>
      <c r="C1609" s="234"/>
      <c r="D1609" s="235" t="s">
        <v>198</v>
      </c>
      <c r="E1609" s="236" t="s">
        <v>19</v>
      </c>
      <c r="F1609" s="237" t="s">
        <v>1674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198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188</v>
      </c>
    </row>
    <row r="1610" s="14" customFormat="1">
      <c r="A1610" s="14"/>
      <c r="B1610" s="244"/>
      <c r="C1610" s="245"/>
      <c r="D1610" s="235" t="s">
        <v>198</v>
      </c>
      <c r="E1610" s="246" t="s">
        <v>19</v>
      </c>
      <c r="F1610" s="247" t="s">
        <v>1741</v>
      </c>
      <c r="G1610" s="245"/>
      <c r="H1610" s="248">
        <v>22.34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198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188</v>
      </c>
    </row>
    <row r="1611" s="14" customFormat="1">
      <c r="A1611" s="14"/>
      <c r="B1611" s="244"/>
      <c r="C1611" s="245"/>
      <c r="D1611" s="235" t="s">
        <v>198</v>
      </c>
      <c r="E1611" s="246" t="s">
        <v>19</v>
      </c>
      <c r="F1611" s="247" t="s">
        <v>2186</v>
      </c>
      <c r="G1611" s="245"/>
      <c r="H1611" s="248">
        <v>-7.4000000000000004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198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188</v>
      </c>
    </row>
    <row r="1612" s="13" customFormat="1">
      <c r="A1612" s="13"/>
      <c r="B1612" s="233"/>
      <c r="C1612" s="234"/>
      <c r="D1612" s="235" t="s">
        <v>198</v>
      </c>
      <c r="E1612" s="236" t="s">
        <v>19</v>
      </c>
      <c r="F1612" s="237" t="s">
        <v>1678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198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188</v>
      </c>
    </row>
    <row r="1613" s="14" customFormat="1">
      <c r="A1613" s="14"/>
      <c r="B1613" s="244"/>
      <c r="C1613" s="245"/>
      <c r="D1613" s="235" t="s">
        <v>198</v>
      </c>
      <c r="E1613" s="246" t="s">
        <v>19</v>
      </c>
      <c r="F1613" s="247" t="s">
        <v>1742</v>
      </c>
      <c r="G1613" s="245"/>
      <c r="H1613" s="248">
        <v>21.829999999999998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198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188</v>
      </c>
    </row>
    <row r="1614" s="14" customFormat="1">
      <c r="A1614" s="14"/>
      <c r="B1614" s="244"/>
      <c r="C1614" s="245"/>
      <c r="D1614" s="235" t="s">
        <v>198</v>
      </c>
      <c r="E1614" s="246" t="s">
        <v>19</v>
      </c>
      <c r="F1614" s="247" t="s">
        <v>2185</v>
      </c>
      <c r="G1614" s="245"/>
      <c r="H1614" s="248">
        <v>-2.1499999999999999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198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188</v>
      </c>
    </row>
    <row r="1615" s="13" customFormat="1">
      <c r="A1615" s="13"/>
      <c r="B1615" s="233"/>
      <c r="C1615" s="234"/>
      <c r="D1615" s="235" t="s">
        <v>198</v>
      </c>
      <c r="E1615" s="236" t="s">
        <v>19</v>
      </c>
      <c r="F1615" s="237" t="s">
        <v>1680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198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188</v>
      </c>
    </row>
    <row r="1616" s="14" customFormat="1">
      <c r="A1616" s="14"/>
      <c r="B1616" s="244"/>
      <c r="C1616" s="245"/>
      <c r="D1616" s="235" t="s">
        <v>198</v>
      </c>
      <c r="E1616" s="246" t="s">
        <v>19</v>
      </c>
      <c r="F1616" s="247" t="s">
        <v>1743</v>
      </c>
      <c r="G1616" s="245"/>
      <c r="H1616" s="248">
        <v>16.510000000000002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198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188</v>
      </c>
    </row>
    <row r="1617" s="14" customFormat="1">
      <c r="A1617" s="14"/>
      <c r="B1617" s="244"/>
      <c r="C1617" s="245"/>
      <c r="D1617" s="235" t="s">
        <v>198</v>
      </c>
      <c r="E1617" s="246" t="s">
        <v>19</v>
      </c>
      <c r="F1617" s="247" t="s">
        <v>2183</v>
      </c>
      <c r="G1617" s="245"/>
      <c r="H1617" s="248">
        <v>-1.25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198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188</v>
      </c>
    </row>
    <row r="1618" s="13" customFormat="1">
      <c r="A1618" s="13"/>
      <c r="B1618" s="233"/>
      <c r="C1618" s="234"/>
      <c r="D1618" s="235" t="s">
        <v>198</v>
      </c>
      <c r="E1618" s="236" t="s">
        <v>19</v>
      </c>
      <c r="F1618" s="237" t="s">
        <v>1682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198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1744</v>
      </c>
      <c r="G1619" s="245"/>
      <c r="H1619" s="248">
        <v>19.07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4" customFormat="1">
      <c r="A1620" s="14"/>
      <c r="B1620" s="244"/>
      <c r="C1620" s="245"/>
      <c r="D1620" s="235" t="s">
        <v>198</v>
      </c>
      <c r="E1620" s="246" t="s">
        <v>19</v>
      </c>
      <c r="F1620" s="247" t="s">
        <v>2187</v>
      </c>
      <c r="G1620" s="245"/>
      <c r="H1620" s="248">
        <v>-0.90000000000000002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198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188</v>
      </c>
    </row>
    <row r="1621" s="13" customFormat="1">
      <c r="A1621" s="13"/>
      <c r="B1621" s="233"/>
      <c r="C1621" s="234"/>
      <c r="D1621" s="235" t="s">
        <v>198</v>
      </c>
      <c r="E1621" s="236" t="s">
        <v>19</v>
      </c>
      <c r="F1621" s="237" t="s">
        <v>1686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198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188</v>
      </c>
    </row>
    <row r="1622" s="14" customFormat="1">
      <c r="A1622" s="14"/>
      <c r="B1622" s="244"/>
      <c r="C1622" s="245"/>
      <c r="D1622" s="235" t="s">
        <v>198</v>
      </c>
      <c r="E1622" s="246" t="s">
        <v>19</v>
      </c>
      <c r="F1622" s="247" t="s">
        <v>1745</v>
      </c>
      <c r="G1622" s="245"/>
      <c r="H1622" s="248">
        <v>19.07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198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188</v>
      </c>
    </row>
    <row r="1623" s="14" customFormat="1">
      <c r="A1623" s="14"/>
      <c r="B1623" s="244"/>
      <c r="C1623" s="245"/>
      <c r="D1623" s="235" t="s">
        <v>198</v>
      </c>
      <c r="E1623" s="246" t="s">
        <v>19</v>
      </c>
      <c r="F1623" s="247" t="s">
        <v>2187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198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188</v>
      </c>
    </row>
    <row r="1624" s="13" customFormat="1">
      <c r="A1624" s="13"/>
      <c r="B1624" s="233"/>
      <c r="C1624" s="234"/>
      <c r="D1624" s="235" t="s">
        <v>198</v>
      </c>
      <c r="E1624" s="236" t="s">
        <v>19</v>
      </c>
      <c r="F1624" s="237" t="s">
        <v>1690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198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188</v>
      </c>
    </row>
    <row r="1625" s="14" customFormat="1">
      <c r="A1625" s="14"/>
      <c r="B1625" s="244"/>
      <c r="C1625" s="245"/>
      <c r="D1625" s="235" t="s">
        <v>198</v>
      </c>
      <c r="E1625" s="246" t="s">
        <v>19</v>
      </c>
      <c r="F1625" s="247" t="s">
        <v>1746</v>
      </c>
      <c r="G1625" s="245"/>
      <c r="H1625" s="248">
        <v>16.620000000000001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198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188</v>
      </c>
    </row>
    <row r="1626" s="14" customFormat="1">
      <c r="A1626" s="14"/>
      <c r="B1626" s="244"/>
      <c r="C1626" s="245"/>
      <c r="D1626" s="235" t="s">
        <v>198</v>
      </c>
      <c r="E1626" s="246" t="s">
        <v>19</v>
      </c>
      <c r="F1626" s="247" t="s">
        <v>2183</v>
      </c>
      <c r="G1626" s="245"/>
      <c r="H1626" s="248">
        <v>-1.25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198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1692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1747</v>
      </c>
      <c r="G1628" s="245"/>
      <c r="H1628" s="248">
        <v>16.239999999999998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4" customFormat="1">
      <c r="A1629" s="14"/>
      <c r="B1629" s="244"/>
      <c r="C1629" s="245"/>
      <c r="D1629" s="235" t="s">
        <v>198</v>
      </c>
      <c r="E1629" s="246" t="s">
        <v>19</v>
      </c>
      <c r="F1629" s="247" t="s">
        <v>2183</v>
      </c>
      <c r="G1629" s="245"/>
      <c r="H1629" s="248">
        <v>-1.25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198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188</v>
      </c>
    </row>
    <row r="1630" s="13" customFormat="1">
      <c r="A1630" s="13"/>
      <c r="B1630" s="233"/>
      <c r="C1630" s="234"/>
      <c r="D1630" s="235" t="s">
        <v>198</v>
      </c>
      <c r="E1630" s="236" t="s">
        <v>19</v>
      </c>
      <c r="F1630" s="237" t="s">
        <v>1694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198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188</v>
      </c>
    </row>
    <row r="1631" s="14" customFormat="1">
      <c r="A1631" s="14"/>
      <c r="B1631" s="244"/>
      <c r="C1631" s="245"/>
      <c r="D1631" s="235" t="s">
        <v>198</v>
      </c>
      <c r="E1631" s="246" t="s">
        <v>19</v>
      </c>
      <c r="F1631" s="247" t="s">
        <v>1748</v>
      </c>
      <c r="G1631" s="245"/>
      <c r="H1631" s="248">
        <v>16.440000000000001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198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188</v>
      </c>
    </row>
    <row r="1632" s="14" customFormat="1">
      <c r="A1632" s="14"/>
      <c r="B1632" s="244"/>
      <c r="C1632" s="245"/>
      <c r="D1632" s="235" t="s">
        <v>198</v>
      </c>
      <c r="E1632" s="246" t="s">
        <v>19</v>
      </c>
      <c r="F1632" s="247" t="s">
        <v>2183</v>
      </c>
      <c r="G1632" s="245"/>
      <c r="H1632" s="248">
        <v>-1.25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198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188</v>
      </c>
    </row>
    <row r="1633" s="13" customFormat="1">
      <c r="A1633" s="13"/>
      <c r="B1633" s="233"/>
      <c r="C1633" s="234"/>
      <c r="D1633" s="235" t="s">
        <v>198</v>
      </c>
      <c r="E1633" s="236" t="s">
        <v>19</v>
      </c>
      <c r="F1633" s="237" t="s">
        <v>1696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198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188</v>
      </c>
    </row>
    <row r="1634" s="14" customFormat="1">
      <c r="A1634" s="14"/>
      <c r="B1634" s="244"/>
      <c r="C1634" s="245"/>
      <c r="D1634" s="235" t="s">
        <v>198</v>
      </c>
      <c r="E1634" s="246" t="s">
        <v>19</v>
      </c>
      <c r="F1634" s="247" t="s">
        <v>1749</v>
      </c>
      <c r="G1634" s="245"/>
      <c r="H1634" s="248">
        <v>18.140000000000001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198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188</v>
      </c>
    </row>
    <row r="1635" s="14" customFormat="1">
      <c r="A1635" s="14"/>
      <c r="B1635" s="244"/>
      <c r="C1635" s="245"/>
      <c r="D1635" s="235" t="s">
        <v>198</v>
      </c>
      <c r="E1635" s="246" t="s">
        <v>19</v>
      </c>
      <c r="F1635" s="247" t="s">
        <v>2183</v>
      </c>
      <c r="G1635" s="245"/>
      <c r="H1635" s="248">
        <v>-1.25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198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188</v>
      </c>
    </row>
    <row r="1636" s="15" customFormat="1">
      <c r="A1636" s="15"/>
      <c r="B1636" s="255"/>
      <c r="C1636" s="256"/>
      <c r="D1636" s="235" t="s">
        <v>198</v>
      </c>
      <c r="E1636" s="257" t="s">
        <v>19</v>
      </c>
      <c r="F1636" s="258" t="s">
        <v>229</v>
      </c>
      <c r="G1636" s="256"/>
      <c r="H1636" s="259">
        <v>245.74999999999994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198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188</v>
      </c>
    </row>
    <row r="1637" s="14" customFormat="1">
      <c r="A1637" s="14"/>
      <c r="B1637" s="244"/>
      <c r="C1637" s="245"/>
      <c r="D1637" s="235" t="s">
        <v>198</v>
      </c>
      <c r="E1637" s="245"/>
      <c r="F1637" s="247" t="s">
        <v>2197</v>
      </c>
      <c r="G1637" s="245"/>
      <c r="H1637" s="248">
        <v>250.66499999999999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198</v>
      </c>
      <c r="AU1637" s="254" t="s">
        <v>82</v>
      </c>
      <c r="AV1637" s="14" t="s">
        <v>82</v>
      </c>
      <c r="AW1637" s="14" t="s">
        <v>4</v>
      </c>
      <c r="AX1637" s="14" t="s">
        <v>80</v>
      </c>
      <c r="AY1637" s="254" t="s">
        <v>188</v>
      </c>
    </row>
    <row r="1638" s="2" customFormat="1" ht="16.5" customHeight="1">
      <c r="A1638" s="40"/>
      <c r="B1638" s="41"/>
      <c r="C1638" s="215" t="s">
        <v>2198</v>
      </c>
      <c r="D1638" s="215" t="s">
        <v>190</v>
      </c>
      <c r="E1638" s="216" t="s">
        <v>2199</v>
      </c>
      <c r="F1638" s="217" t="s">
        <v>2200</v>
      </c>
      <c r="G1638" s="218" t="s">
        <v>243</v>
      </c>
      <c r="H1638" s="219">
        <v>73.299999999999997</v>
      </c>
      <c r="I1638" s="220"/>
      <c r="J1638" s="221">
        <f>ROUND(I1638*H1638,2)</f>
        <v>0</v>
      </c>
      <c r="K1638" s="217" t="s">
        <v>194</v>
      </c>
      <c r="L1638" s="46"/>
      <c r="M1638" s="222" t="s">
        <v>19</v>
      </c>
      <c r="N1638" s="223" t="s">
        <v>44</v>
      </c>
      <c r="O1638" s="86"/>
      <c r="P1638" s="224">
        <f>O1638*H1638</f>
        <v>0</v>
      </c>
      <c r="Q1638" s="224">
        <v>3.0000000000000001E-05</v>
      </c>
      <c r="R1638" s="224">
        <f>Q1638*H1638</f>
        <v>0.002199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342</v>
      </c>
      <c r="AT1638" s="226" t="s">
        <v>190</v>
      </c>
      <c r="AU1638" s="226" t="s">
        <v>82</v>
      </c>
      <c r="AY1638" s="19" t="s">
        <v>188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80</v>
      </c>
      <c r="BK1638" s="227">
        <f>ROUND(I1638*H1638,2)</f>
        <v>0</v>
      </c>
      <c r="BL1638" s="19" t="s">
        <v>342</v>
      </c>
      <c r="BM1638" s="226" t="s">
        <v>2201</v>
      </c>
    </row>
    <row r="1639" s="2" customFormat="1">
      <c r="A1639" s="40"/>
      <c r="B1639" s="41"/>
      <c r="C1639" s="42"/>
      <c r="D1639" s="228" t="s">
        <v>196</v>
      </c>
      <c r="E1639" s="42"/>
      <c r="F1639" s="229" t="s">
        <v>2202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196</v>
      </c>
      <c r="AU1639" s="19" t="s">
        <v>82</v>
      </c>
    </row>
    <row r="1640" s="13" customFormat="1">
      <c r="A1640" s="13"/>
      <c r="B1640" s="233"/>
      <c r="C1640" s="234"/>
      <c r="D1640" s="235" t="s">
        <v>198</v>
      </c>
      <c r="E1640" s="236" t="s">
        <v>19</v>
      </c>
      <c r="F1640" s="237" t="s">
        <v>1519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198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188</v>
      </c>
    </row>
    <row r="1641" s="13" customFormat="1">
      <c r="A1641" s="13"/>
      <c r="B1641" s="233"/>
      <c r="C1641" s="234"/>
      <c r="D1641" s="235" t="s">
        <v>198</v>
      </c>
      <c r="E1641" s="236" t="s">
        <v>19</v>
      </c>
      <c r="F1641" s="237" t="s">
        <v>1712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198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188</v>
      </c>
    </row>
    <row r="1642" s="14" customFormat="1">
      <c r="A1642" s="14"/>
      <c r="B1642" s="244"/>
      <c r="C1642" s="245"/>
      <c r="D1642" s="235" t="s">
        <v>198</v>
      </c>
      <c r="E1642" s="246" t="s">
        <v>19</v>
      </c>
      <c r="F1642" s="247" t="s">
        <v>1713</v>
      </c>
      <c r="G1642" s="245"/>
      <c r="H1642" s="248">
        <v>73.299999999999997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198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188</v>
      </c>
    </row>
    <row r="1643" s="15" customFormat="1">
      <c r="A1643" s="15"/>
      <c r="B1643" s="255"/>
      <c r="C1643" s="256"/>
      <c r="D1643" s="235" t="s">
        <v>198</v>
      </c>
      <c r="E1643" s="257" t="s">
        <v>19</v>
      </c>
      <c r="F1643" s="258" t="s">
        <v>229</v>
      </c>
      <c r="G1643" s="256"/>
      <c r="H1643" s="259">
        <v>73.299999999999997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198</v>
      </c>
      <c r="AU1643" s="265" t="s">
        <v>82</v>
      </c>
      <c r="AV1643" s="15" t="s">
        <v>135</v>
      </c>
      <c r="AW1643" s="15" t="s">
        <v>35</v>
      </c>
      <c r="AX1643" s="15" t="s">
        <v>80</v>
      </c>
      <c r="AY1643" s="265" t="s">
        <v>188</v>
      </c>
    </row>
    <row r="1644" s="2" customFormat="1" ht="24.15" customHeight="1">
      <c r="A1644" s="40"/>
      <c r="B1644" s="41"/>
      <c r="C1644" s="215" t="s">
        <v>2203</v>
      </c>
      <c r="D1644" s="215" t="s">
        <v>190</v>
      </c>
      <c r="E1644" s="216" t="s">
        <v>1482</v>
      </c>
      <c r="F1644" s="217" t="s">
        <v>1483</v>
      </c>
      <c r="G1644" s="218" t="s">
        <v>460</v>
      </c>
      <c r="H1644" s="266"/>
      <c r="I1644" s="220"/>
      <c r="J1644" s="221">
        <f>ROUND(I1644*H1644,2)</f>
        <v>0</v>
      </c>
      <c r="K1644" s="217" t="s">
        <v>194</v>
      </c>
      <c r="L1644" s="46"/>
      <c r="M1644" s="222" t="s">
        <v>19</v>
      </c>
      <c r="N1644" s="223" t="s">
        <v>44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342</v>
      </c>
      <c r="AT1644" s="226" t="s">
        <v>190</v>
      </c>
      <c r="AU1644" s="226" t="s">
        <v>82</v>
      </c>
      <c r="AY1644" s="19" t="s">
        <v>188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80</v>
      </c>
      <c r="BK1644" s="227">
        <f>ROUND(I1644*H1644,2)</f>
        <v>0</v>
      </c>
      <c r="BL1644" s="19" t="s">
        <v>342</v>
      </c>
      <c r="BM1644" s="226" t="s">
        <v>2204</v>
      </c>
    </row>
    <row r="1645" s="2" customFormat="1">
      <c r="A1645" s="40"/>
      <c r="B1645" s="41"/>
      <c r="C1645" s="42"/>
      <c r="D1645" s="228" t="s">
        <v>196</v>
      </c>
      <c r="E1645" s="42"/>
      <c r="F1645" s="229" t="s">
        <v>2205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196</v>
      </c>
      <c r="AU1645" s="19" t="s">
        <v>82</v>
      </c>
    </row>
    <row r="1646" s="12" customFormat="1" ht="22.8" customHeight="1">
      <c r="A1646" s="12"/>
      <c r="B1646" s="199"/>
      <c r="C1646" s="200"/>
      <c r="D1646" s="201" t="s">
        <v>72</v>
      </c>
      <c r="E1646" s="213" t="s">
        <v>2206</v>
      </c>
      <c r="F1646" s="213" t="s">
        <v>2207</v>
      </c>
      <c r="G1646" s="200"/>
      <c r="H1646" s="200"/>
      <c r="I1646" s="203"/>
      <c r="J1646" s="214">
        <f>BK1646</f>
        <v>0</v>
      </c>
      <c r="K1646" s="200"/>
      <c r="L1646" s="205"/>
      <c r="M1646" s="206"/>
      <c r="N1646" s="207"/>
      <c r="O1646" s="207"/>
      <c r="P1646" s="208">
        <f>SUM(P1647:P1719)</f>
        <v>0</v>
      </c>
      <c r="Q1646" s="207"/>
      <c r="R1646" s="208">
        <f>SUM(R1647:R1719)</f>
        <v>1.1948983</v>
      </c>
      <c r="S1646" s="207"/>
      <c r="T1646" s="209">
        <f>SUM(T1647:T1719)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82</v>
      </c>
      <c r="AT1646" s="211" t="s">
        <v>72</v>
      </c>
      <c r="AU1646" s="211" t="s">
        <v>80</v>
      </c>
      <c r="AY1646" s="210" t="s">
        <v>188</v>
      </c>
      <c r="BK1646" s="212">
        <f>SUM(BK1647:BK1719)</f>
        <v>0</v>
      </c>
    </row>
    <row r="1647" s="2" customFormat="1" ht="24.15" customHeight="1">
      <c r="A1647" s="40"/>
      <c r="B1647" s="41"/>
      <c r="C1647" s="215" t="s">
        <v>2208</v>
      </c>
      <c r="D1647" s="215" t="s">
        <v>190</v>
      </c>
      <c r="E1647" s="216" t="s">
        <v>2209</v>
      </c>
      <c r="F1647" s="217" t="s">
        <v>2210</v>
      </c>
      <c r="G1647" s="218" t="s">
        <v>243</v>
      </c>
      <c r="H1647" s="219">
        <v>60.851999999999997</v>
      </c>
      <c r="I1647" s="220"/>
      <c r="J1647" s="221">
        <f>ROUND(I1647*H1647,2)</f>
        <v>0</v>
      </c>
      <c r="K1647" s="217" t="s">
        <v>194</v>
      </c>
      <c r="L1647" s="46"/>
      <c r="M1647" s="222" t="s">
        <v>19</v>
      </c>
      <c r="N1647" s="223" t="s">
        <v>44</v>
      </c>
      <c r="O1647" s="86"/>
      <c r="P1647" s="224">
        <f>O1647*H1647</f>
        <v>0</v>
      </c>
      <c r="Q1647" s="224">
        <v>0.0053</v>
      </c>
      <c r="R1647" s="224">
        <f>Q1647*H1647</f>
        <v>0.32251559999999996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342</v>
      </c>
      <c r="AT1647" s="226" t="s">
        <v>190</v>
      </c>
      <c r="AU1647" s="226" t="s">
        <v>82</v>
      </c>
      <c r="AY1647" s="19" t="s">
        <v>188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342</v>
      </c>
      <c r="BM1647" s="226" t="s">
        <v>2211</v>
      </c>
    </row>
    <row r="1648" s="2" customFormat="1">
      <c r="A1648" s="40"/>
      <c r="B1648" s="41"/>
      <c r="C1648" s="42"/>
      <c r="D1648" s="228" t="s">
        <v>196</v>
      </c>
      <c r="E1648" s="42"/>
      <c r="F1648" s="229" t="s">
        <v>2212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196</v>
      </c>
      <c r="AU1648" s="19" t="s">
        <v>82</v>
      </c>
    </row>
    <row r="1649" s="13" customFormat="1">
      <c r="A1649" s="13"/>
      <c r="B1649" s="233"/>
      <c r="C1649" s="234"/>
      <c r="D1649" s="235" t="s">
        <v>198</v>
      </c>
      <c r="E1649" s="236" t="s">
        <v>19</v>
      </c>
      <c r="F1649" s="237" t="s">
        <v>1519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198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188</v>
      </c>
    </row>
    <row r="1650" s="13" customFormat="1">
      <c r="A1650" s="13"/>
      <c r="B1650" s="233"/>
      <c r="C1650" s="234"/>
      <c r="D1650" s="235" t="s">
        <v>198</v>
      </c>
      <c r="E1650" s="236" t="s">
        <v>19</v>
      </c>
      <c r="F1650" s="237" t="s">
        <v>1651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198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188</v>
      </c>
    </row>
    <row r="1651" s="14" customFormat="1">
      <c r="A1651" s="14"/>
      <c r="B1651" s="244"/>
      <c r="C1651" s="245"/>
      <c r="D1651" s="235" t="s">
        <v>198</v>
      </c>
      <c r="E1651" s="246" t="s">
        <v>19</v>
      </c>
      <c r="F1651" s="247" t="s">
        <v>1817</v>
      </c>
      <c r="G1651" s="245"/>
      <c r="H1651" s="248">
        <v>16.308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198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188</v>
      </c>
    </row>
    <row r="1652" s="14" customFormat="1">
      <c r="A1652" s="14"/>
      <c r="B1652" s="244"/>
      <c r="C1652" s="245"/>
      <c r="D1652" s="235" t="s">
        <v>198</v>
      </c>
      <c r="E1652" s="246" t="s">
        <v>19</v>
      </c>
      <c r="F1652" s="247" t="s">
        <v>1818</v>
      </c>
      <c r="G1652" s="245"/>
      <c r="H1652" s="248">
        <v>-3.2400000000000002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198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188</v>
      </c>
    </row>
    <row r="1653" s="13" customFormat="1">
      <c r="A1653" s="13"/>
      <c r="B1653" s="233"/>
      <c r="C1653" s="234"/>
      <c r="D1653" s="235" t="s">
        <v>198</v>
      </c>
      <c r="E1653" s="236" t="s">
        <v>19</v>
      </c>
      <c r="F1653" s="237" t="s">
        <v>1653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198</v>
      </c>
      <c r="AU1653" s="243" t="s">
        <v>82</v>
      </c>
      <c r="AV1653" s="13" t="s">
        <v>80</v>
      </c>
      <c r="AW1653" s="13" t="s">
        <v>35</v>
      </c>
      <c r="AX1653" s="13" t="s">
        <v>73</v>
      </c>
      <c r="AY1653" s="243" t="s">
        <v>188</v>
      </c>
    </row>
    <row r="1654" s="14" customFormat="1">
      <c r="A1654" s="14"/>
      <c r="B1654" s="244"/>
      <c r="C1654" s="245"/>
      <c r="D1654" s="235" t="s">
        <v>198</v>
      </c>
      <c r="E1654" s="246" t="s">
        <v>19</v>
      </c>
      <c r="F1654" s="247" t="s">
        <v>1819</v>
      </c>
      <c r="G1654" s="245"/>
      <c r="H1654" s="248">
        <v>16.199999999999999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198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188</v>
      </c>
    </row>
    <row r="1655" s="14" customFormat="1">
      <c r="A1655" s="14"/>
      <c r="B1655" s="244"/>
      <c r="C1655" s="245"/>
      <c r="D1655" s="235" t="s">
        <v>198</v>
      </c>
      <c r="E1655" s="246" t="s">
        <v>19</v>
      </c>
      <c r="F1655" s="247" t="s">
        <v>1820</v>
      </c>
      <c r="G1655" s="245"/>
      <c r="H1655" s="248">
        <v>-1.6200000000000001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198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188</v>
      </c>
    </row>
    <row r="1656" s="13" customFormat="1">
      <c r="A1656" s="13"/>
      <c r="B1656" s="233"/>
      <c r="C1656" s="234"/>
      <c r="D1656" s="235" t="s">
        <v>198</v>
      </c>
      <c r="E1656" s="236" t="s">
        <v>19</v>
      </c>
      <c r="F1656" s="237" t="s">
        <v>1821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198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188</v>
      </c>
    </row>
    <row r="1657" s="14" customFormat="1">
      <c r="A1657" s="14"/>
      <c r="B1657" s="244"/>
      <c r="C1657" s="245"/>
      <c r="D1657" s="235" t="s">
        <v>198</v>
      </c>
      <c r="E1657" s="246" t="s">
        <v>19</v>
      </c>
      <c r="F1657" s="247" t="s">
        <v>1822</v>
      </c>
      <c r="G1657" s="245"/>
      <c r="H1657" s="248">
        <v>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198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188</v>
      </c>
    </row>
    <row r="1658" s="14" customFormat="1">
      <c r="A1658" s="14"/>
      <c r="B1658" s="244"/>
      <c r="C1658" s="245"/>
      <c r="D1658" s="235" t="s">
        <v>198</v>
      </c>
      <c r="E1658" s="246" t="s">
        <v>19</v>
      </c>
      <c r="F1658" s="247" t="s">
        <v>1823</v>
      </c>
      <c r="G1658" s="245"/>
      <c r="H1658" s="248">
        <v>-1.3500000000000001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198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188</v>
      </c>
    </row>
    <row r="1659" s="13" customFormat="1">
      <c r="A1659" s="13"/>
      <c r="B1659" s="233"/>
      <c r="C1659" s="234"/>
      <c r="D1659" s="235" t="s">
        <v>198</v>
      </c>
      <c r="E1659" s="236" t="s">
        <v>19</v>
      </c>
      <c r="F1659" s="237" t="s">
        <v>1625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198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188</v>
      </c>
    </row>
    <row r="1660" s="14" customFormat="1">
      <c r="A1660" s="14"/>
      <c r="B1660" s="244"/>
      <c r="C1660" s="245"/>
      <c r="D1660" s="235" t="s">
        <v>198</v>
      </c>
      <c r="E1660" s="246" t="s">
        <v>19</v>
      </c>
      <c r="F1660" s="247" t="s">
        <v>1824</v>
      </c>
      <c r="G1660" s="245"/>
      <c r="H1660" s="248">
        <v>12.15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198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188</v>
      </c>
    </row>
    <row r="1661" s="14" customFormat="1">
      <c r="A1661" s="14"/>
      <c r="B1661" s="244"/>
      <c r="C1661" s="245"/>
      <c r="D1661" s="235" t="s">
        <v>198</v>
      </c>
      <c r="E1661" s="246" t="s">
        <v>19</v>
      </c>
      <c r="F1661" s="247" t="s">
        <v>1818</v>
      </c>
      <c r="G1661" s="245"/>
      <c r="H1661" s="248">
        <v>-3.2400000000000002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198</v>
      </c>
      <c r="AU1661" s="254" t="s">
        <v>82</v>
      </c>
      <c r="AV1661" s="14" t="s">
        <v>82</v>
      </c>
      <c r="AW1661" s="14" t="s">
        <v>35</v>
      </c>
      <c r="AX1661" s="14" t="s">
        <v>73</v>
      </c>
      <c r="AY1661" s="254" t="s">
        <v>188</v>
      </c>
    </row>
    <row r="1662" s="13" customFormat="1">
      <c r="A1662" s="13"/>
      <c r="B1662" s="233"/>
      <c r="C1662" s="234"/>
      <c r="D1662" s="235" t="s">
        <v>198</v>
      </c>
      <c r="E1662" s="236" t="s">
        <v>19</v>
      </c>
      <c r="F1662" s="237" t="s">
        <v>1825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198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188</v>
      </c>
    </row>
    <row r="1663" s="14" customFormat="1">
      <c r="A1663" s="14"/>
      <c r="B1663" s="244"/>
      <c r="C1663" s="245"/>
      <c r="D1663" s="235" t="s">
        <v>198</v>
      </c>
      <c r="E1663" s="246" t="s">
        <v>19</v>
      </c>
      <c r="F1663" s="247" t="s">
        <v>1826</v>
      </c>
      <c r="G1663" s="245"/>
      <c r="H1663" s="248">
        <v>2.028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198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188</v>
      </c>
    </row>
    <row r="1664" s="13" customFormat="1">
      <c r="A1664" s="13"/>
      <c r="B1664" s="233"/>
      <c r="C1664" s="234"/>
      <c r="D1664" s="235" t="s">
        <v>198</v>
      </c>
      <c r="E1664" s="236" t="s">
        <v>19</v>
      </c>
      <c r="F1664" s="237" t="s">
        <v>1627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198</v>
      </c>
      <c r="AU1664" s="243" t="s">
        <v>82</v>
      </c>
      <c r="AV1664" s="13" t="s">
        <v>80</v>
      </c>
      <c r="AW1664" s="13" t="s">
        <v>35</v>
      </c>
      <c r="AX1664" s="13" t="s">
        <v>73</v>
      </c>
      <c r="AY1664" s="243" t="s">
        <v>188</v>
      </c>
    </row>
    <row r="1665" s="14" customFormat="1">
      <c r="A1665" s="14"/>
      <c r="B1665" s="244"/>
      <c r="C1665" s="245"/>
      <c r="D1665" s="235" t="s">
        <v>198</v>
      </c>
      <c r="E1665" s="246" t="s">
        <v>19</v>
      </c>
      <c r="F1665" s="247" t="s">
        <v>1827</v>
      </c>
      <c r="G1665" s="245"/>
      <c r="H1665" s="248">
        <v>16.236000000000001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198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188</v>
      </c>
    </row>
    <row r="1666" s="14" customFormat="1">
      <c r="A1666" s="14"/>
      <c r="B1666" s="244"/>
      <c r="C1666" s="245"/>
      <c r="D1666" s="235" t="s">
        <v>198</v>
      </c>
      <c r="E1666" s="246" t="s">
        <v>19</v>
      </c>
      <c r="F1666" s="247" t="s">
        <v>1820</v>
      </c>
      <c r="G1666" s="245"/>
      <c r="H1666" s="248">
        <v>-1.6200000000000001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198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188</v>
      </c>
    </row>
    <row r="1667" s="15" customFormat="1">
      <c r="A1667" s="15"/>
      <c r="B1667" s="255"/>
      <c r="C1667" s="256"/>
      <c r="D1667" s="235" t="s">
        <v>198</v>
      </c>
      <c r="E1667" s="257" t="s">
        <v>19</v>
      </c>
      <c r="F1667" s="258" t="s">
        <v>229</v>
      </c>
      <c r="G1667" s="256"/>
      <c r="H1667" s="259">
        <v>60.851999999999997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198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188</v>
      </c>
    </row>
    <row r="1668" s="2" customFormat="1" ht="16.5" customHeight="1">
      <c r="A1668" s="40"/>
      <c r="B1668" s="41"/>
      <c r="C1668" s="272" t="s">
        <v>2213</v>
      </c>
      <c r="D1668" s="272" t="s">
        <v>522</v>
      </c>
      <c r="E1668" s="273" t="s">
        <v>2214</v>
      </c>
      <c r="F1668" s="274" t="s">
        <v>2215</v>
      </c>
      <c r="G1668" s="275" t="s">
        <v>243</v>
      </c>
      <c r="H1668" s="276">
        <v>66.936999999999998</v>
      </c>
      <c r="I1668" s="277"/>
      <c r="J1668" s="278">
        <f>ROUND(I1668*H1668,2)</f>
        <v>0</v>
      </c>
      <c r="K1668" s="274" t="s">
        <v>194</v>
      </c>
      <c r="L1668" s="279"/>
      <c r="M1668" s="280" t="s">
        <v>19</v>
      </c>
      <c r="N1668" s="281" t="s">
        <v>44</v>
      </c>
      <c r="O1668" s="86"/>
      <c r="P1668" s="224">
        <f>O1668*H1668</f>
        <v>0</v>
      </c>
      <c r="Q1668" s="224">
        <v>0.0126</v>
      </c>
      <c r="R1668" s="224">
        <f>Q1668*H1668</f>
        <v>0.84340619999999999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630</v>
      </c>
      <c r="AT1668" s="226" t="s">
        <v>522</v>
      </c>
      <c r="AU1668" s="226" t="s">
        <v>82</v>
      </c>
      <c r="AY1668" s="19" t="s">
        <v>188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342</v>
      </c>
      <c r="BM1668" s="226" t="s">
        <v>2216</v>
      </c>
    </row>
    <row r="1669" s="13" customFormat="1">
      <c r="A1669" s="13"/>
      <c r="B1669" s="233"/>
      <c r="C1669" s="234"/>
      <c r="D1669" s="235" t="s">
        <v>198</v>
      </c>
      <c r="E1669" s="236" t="s">
        <v>19</v>
      </c>
      <c r="F1669" s="237" t="s">
        <v>1519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198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188</v>
      </c>
    </row>
    <row r="1670" s="13" customFormat="1">
      <c r="A1670" s="13"/>
      <c r="B1670" s="233"/>
      <c r="C1670" s="234"/>
      <c r="D1670" s="235" t="s">
        <v>198</v>
      </c>
      <c r="E1670" s="236" t="s">
        <v>19</v>
      </c>
      <c r="F1670" s="237" t="s">
        <v>1651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198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188</v>
      </c>
    </row>
    <row r="1671" s="14" customFormat="1">
      <c r="A1671" s="14"/>
      <c r="B1671" s="244"/>
      <c r="C1671" s="245"/>
      <c r="D1671" s="235" t="s">
        <v>198</v>
      </c>
      <c r="E1671" s="246" t="s">
        <v>19</v>
      </c>
      <c r="F1671" s="247" t="s">
        <v>1817</v>
      </c>
      <c r="G1671" s="245"/>
      <c r="H1671" s="248">
        <v>16.308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198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188</v>
      </c>
    </row>
    <row r="1672" s="14" customFormat="1">
      <c r="A1672" s="14"/>
      <c r="B1672" s="244"/>
      <c r="C1672" s="245"/>
      <c r="D1672" s="235" t="s">
        <v>198</v>
      </c>
      <c r="E1672" s="246" t="s">
        <v>19</v>
      </c>
      <c r="F1672" s="247" t="s">
        <v>1818</v>
      </c>
      <c r="G1672" s="245"/>
      <c r="H1672" s="248">
        <v>-3.2400000000000002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198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188</v>
      </c>
    </row>
    <row r="1673" s="13" customFormat="1">
      <c r="A1673" s="13"/>
      <c r="B1673" s="233"/>
      <c r="C1673" s="234"/>
      <c r="D1673" s="235" t="s">
        <v>198</v>
      </c>
      <c r="E1673" s="236" t="s">
        <v>19</v>
      </c>
      <c r="F1673" s="237" t="s">
        <v>1653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198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188</v>
      </c>
    </row>
    <row r="1674" s="14" customFormat="1">
      <c r="A1674" s="14"/>
      <c r="B1674" s="244"/>
      <c r="C1674" s="245"/>
      <c r="D1674" s="235" t="s">
        <v>198</v>
      </c>
      <c r="E1674" s="246" t="s">
        <v>19</v>
      </c>
      <c r="F1674" s="247" t="s">
        <v>1819</v>
      </c>
      <c r="G1674" s="245"/>
      <c r="H1674" s="248">
        <v>16.199999999999999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198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188</v>
      </c>
    </row>
    <row r="1675" s="14" customFormat="1">
      <c r="A1675" s="14"/>
      <c r="B1675" s="244"/>
      <c r="C1675" s="245"/>
      <c r="D1675" s="235" t="s">
        <v>198</v>
      </c>
      <c r="E1675" s="246" t="s">
        <v>19</v>
      </c>
      <c r="F1675" s="247" t="s">
        <v>1820</v>
      </c>
      <c r="G1675" s="245"/>
      <c r="H1675" s="248">
        <v>-1.6200000000000001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198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188</v>
      </c>
    </row>
    <row r="1676" s="13" customFormat="1">
      <c r="A1676" s="13"/>
      <c r="B1676" s="233"/>
      <c r="C1676" s="234"/>
      <c r="D1676" s="235" t="s">
        <v>198</v>
      </c>
      <c r="E1676" s="236" t="s">
        <v>19</v>
      </c>
      <c r="F1676" s="237" t="s">
        <v>1821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198</v>
      </c>
      <c r="AU1676" s="243" t="s">
        <v>82</v>
      </c>
      <c r="AV1676" s="13" t="s">
        <v>80</v>
      </c>
      <c r="AW1676" s="13" t="s">
        <v>35</v>
      </c>
      <c r="AX1676" s="13" t="s">
        <v>73</v>
      </c>
      <c r="AY1676" s="243" t="s">
        <v>188</v>
      </c>
    </row>
    <row r="1677" s="14" customFormat="1">
      <c r="A1677" s="14"/>
      <c r="B1677" s="244"/>
      <c r="C1677" s="245"/>
      <c r="D1677" s="235" t="s">
        <v>198</v>
      </c>
      <c r="E1677" s="246" t="s">
        <v>19</v>
      </c>
      <c r="F1677" s="247" t="s">
        <v>1822</v>
      </c>
      <c r="G1677" s="245"/>
      <c r="H1677" s="248">
        <v>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198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188</v>
      </c>
    </row>
    <row r="1678" s="14" customFormat="1">
      <c r="A1678" s="14"/>
      <c r="B1678" s="244"/>
      <c r="C1678" s="245"/>
      <c r="D1678" s="235" t="s">
        <v>198</v>
      </c>
      <c r="E1678" s="246" t="s">
        <v>19</v>
      </c>
      <c r="F1678" s="247" t="s">
        <v>1823</v>
      </c>
      <c r="G1678" s="245"/>
      <c r="H1678" s="248">
        <v>-1.3500000000000001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198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188</v>
      </c>
    </row>
    <row r="1679" s="13" customFormat="1">
      <c r="A1679" s="13"/>
      <c r="B1679" s="233"/>
      <c r="C1679" s="234"/>
      <c r="D1679" s="235" t="s">
        <v>198</v>
      </c>
      <c r="E1679" s="236" t="s">
        <v>19</v>
      </c>
      <c r="F1679" s="237" t="s">
        <v>1625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198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188</v>
      </c>
    </row>
    <row r="1680" s="14" customFormat="1">
      <c r="A1680" s="14"/>
      <c r="B1680" s="244"/>
      <c r="C1680" s="245"/>
      <c r="D1680" s="235" t="s">
        <v>198</v>
      </c>
      <c r="E1680" s="246" t="s">
        <v>19</v>
      </c>
      <c r="F1680" s="247" t="s">
        <v>1824</v>
      </c>
      <c r="G1680" s="245"/>
      <c r="H1680" s="248">
        <v>12.15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198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188</v>
      </c>
    </row>
    <row r="1681" s="14" customFormat="1">
      <c r="A1681" s="14"/>
      <c r="B1681" s="244"/>
      <c r="C1681" s="245"/>
      <c r="D1681" s="235" t="s">
        <v>198</v>
      </c>
      <c r="E1681" s="246" t="s">
        <v>19</v>
      </c>
      <c r="F1681" s="247" t="s">
        <v>1818</v>
      </c>
      <c r="G1681" s="245"/>
      <c r="H1681" s="248">
        <v>-3.2400000000000002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198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188</v>
      </c>
    </row>
    <row r="1682" s="13" customFormat="1">
      <c r="A1682" s="13"/>
      <c r="B1682" s="233"/>
      <c r="C1682" s="234"/>
      <c r="D1682" s="235" t="s">
        <v>198</v>
      </c>
      <c r="E1682" s="236" t="s">
        <v>19</v>
      </c>
      <c r="F1682" s="237" t="s">
        <v>1825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198</v>
      </c>
      <c r="AU1682" s="243" t="s">
        <v>82</v>
      </c>
      <c r="AV1682" s="13" t="s">
        <v>80</v>
      </c>
      <c r="AW1682" s="13" t="s">
        <v>35</v>
      </c>
      <c r="AX1682" s="13" t="s">
        <v>73</v>
      </c>
      <c r="AY1682" s="243" t="s">
        <v>188</v>
      </c>
    </row>
    <row r="1683" s="14" customFormat="1">
      <c r="A1683" s="14"/>
      <c r="B1683" s="244"/>
      <c r="C1683" s="245"/>
      <c r="D1683" s="235" t="s">
        <v>198</v>
      </c>
      <c r="E1683" s="246" t="s">
        <v>19</v>
      </c>
      <c r="F1683" s="247" t="s">
        <v>1826</v>
      </c>
      <c r="G1683" s="245"/>
      <c r="H1683" s="248">
        <v>2.028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198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188</v>
      </c>
    </row>
    <row r="1684" s="13" customFormat="1">
      <c r="A1684" s="13"/>
      <c r="B1684" s="233"/>
      <c r="C1684" s="234"/>
      <c r="D1684" s="235" t="s">
        <v>198</v>
      </c>
      <c r="E1684" s="236" t="s">
        <v>19</v>
      </c>
      <c r="F1684" s="237" t="s">
        <v>1627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198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188</v>
      </c>
    </row>
    <row r="1685" s="14" customFormat="1">
      <c r="A1685" s="14"/>
      <c r="B1685" s="244"/>
      <c r="C1685" s="245"/>
      <c r="D1685" s="235" t="s">
        <v>198</v>
      </c>
      <c r="E1685" s="246" t="s">
        <v>19</v>
      </c>
      <c r="F1685" s="247" t="s">
        <v>1827</v>
      </c>
      <c r="G1685" s="245"/>
      <c r="H1685" s="248">
        <v>16.236000000000001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198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188</v>
      </c>
    </row>
    <row r="1686" s="14" customFormat="1">
      <c r="A1686" s="14"/>
      <c r="B1686" s="244"/>
      <c r="C1686" s="245"/>
      <c r="D1686" s="235" t="s">
        <v>198</v>
      </c>
      <c r="E1686" s="246" t="s">
        <v>19</v>
      </c>
      <c r="F1686" s="247" t="s">
        <v>1820</v>
      </c>
      <c r="G1686" s="245"/>
      <c r="H1686" s="248">
        <v>-1.6200000000000001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198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188</v>
      </c>
    </row>
    <row r="1687" s="15" customFormat="1">
      <c r="A1687" s="15"/>
      <c r="B1687" s="255"/>
      <c r="C1687" s="256"/>
      <c r="D1687" s="235" t="s">
        <v>198</v>
      </c>
      <c r="E1687" s="257" t="s">
        <v>19</v>
      </c>
      <c r="F1687" s="258" t="s">
        <v>229</v>
      </c>
      <c r="G1687" s="256"/>
      <c r="H1687" s="259">
        <v>60.851999999999997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198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188</v>
      </c>
    </row>
    <row r="1688" s="14" customFormat="1">
      <c r="A1688" s="14"/>
      <c r="B1688" s="244"/>
      <c r="C1688" s="245"/>
      <c r="D1688" s="235" t="s">
        <v>198</v>
      </c>
      <c r="E1688" s="245"/>
      <c r="F1688" s="247" t="s">
        <v>2217</v>
      </c>
      <c r="G1688" s="245"/>
      <c r="H1688" s="248">
        <v>66.936999999999998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198</v>
      </c>
      <c r="AU1688" s="254" t="s">
        <v>82</v>
      </c>
      <c r="AV1688" s="14" t="s">
        <v>82</v>
      </c>
      <c r="AW1688" s="14" t="s">
        <v>4</v>
      </c>
      <c r="AX1688" s="14" t="s">
        <v>80</v>
      </c>
      <c r="AY1688" s="254" t="s">
        <v>188</v>
      </c>
    </row>
    <row r="1689" s="2" customFormat="1" ht="16.5" customHeight="1">
      <c r="A1689" s="40"/>
      <c r="B1689" s="41"/>
      <c r="C1689" s="215" t="s">
        <v>2218</v>
      </c>
      <c r="D1689" s="215" t="s">
        <v>190</v>
      </c>
      <c r="E1689" s="216" t="s">
        <v>2219</v>
      </c>
      <c r="F1689" s="217" t="s">
        <v>2220</v>
      </c>
      <c r="G1689" s="218" t="s">
        <v>243</v>
      </c>
      <c r="H1689" s="219">
        <v>1.05</v>
      </c>
      <c r="I1689" s="220"/>
      <c r="J1689" s="221">
        <f>ROUND(I1689*H1689,2)</f>
        <v>0</v>
      </c>
      <c r="K1689" s="217" t="s">
        <v>194</v>
      </c>
      <c r="L1689" s="46"/>
      <c r="M1689" s="222" t="s">
        <v>19</v>
      </c>
      <c r="N1689" s="223" t="s">
        <v>44</v>
      </c>
      <c r="O1689" s="86"/>
      <c r="P1689" s="224">
        <f>O1689*H1689</f>
        <v>0</v>
      </c>
      <c r="Q1689" s="224">
        <v>0.00063000000000000003</v>
      </c>
      <c r="R1689" s="224">
        <f>Q1689*H1689</f>
        <v>0.00066150000000000009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342</v>
      </c>
      <c r="AT1689" s="226" t="s">
        <v>190</v>
      </c>
      <c r="AU1689" s="226" t="s">
        <v>82</v>
      </c>
      <c r="AY1689" s="19" t="s">
        <v>188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80</v>
      </c>
      <c r="BK1689" s="227">
        <f>ROUND(I1689*H1689,2)</f>
        <v>0</v>
      </c>
      <c r="BL1689" s="19" t="s">
        <v>342</v>
      </c>
      <c r="BM1689" s="226" t="s">
        <v>2221</v>
      </c>
    </row>
    <row r="1690" s="2" customFormat="1">
      <c r="A1690" s="40"/>
      <c r="B1690" s="41"/>
      <c r="C1690" s="42"/>
      <c r="D1690" s="228" t="s">
        <v>196</v>
      </c>
      <c r="E1690" s="42"/>
      <c r="F1690" s="229" t="s">
        <v>2222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196</v>
      </c>
      <c r="AU1690" s="19" t="s">
        <v>82</v>
      </c>
    </row>
    <row r="1691" s="13" customFormat="1">
      <c r="A1691" s="13"/>
      <c r="B1691" s="233"/>
      <c r="C1691" s="234"/>
      <c r="D1691" s="235" t="s">
        <v>198</v>
      </c>
      <c r="E1691" s="236" t="s">
        <v>19</v>
      </c>
      <c r="F1691" s="237" t="s">
        <v>1868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198</v>
      </c>
      <c r="AU1691" s="243" t="s">
        <v>82</v>
      </c>
      <c r="AV1691" s="13" t="s">
        <v>80</v>
      </c>
      <c r="AW1691" s="13" t="s">
        <v>35</v>
      </c>
      <c r="AX1691" s="13" t="s">
        <v>73</v>
      </c>
      <c r="AY1691" s="243" t="s">
        <v>188</v>
      </c>
    </row>
    <row r="1692" s="14" customFormat="1">
      <c r="A1692" s="14"/>
      <c r="B1692" s="244"/>
      <c r="C1692" s="245"/>
      <c r="D1692" s="235" t="s">
        <v>198</v>
      </c>
      <c r="E1692" s="246" t="s">
        <v>19</v>
      </c>
      <c r="F1692" s="247" t="s">
        <v>2223</v>
      </c>
      <c r="G1692" s="245"/>
      <c r="H1692" s="248">
        <v>1.05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198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188</v>
      </c>
    </row>
    <row r="1693" s="15" customFormat="1">
      <c r="A1693" s="15"/>
      <c r="B1693" s="255"/>
      <c r="C1693" s="256"/>
      <c r="D1693" s="235" t="s">
        <v>198</v>
      </c>
      <c r="E1693" s="257" t="s">
        <v>19</v>
      </c>
      <c r="F1693" s="258" t="s">
        <v>229</v>
      </c>
      <c r="G1693" s="256"/>
      <c r="H1693" s="259">
        <v>1.05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5" t="s">
        <v>198</v>
      </c>
      <c r="AU1693" s="265" t="s">
        <v>82</v>
      </c>
      <c r="AV1693" s="15" t="s">
        <v>135</v>
      </c>
      <c r="AW1693" s="15" t="s">
        <v>35</v>
      </c>
      <c r="AX1693" s="15" t="s">
        <v>80</v>
      </c>
      <c r="AY1693" s="265" t="s">
        <v>188</v>
      </c>
    </row>
    <row r="1694" s="2" customFormat="1" ht="16.5" customHeight="1">
      <c r="A1694" s="40"/>
      <c r="B1694" s="41"/>
      <c r="C1694" s="272" t="s">
        <v>2224</v>
      </c>
      <c r="D1694" s="272" t="s">
        <v>522</v>
      </c>
      <c r="E1694" s="273" t="s">
        <v>2225</v>
      </c>
      <c r="F1694" s="274" t="s">
        <v>2226</v>
      </c>
      <c r="G1694" s="275" t="s">
        <v>243</v>
      </c>
      <c r="H1694" s="276">
        <v>1.155</v>
      </c>
      <c r="I1694" s="277"/>
      <c r="J1694" s="278">
        <f>ROUND(I1694*H1694,2)</f>
        <v>0</v>
      </c>
      <c r="K1694" s="274" t="s">
        <v>194</v>
      </c>
      <c r="L1694" s="279"/>
      <c r="M1694" s="280" t="s">
        <v>19</v>
      </c>
      <c r="N1694" s="281" t="s">
        <v>44</v>
      </c>
      <c r="O1694" s="86"/>
      <c r="P1694" s="224">
        <f>O1694*H1694</f>
        <v>0</v>
      </c>
      <c r="Q1694" s="224">
        <v>0.01</v>
      </c>
      <c r="R1694" s="224">
        <f>Q1694*H1694</f>
        <v>0.011550000000000001</v>
      </c>
      <c r="S1694" s="224">
        <v>0</v>
      </c>
      <c r="T1694" s="225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6" t="s">
        <v>630</v>
      </c>
      <c r="AT1694" s="226" t="s">
        <v>522</v>
      </c>
      <c r="AU1694" s="226" t="s">
        <v>82</v>
      </c>
      <c r="AY1694" s="19" t="s">
        <v>188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9" t="s">
        <v>80</v>
      </c>
      <c r="BK1694" s="227">
        <f>ROUND(I1694*H1694,2)</f>
        <v>0</v>
      </c>
      <c r="BL1694" s="19" t="s">
        <v>342</v>
      </c>
      <c r="BM1694" s="226" t="s">
        <v>2227</v>
      </c>
    </row>
    <row r="1695" s="13" customFormat="1">
      <c r="A1695" s="13"/>
      <c r="B1695" s="233"/>
      <c r="C1695" s="234"/>
      <c r="D1695" s="235" t="s">
        <v>198</v>
      </c>
      <c r="E1695" s="236" t="s">
        <v>19</v>
      </c>
      <c r="F1695" s="237" t="s">
        <v>1868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198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188</v>
      </c>
    </row>
    <row r="1696" s="14" customFormat="1">
      <c r="A1696" s="14"/>
      <c r="B1696" s="244"/>
      <c r="C1696" s="245"/>
      <c r="D1696" s="235" t="s">
        <v>198</v>
      </c>
      <c r="E1696" s="246" t="s">
        <v>19</v>
      </c>
      <c r="F1696" s="247" t="s">
        <v>2223</v>
      </c>
      <c r="G1696" s="245"/>
      <c r="H1696" s="248">
        <v>1.05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198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188</v>
      </c>
    </row>
    <row r="1697" s="15" customFormat="1">
      <c r="A1697" s="15"/>
      <c r="B1697" s="255"/>
      <c r="C1697" s="256"/>
      <c r="D1697" s="235" t="s">
        <v>198</v>
      </c>
      <c r="E1697" s="257" t="s">
        <v>19</v>
      </c>
      <c r="F1697" s="258" t="s">
        <v>229</v>
      </c>
      <c r="G1697" s="256"/>
      <c r="H1697" s="259">
        <v>1.05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198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188</v>
      </c>
    </row>
    <row r="1698" s="14" customFormat="1">
      <c r="A1698" s="14"/>
      <c r="B1698" s="244"/>
      <c r="C1698" s="245"/>
      <c r="D1698" s="235" t="s">
        <v>198</v>
      </c>
      <c r="E1698" s="245"/>
      <c r="F1698" s="247" t="s">
        <v>2228</v>
      </c>
      <c r="G1698" s="245"/>
      <c r="H1698" s="248">
        <v>1.155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198</v>
      </c>
      <c r="AU1698" s="254" t="s">
        <v>82</v>
      </c>
      <c r="AV1698" s="14" t="s">
        <v>82</v>
      </c>
      <c r="AW1698" s="14" t="s">
        <v>4</v>
      </c>
      <c r="AX1698" s="14" t="s">
        <v>80</v>
      </c>
      <c r="AY1698" s="254" t="s">
        <v>188</v>
      </c>
    </row>
    <row r="1699" s="2" customFormat="1" ht="16.5" customHeight="1">
      <c r="A1699" s="40"/>
      <c r="B1699" s="41"/>
      <c r="C1699" s="215" t="s">
        <v>2229</v>
      </c>
      <c r="D1699" s="215" t="s">
        <v>190</v>
      </c>
      <c r="E1699" s="216" t="s">
        <v>2230</v>
      </c>
      <c r="F1699" s="217" t="s">
        <v>2231</v>
      </c>
      <c r="G1699" s="218" t="s">
        <v>501</v>
      </c>
      <c r="H1699" s="219">
        <v>33.530000000000001</v>
      </c>
      <c r="I1699" s="220"/>
      <c r="J1699" s="221">
        <f>ROUND(I1699*H1699,2)</f>
        <v>0</v>
      </c>
      <c r="K1699" s="217" t="s">
        <v>194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0.00050000000000000001</v>
      </c>
      <c r="R1699" s="224">
        <f>Q1699*H1699</f>
        <v>0.016765000000000002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342</v>
      </c>
      <c r="AT1699" s="226" t="s">
        <v>190</v>
      </c>
      <c r="AU1699" s="226" t="s">
        <v>82</v>
      </c>
      <c r="AY1699" s="19" t="s">
        <v>188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80</v>
      </c>
      <c r="BK1699" s="227">
        <f>ROUND(I1699*H1699,2)</f>
        <v>0</v>
      </c>
      <c r="BL1699" s="19" t="s">
        <v>342</v>
      </c>
      <c r="BM1699" s="226" t="s">
        <v>2232</v>
      </c>
    </row>
    <row r="1700" s="2" customFormat="1">
      <c r="A1700" s="40"/>
      <c r="B1700" s="41"/>
      <c r="C1700" s="42"/>
      <c r="D1700" s="228" t="s">
        <v>196</v>
      </c>
      <c r="E1700" s="42"/>
      <c r="F1700" s="229" t="s">
        <v>2233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196</v>
      </c>
      <c r="AU1700" s="19" t="s">
        <v>82</v>
      </c>
    </row>
    <row r="1701" s="13" customFormat="1">
      <c r="A1701" s="13"/>
      <c r="B1701" s="233"/>
      <c r="C1701" s="234"/>
      <c r="D1701" s="235" t="s">
        <v>198</v>
      </c>
      <c r="E1701" s="236" t="s">
        <v>19</v>
      </c>
      <c r="F1701" s="237" t="s">
        <v>1519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198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188</v>
      </c>
    </row>
    <row r="1702" s="13" customFormat="1">
      <c r="A1702" s="13"/>
      <c r="B1702" s="233"/>
      <c r="C1702" s="234"/>
      <c r="D1702" s="235" t="s">
        <v>198</v>
      </c>
      <c r="E1702" s="236" t="s">
        <v>19</v>
      </c>
      <c r="F1702" s="237" t="s">
        <v>1651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198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188</v>
      </c>
    </row>
    <row r="1703" s="14" customFormat="1">
      <c r="A1703" s="14"/>
      <c r="B1703" s="244"/>
      <c r="C1703" s="245"/>
      <c r="D1703" s="235" t="s">
        <v>198</v>
      </c>
      <c r="E1703" s="246" t="s">
        <v>19</v>
      </c>
      <c r="F1703" s="247" t="s">
        <v>2234</v>
      </c>
      <c r="G1703" s="245"/>
      <c r="H1703" s="248">
        <v>9.0600000000000005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198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188</v>
      </c>
    </row>
    <row r="1704" s="14" customFormat="1">
      <c r="A1704" s="14"/>
      <c r="B1704" s="244"/>
      <c r="C1704" s="245"/>
      <c r="D1704" s="235" t="s">
        <v>198</v>
      </c>
      <c r="E1704" s="246" t="s">
        <v>19</v>
      </c>
      <c r="F1704" s="247" t="s">
        <v>2181</v>
      </c>
      <c r="G1704" s="245"/>
      <c r="H1704" s="248">
        <v>-1.8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198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188</v>
      </c>
    </row>
    <row r="1705" s="13" customFormat="1">
      <c r="A1705" s="13"/>
      <c r="B1705" s="233"/>
      <c r="C1705" s="234"/>
      <c r="D1705" s="235" t="s">
        <v>198</v>
      </c>
      <c r="E1705" s="236" t="s">
        <v>19</v>
      </c>
      <c r="F1705" s="237" t="s">
        <v>1653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198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188</v>
      </c>
    </row>
    <row r="1706" s="14" customFormat="1">
      <c r="A1706" s="14"/>
      <c r="B1706" s="244"/>
      <c r="C1706" s="245"/>
      <c r="D1706" s="235" t="s">
        <v>198</v>
      </c>
      <c r="E1706" s="246" t="s">
        <v>19</v>
      </c>
      <c r="F1706" s="247" t="s">
        <v>2235</v>
      </c>
      <c r="G1706" s="245"/>
      <c r="H1706" s="248">
        <v>9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198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188</v>
      </c>
    </row>
    <row r="1707" s="14" customFormat="1">
      <c r="A1707" s="14"/>
      <c r="B1707" s="244"/>
      <c r="C1707" s="245"/>
      <c r="D1707" s="235" t="s">
        <v>198</v>
      </c>
      <c r="E1707" s="246" t="s">
        <v>19</v>
      </c>
      <c r="F1707" s="247" t="s">
        <v>2187</v>
      </c>
      <c r="G1707" s="245"/>
      <c r="H1707" s="248">
        <v>-0.90000000000000002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198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188</v>
      </c>
    </row>
    <row r="1708" s="13" customFormat="1">
      <c r="A1708" s="13"/>
      <c r="B1708" s="233"/>
      <c r="C1708" s="234"/>
      <c r="D1708" s="235" t="s">
        <v>198</v>
      </c>
      <c r="E1708" s="236" t="s">
        <v>19</v>
      </c>
      <c r="F1708" s="237" t="s">
        <v>1821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198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188</v>
      </c>
    </row>
    <row r="1709" s="14" customFormat="1">
      <c r="A1709" s="14"/>
      <c r="B1709" s="244"/>
      <c r="C1709" s="245"/>
      <c r="D1709" s="235" t="s">
        <v>198</v>
      </c>
      <c r="E1709" s="246" t="s">
        <v>19</v>
      </c>
      <c r="F1709" s="247" t="s">
        <v>2236</v>
      </c>
      <c r="G1709" s="245"/>
      <c r="H1709" s="248">
        <v>6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198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188</v>
      </c>
    </row>
    <row r="1710" s="14" customFormat="1">
      <c r="A1710" s="14"/>
      <c r="B1710" s="244"/>
      <c r="C1710" s="245"/>
      <c r="D1710" s="235" t="s">
        <v>198</v>
      </c>
      <c r="E1710" s="246" t="s">
        <v>19</v>
      </c>
      <c r="F1710" s="247" t="s">
        <v>2187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198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188</v>
      </c>
    </row>
    <row r="1711" s="13" customFormat="1">
      <c r="A1711" s="13"/>
      <c r="B1711" s="233"/>
      <c r="C1711" s="234"/>
      <c r="D1711" s="235" t="s">
        <v>198</v>
      </c>
      <c r="E1711" s="236" t="s">
        <v>19</v>
      </c>
      <c r="F1711" s="237" t="s">
        <v>1625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198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188</v>
      </c>
    </row>
    <row r="1712" s="14" customFormat="1">
      <c r="A1712" s="14"/>
      <c r="B1712" s="244"/>
      <c r="C1712" s="245"/>
      <c r="D1712" s="235" t="s">
        <v>198</v>
      </c>
      <c r="E1712" s="246" t="s">
        <v>19</v>
      </c>
      <c r="F1712" s="247" t="s">
        <v>2237</v>
      </c>
      <c r="G1712" s="245"/>
      <c r="H1712" s="248">
        <v>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198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188</v>
      </c>
    </row>
    <row r="1713" s="14" customFormat="1">
      <c r="A1713" s="14"/>
      <c r="B1713" s="244"/>
      <c r="C1713" s="245"/>
      <c r="D1713" s="235" t="s">
        <v>198</v>
      </c>
      <c r="E1713" s="246" t="s">
        <v>19</v>
      </c>
      <c r="F1713" s="247" t="s">
        <v>2181</v>
      </c>
      <c r="G1713" s="245"/>
      <c r="H1713" s="248">
        <v>-1.8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198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188</v>
      </c>
    </row>
    <row r="1714" s="13" customFormat="1">
      <c r="A1714" s="13"/>
      <c r="B1714" s="233"/>
      <c r="C1714" s="234"/>
      <c r="D1714" s="235" t="s">
        <v>198</v>
      </c>
      <c r="E1714" s="236" t="s">
        <v>19</v>
      </c>
      <c r="F1714" s="237" t="s">
        <v>1627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198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188</v>
      </c>
    </row>
    <row r="1715" s="14" customFormat="1">
      <c r="A1715" s="14"/>
      <c r="B1715" s="244"/>
      <c r="C1715" s="245"/>
      <c r="D1715" s="235" t="s">
        <v>198</v>
      </c>
      <c r="E1715" s="246" t="s">
        <v>19</v>
      </c>
      <c r="F1715" s="247" t="s">
        <v>2238</v>
      </c>
      <c r="G1715" s="245"/>
      <c r="H1715" s="248">
        <v>9.0199999999999996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198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188</v>
      </c>
    </row>
    <row r="1716" s="14" customFormat="1">
      <c r="A1716" s="14"/>
      <c r="B1716" s="244"/>
      <c r="C1716" s="245"/>
      <c r="D1716" s="235" t="s">
        <v>198</v>
      </c>
      <c r="E1716" s="246" t="s">
        <v>19</v>
      </c>
      <c r="F1716" s="247" t="s">
        <v>2187</v>
      </c>
      <c r="G1716" s="245"/>
      <c r="H1716" s="248">
        <v>-0.90000000000000002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198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188</v>
      </c>
    </row>
    <row r="1717" s="15" customFormat="1">
      <c r="A1717" s="15"/>
      <c r="B1717" s="255"/>
      <c r="C1717" s="256"/>
      <c r="D1717" s="235" t="s">
        <v>198</v>
      </c>
      <c r="E1717" s="257" t="s">
        <v>19</v>
      </c>
      <c r="F1717" s="258" t="s">
        <v>229</v>
      </c>
      <c r="G1717" s="256"/>
      <c r="H1717" s="259">
        <v>33.530000000000001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198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188</v>
      </c>
    </row>
    <row r="1718" s="2" customFormat="1" ht="24.15" customHeight="1">
      <c r="A1718" s="40"/>
      <c r="B1718" s="41"/>
      <c r="C1718" s="215" t="s">
        <v>2239</v>
      </c>
      <c r="D1718" s="215" t="s">
        <v>190</v>
      </c>
      <c r="E1718" s="216" t="s">
        <v>2240</v>
      </c>
      <c r="F1718" s="217" t="s">
        <v>2241</v>
      </c>
      <c r="G1718" s="218" t="s">
        <v>460</v>
      </c>
      <c r="H1718" s="266"/>
      <c r="I1718" s="220"/>
      <c r="J1718" s="221">
        <f>ROUND(I1718*H1718,2)</f>
        <v>0</v>
      </c>
      <c r="K1718" s="217" t="s">
        <v>194</v>
      </c>
      <c r="L1718" s="46"/>
      <c r="M1718" s="222" t="s">
        <v>19</v>
      </c>
      <c r="N1718" s="223" t="s">
        <v>44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342</v>
      </c>
      <c r="AT1718" s="226" t="s">
        <v>190</v>
      </c>
      <c r="AU1718" s="226" t="s">
        <v>82</v>
      </c>
      <c r="AY1718" s="19" t="s">
        <v>188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342</v>
      </c>
      <c r="BM1718" s="226" t="s">
        <v>2242</v>
      </c>
    </row>
    <row r="1719" s="2" customFormat="1">
      <c r="A1719" s="40"/>
      <c r="B1719" s="41"/>
      <c r="C1719" s="42"/>
      <c r="D1719" s="228" t="s">
        <v>196</v>
      </c>
      <c r="E1719" s="42"/>
      <c r="F1719" s="229" t="s">
        <v>2243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196</v>
      </c>
      <c r="AU1719" s="19" t="s">
        <v>82</v>
      </c>
    </row>
    <row r="1720" s="12" customFormat="1" ht="22.8" customHeight="1">
      <c r="A1720" s="12"/>
      <c r="B1720" s="199"/>
      <c r="C1720" s="200"/>
      <c r="D1720" s="201" t="s">
        <v>72</v>
      </c>
      <c r="E1720" s="213" t="s">
        <v>1485</v>
      </c>
      <c r="F1720" s="213" t="s">
        <v>1486</v>
      </c>
      <c r="G1720" s="200"/>
      <c r="H1720" s="200"/>
      <c r="I1720" s="203"/>
      <c r="J1720" s="214">
        <f>BK1720</f>
        <v>0</v>
      </c>
      <c r="K1720" s="200"/>
      <c r="L1720" s="205"/>
      <c r="M1720" s="206"/>
      <c r="N1720" s="207"/>
      <c r="O1720" s="207"/>
      <c r="P1720" s="208">
        <f>SUM(P1721:P1841)</f>
        <v>0</v>
      </c>
      <c r="Q1720" s="207"/>
      <c r="R1720" s="208">
        <f>SUM(R1721:R1841)</f>
        <v>0.26271830000000002</v>
      </c>
      <c r="S1720" s="207"/>
      <c r="T1720" s="209">
        <f>SUM(T1721:T1841)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0" t="s">
        <v>82</v>
      </c>
      <c r="AT1720" s="211" t="s">
        <v>72</v>
      </c>
      <c r="AU1720" s="211" t="s">
        <v>80</v>
      </c>
      <c r="AY1720" s="210" t="s">
        <v>188</v>
      </c>
      <c r="BK1720" s="212">
        <f>SUM(BK1721:BK1841)</f>
        <v>0</v>
      </c>
    </row>
    <row r="1721" s="2" customFormat="1" ht="24.15" customHeight="1">
      <c r="A1721" s="40"/>
      <c r="B1721" s="41"/>
      <c r="C1721" s="215" t="s">
        <v>2244</v>
      </c>
      <c r="D1721" s="215" t="s">
        <v>190</v>
      </c>
      <c r="E1721" s="216" t="s">
        <v>1488</v>
      </c>
      <c r="F1721" s="217" t="s">
        <v>1489</v>
      </c>
      <c r="G1721" s="218" t="s">
        <v>243</v>
      </c>
      <c r="H1721" s="219">
        <v>954.33600000000001</v>
      </c>
      <c r="I1721" s="220"/>
      <c r="J1721" s="221">
        <f>ROUND(I1721*H1721,2)</f>
        <v>0</v>
      </c>
      <c r="K1721" s="217" t="s">
        <v>194</v>
      </c>
      <c r="L1721" s="46"/>
      <c r="M1721" s="222" t="s">
        <v>19</v>
      </c>
      <c r="N1721" s="223" t="s">
        <v>44</v>
      </c>
      <c r="O1721" s="86"/>
      <c r="P1721" s="224">
        <f>O1721*H1721</f>
        <v>0</v>
      </c>
      <c r="Q1721" s="224">
        <v>0.00025999999999999998</v>
      </c>
      <c r="R1721" s="224">
        <f>Q1721*H1721</f>
        <v>0.24812735999999999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342</v>
      </c>
      <c r="AT1721" s="226" t="s">
        <v>190</v>
      </c>
      <c r="AU1721" s="226" t="s">
        <v>82</v>
      </c>
      <c r="AY1721" s="19" t="s">
        <v>188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80</v>
      </c>
      <c r="BK1721" s="227">
        <f>ROUND(I1721*H1721,2)</f>
        <v>0</v>
      </c>
      <c r="BL1721" s="19" t="s">
        <v>342</v>
      </c>
      <c r="BM1721" s="226" t="s">
        <v>2245</v>
      </c>
    </row>
    <row r="1722" s="2" customFormat="1">
      <c r="A1722" s="40"/>
      <c r="B1722" s="41"/>
      <c r="C1722" s="42"/>
      <c r="D1722" s="228" t="s">
        <v>196</v>
      </c>
      <c r="E1722" s="42"/>
      <c r="F1722" s="229" t="s">
        <v>1491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196</v>
      </c>
      <c r="AU1722" s="19" t="s">
        <v>82</v>
      </c>
    </row>
    <row r="1723" s="13" customFormat="1">
      <c r="A1723" s="13"/>
      <c r="B1723" s="233"/>
      <c r="C1723" s="234"/>
      <c r="D1723" s="235" t="s">
        <v>198</v>
      </c>
      <c r="E1723" s="236" t="s">
        <v>19</v>
      </c>
      <c r="F1723" s="237" t="s">
        <v>1519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198</v>
      </c>
      <c r="AU1723" s="243" t="s">
        <v>82</v>
      </c>
      <c r="AV1723" s="13" t="s">
        <v>80</v>
      </c>
      <c r="AW1723" s="13" t="s">
        <v>35</v>
      </c>
      <c r="AX1723" s="13" t="s">
        <v>73</v>
      </c>
      <c r="AY1723" s="243" t="s">
        <v>188</v>
      </c>
    </row>
    <row r="1724" s="13" customFormat="1">
      <c r="A1724" s="13"/>
      <c r="B1724" s="233"/>
      <c r="C1724" s="234"/>
      <c r="D1724" s="235" t="s">
        <v>198</v>
      </c>
      <c r="E1724" s="236" t="s">
        <v>19</v>
      </c>
      <c r="F1724" s="237" t="s">
        <v>1646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198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188</v>
      </c>
    </row>
    <row r="1725" s="14" customFormat="1">
      <c r="A1725" s="14"/>
      <c r="B1725" s="244"/>
      <c r="C1725" s="245"/>
      <c r="D1725" s="235" t="s">
        <v>198</v>
      </c>
      <c r="E1725" s="246" t="s">
        <v>19</v>
      </c>
      <c r="F1725" s="247" t="s">
        <v>2246</v>
      </c>
      <c r="G1725" s="245"/>
      <c r="H1725" s="248">
        <v>229.726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198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188</v>
      </c>
    </row>
    <row r="1726" s="14" customFormat="1">
      <c r="A1726" s="14"/>
      <c r="B1726" s="244"/>
      <c r="C1726" s="245"/>
      <c r="D1726" s="235" t="s">
        <v>198</v>
      </c>
      <c r="E1726" s="246" t="s">
        <v>19</v>
      </c>
      <c r="F1726" s="247" t="s">
        <v>2247</v>
      </c>
      <c r="G1726" s="245"/>
      <c r="H1726" s="248">
        <v>-27.899999999999999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198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188</v>
      </c>
    </row>
    <row r="1727" s="14" customFormat="1">
      <c r="A1727" s="14"/>
      <c r="B1727" s="244"/>
      <c r="C1727" s="245"/>
      <c r="D1727" s="235" t="s">
        <v>198</v>
      </c>
      <c r="E1727" s="246" t="s">
        <v>19</v>
      </c>
      <c r="F1727" s="247" t="s">
        <v>2248</v>
      </c>
      <c r="G1727" s="245"/>
      <c r="H1727" s="248">
        <v>-45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198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188</v>
      </c>
    </row>
    <row r="1728" s="14" customFormat="1">
      <c r="A1728" s="14"/>
      <c r="B1728" s="244"/>
      <c r="C1728" s="245"/>
      <c r="D1728" s="235" t="s">
        <v>198</v>
      </c>
      <c r="E1728" s="246" t="s">
        <v>19</v>
      </c>
      <c r="F1728" s="247" t="s">
        <v>2249</v>
      </c>
      <c r="G1728" s="245"/>
      <c r="H1728" s="248">
        <v>-5.4000000000000004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198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188</v>
      </c>
    </row>
    <row r="1729" s="14" customFormat="1">
      <c r="A1729" s="14"/>
      <c r="B1729" s="244"/>
      <c r="C1729" s="245"/>
      <c r="D1729" s="235" t="s">
        <v>198</v>
      </c>
      <c r="E1729" s="246" t="s">
        <v>19</v>
      </c>
      <c r="F1729" s="247" t="s">
        <v>2250</v>
      </c>
      <c r="G1729" s="245"/>
      <c r="H1729" s="248">
        <v>-5.4539999999999997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198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188</v>
      </c>
    </row>
    <row r="1730" s="13" customFormat="1">
      <c r="A1730" s="13"/>
      <c r="B1730" s="233"/>
      <c r="C1730" s="234"/>
      <c r="D1730" s="235" t="s">
        <v>198</v>
      </c>
      <c r="E1730" s="236" t="s">
        <v>19</v>
      </c>
      <c r="F1730" s="237" t="s">
        <v>1651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198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188</v>
      </c>
    </row>
    <row r="1731" s="14" customFormat="1">
      <c r="A1731" s="14"/>
      <c r="B1731" s="244"/>
      <c r="C1731" s="245"/>
      <c r="D1731" s="235" t="s">
        <v>198</v>
      </c>
      <c r="E1731" s="246" t="s">
        <v>19</v>
      </c>
      <c r="F1731" s="247" t="s">
        <v>2251</v>
      </c>
      <c r="G1731" s="245"/>
      <c r="H1731" s="248">
        <v>11.778000000000001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198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188</v>
      </c>
    </row>
    <row r="1732" s="14" customFormat="1">
      <c r="A1732" s="14"/>
      <c r="B1732" s="244"/>
      <c r="C1732" s="245"/>
      <c r="D1732" s="235" t="s">
        <v>198</v>
      </c>
      <c r="E1732" s="246" t="s">
        <v>19</v>
      </c>
      <c r="F1732" s="247" t="s">
        <v>2252</v>
      </c>
      <c r="G1732" s="245"/>
      <c r="H1732" s="248">
        <v>-0.39600000000000002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198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188</v>
      </c>
    </row>
    <row r="1733" s="14" customFormat="1">
      <c r="A1733" s="14"/>
      <c r="B1733" s="244"/>
      <c r="C1733" s="245"/>
      <c r="D1733" s="235" t="s">
        <v>198</v>
      </c>
      <c r="E1733" s="246" t="s">
        <v>19</v>
      </c>
      <c r="F1733" s="247" t="s">
        <v>2253</v>
      </c>
      <c r="G1733" s="245"/>
      <c r="H1733" s="248">
        <v>4.7000000000000002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198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188</v>
      </c>
    </row>
    <row r="1734" s="13" customFormat="1">
      <c r="A1734" s="13"/>
      <c r="B1734" s="233"/>
      <c r="C1734" s="234"/>
      <c r="D1734" s="235" t="s">
        <v>198</v>
      </c>
      <c r="E1734" s="236" t="s">
        <v>19</v>
      </c>
      <c r="F1734" s="237" t="s">
        <v>1653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198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188</v>
      </c>
    </row>
    <row r="1735" s="14" customFormat="1">
      <c r="A1735" s="14"/>
      <c r="B1735" s="244"/>
      <c r="C1735" s="245"/>
      <c r="D1735" s="235" t="s">
        <v>198</v>
      </c>
      <c r="E1735" s="246" t="s">
        <v>19</v>
      </c>
      <c r="F1735" s="247" t="s">
        <v>2254</v>
      </c>
      <c r="G1735" s="245"/>
      <c r="H1735" s="248">
        <v>11.699999999999999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198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188</v>
      </c>
    </row>
    <row r="1736" s="14" customFormat="1">
      <c r="A1736" s="14"/>
      <c r="B1736" s="244"/>
      <c r="C1736" s="245"/>
      <c r="D1736" s="235" t="s">
        <v>198</v>
      </c>
      <c r="E1736" s="246" t="s">
        <v>19</v>
      </c>
      <c r="F1736" s="247" t="s">
        <v>2255</v>
      </c>
      <c r="G1736" s="245"/>
      <c r="H1736" s="248">
        <v>-0.19800000000000001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198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188</v>
      </c>
    </row>
    <row r="1737" s="14" customFormat="1">
      <c r="A1737" s="14"/>
      <c r="B1737" s="244"/>
      <c r="C1737" s="245"/>
      <c r="D1737" s="235" t="s">
        <v>198</v>
      </c>
      <c r="E1737" s="246" t="s">
        <v>19</v>
      </c>
      <c r="F1737" s="247" t="s">
        <v>2256</v>
      </c>
      <c r="G1737" s="245"/>
      <c r="H1737" s="248">
        <v>4.9000000000000004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198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188</v>
      </c>
    </row>
    <row r="1738" s="13" customFormat="1">
      <c r="A1738" s="13"/>
      <c r="B1738" s="233"/>
      <c r="C1738" s="234"/>
      <c r="D1738" s="235" t="s">
        <v>198</v>
      </c>
      <c r="E1738" s="236" t="s">
        <v>19</v>
      </c>
      <c r="F1738" s="237" t="s">
        <v>1821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198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188</v>
      </c>
    </row>
    <row r="1739" s="14" customFormat="1">
      <c r="A1739" s="14"/>
      <c r="B1739" s="244"/>
      <c r="C1739" s="245"/>
      <c r="D1739" s="235" t="s">
        <v>198</v>
      </c>
      <c r="E1739" s="246" t="s">
        <v>19</v>
      </c>
      <c r="F1739" s="247" t="s">
        <v>2257</v>
      </c>
      <c r="G1739" s="245"/>
      <c r="H1739" s="248">
        <v>6.6349999999999998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198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188</v>
      </c>
    </row>
    <row r="1740" s="14" customFormat="1">
      <c r="A1740" s="14"/>
      <c r="B1740" s="244"/>
      <c r="C1740" s="245"/>
      <c r="D1740" s="235" t="s">
        <v>198</v>
      </c>
      <c r="E1740" s="246" t="s">
        <v>19</v>
      </c>
      <c r="F1740" s="247" t="s">
        <v>2258</v>
      </c>
      <c r="G1740" s="245"/>
      <c r="H1740" s="248">
        <v>-0.46800000000000003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198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188</v>
      </c>
    </row>
    <row r="1741" s="14" customFormat="1">
      <c r="A1741" s="14"/>
      <c r="B1741" s="244"/>
      <c r="C1741" s="245"/>
      <c r="D1741" s="235" t="s">
        <v>198</v>
      </c>
      <c r="E1741" s="246" t="s">
        <v>19</v>
      </c>
      <c r="F1741" s="247" t="s">
        <v>2259</v>
      </c>
      <c r="G1741" s="245"/>
      <c r="H1741" s="248">
        <v>2.1000000000000001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198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188</v>
      </c>
    </row>
    <row r="1742" s="13" customFormat="1">
      <c r="A1742" s="13"/>
      <c r="B1742" s="233"/>
      <c r="C1742" s="234"/>
      <c r="D1742" s="235" t="s">
        <v>198</v>
      </c>
      <c r="E1742" s="236" t="s">
        <v>19</v>
      </c>
      <c r="F1742" s="237" t="s">
        <v>1625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198</v>
      </c>
      <c r="AU1742" s="243" t="s">
        <v>82</v>
      </c>
      <c r="AV1742" s="13" t="s">
        <v>80</v>
      </c>
      <c r="AW1742" s="13" t="s">
        <v>35</v>
      </c>
      <c r="AX1742" s="13" t="s">
        <v>73</v>
      </c>
      <c r="AY1742" s="243" t="s">
        <v>188</v>
      </c>
    </row>
    <row r="1743" s="14" customFormat="1">
      <c r="A1743" s="14"/>
      <c r="B1743" s="244"/>
      <c r="C1743" s="245"/>
      <c r="D1743" s="235" t="s">
        <v>198</v>
      </c>
      <c r="E1743" s="246" t="s">
        <v>19</v>
      </c>
      <c r="F1743" s="247" t="s">
        <v>2260</v>
      </c>
      <c r="G1743" s="245"/>
      <c r="H1743" s="248">
        <v>8.8989999999999991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198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188</v>
      </c>
    </row>
    <row r="1744" s="14" customFormat="1">
      <c r="A1744" s="14"/>
      <c r="B1744" s="244"/>
      <c r="C1744" s="245"/>
      <c r="D1744" s="235" t="s">
        <v>198</v>
      </c>
      <c r="E1744" s="246" t="s">
        <v>19</v>
      </c>
      <c r="F1744" s="247" t="s">
        <v>2252</v>
      </c>
      <c r="G1744" s="245"/>
      <c r="H1744" s="248">
        <v>-0.39600000000000002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198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188</v>
      </c>
    </row>
    <row r="1745" s="14" customFormat="1">
      <c r="A1745" s="14"/>
      <c r="B1745" s="244"/>
      <c r="C1745" s="245"/>
      <c r="D1745" s="235" t="s">
        <v>198</v>
      </c>
      <c r="E1745" s="246" t="s">
        <v>19</v>
      </c>
      <c r="F1745" s="247" t="s">
        <v>2261</v>
      </c>
      <c r="G1745" s="245"/>
      <c r="H1745" s="248">
        <v>2.7999999999999998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198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188</v>
      </c>
    </row>
    <row r="1746" s="13" customFormat="1">
      <c r="A1746" s="13"/>
      <c r="B1746" s="233"/>
      <c r="C1746" s="234"/>
      <c r="D1746" s="235" t="s">
        <v>198</v>
      </c>
      <c r="E1746" s="236" t="s">
        <v>19</v>
      </c>
      <c r="F1746" s="237" t="s">
        <v>1627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198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188</v>
      </c>
    </row>
    <row r="1747" s="14" customFormat="1">
      <c r="A1747" s="14"/>
      <c r="B1747" s="244"/>
      <c r="C1747" s="245"/>
      <c r="D1747" s="235" t="s">
        <v>198</v>
      </c>
      <c r="E1747" s="246" t="s">
        <v>19</v>
      </c>
      <c r="F1747" s="247" t="s">
        <v>2262</v>
      </c>
      <c r="G1747" s="245"/>
      <c r="H1747" s="248">
        <v>11.154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198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188</v>
      </c>
    </row>
    <row r="1748" s="14" customFormat="1">
      <c r="A1748" s="14"/>
      <c r="B1748" s="244"/>
      <c r="C1748" s="245"/>
      <c r="D1748" s="235" t="s">
        <v>198</v>
      </c>
      <c r="E1748" s="246" t="s">
        <v>19</v>
      </c>
      <c r="F1748" s="247" t="s">
        <v>2255</v>
      </c>
      <c r="G1748" s="245"/>
      <c r="H1748" s="248">
        <v>-0.19800000000000001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198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188</v>
      </c>
    </row>
    <row r="1749" s="14" customFormat="1">
      <c r="A1749" s="14"/>
      <c r="B1749" s="244"/>
      <c r="C1749" s="245"/>
      <c r="D1749" s="235" t="s">
        <v>198</v>
      </c>
      <c r="E1749" s="246" t="s">
        <v>19</v>
      </c>
      <c r="F1749" s="247" t="s">
        <v>2253</v>
      </c>
      <c r="G1749" s="245"/>
      <c r="H1749" s="248">
        <v>4.7000000000000002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198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188</v>
      </c>
    </row>
    <row r="1750" s="13" customFormat="1">
      <c r="A1750" s="13"/>
      <c r="B1750" s="233"/>
      <c r="C1750" s="234"/>
      <c r="D1750" s="235" t="s">
        <v>198</v>
      </c>
      <c r="E1750" s="236" t="s">
        <v>19</v>
      </c>
      <c r="F1750" s="237" t="s">
        <v>1657</v>
      </c>
      <c r="G1750" s="234"/>
      <c r="H1750" s="236" t="s">
        <v>19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198</v>
      </c>
      <c r="AU1750" s="243" t="s">
        <v>82</v>
      </c>
      <c r="AV1750" s="13" t="s">
        <v>80</v>
      </c>
      <c r="AW1750" s="13" t="s">
        <v>35</v>
      </c>
      <c r="AX1750" s="13" t="s">
        <v>73</v>
      </c>
      <c r="AY1750" s="243" t="s">
        <v>188</v>
      </c>
    </row>
    <row r="1751" s="14" customFormat="1">
      <c r="A1751" s="14"/>
      <c r="B1751" s="244"/>
      <c r="C1751" s="245"/>
      <c r="D1751" s="235" t="s">
        <v>198</v>
      </c>
      <c r="E1751" s="246" t="s">
        <v>19</v>
      </c>
      <c r="F1751" s="247" t="s">
        <v>2263</v>
      </c>
      <c r="G1751" s="245"/>
      <c r="H1751" s="248">
        <v>60.621000000000002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198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188</v>
      </c>
    </row>
    <row r="1752" s="14" customFormat="1">
      <c r="A1752" s="14"/>
      <c r="B1752" s="244"/>
      <c r="C1752" s="245"/>
      <c r="D1752" s="235" t="s">
        <v>198</v>
      </c>
      <c r="E1752" s="246" t="s">
        <v>19</v>
      </c>
      <c r="F1752" s="247" t="s">
        <v>1659</v>
      </c>
      <c r="G1752" s="245"/>
      <c r="H1752" s="248">
        <v>2.3999999999999999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198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188</v>
      </c>
    </row>
    <row r="1753" s="14" customFormat="1">
      <c r="A1753" s="14"/>
      <c r="B1753" s="244"/>
      <c r="C1753" s="245"/>
      <c r="D1753" s="235" t="s">
        <v>198</v>
      </c>
      <c r="E1753" s="246" t="s">
        <v>19</v>
      </c>
      <c r="F1753" s="247" t="s">
        <v>2264</v>
      </c>
      <c r="G1753" s="245"/>
      <c r="H1753" s="248">
        <v>-9.75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198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188</v>
      </c>
    </row>
    <row r="1754" s="13" customFormat="1">
      <c r="A1754" s="13"/>
      <c r="B1754" s="233"/>
      <c r="C1754" s="234"/>
      <c r="D1754" s="235" t="s">
        <v>198</v>
      </c>
      <c r="E1754" s="236" t="s">
        <v>19</v>
      </c>
      <c r="F1754" s="237" t="s">
        <v>1661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198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188</v>
      </c>
    </row>
    <row r="1755" s="14" customFormat="1">
      <c r="A1755" s="14"/>
      <c r="B1755" s="244"/>
      <c r="C1755" s="245"/>
      <c r="D1755" s="235" t="s">
        <v>198</v>
      </c>
      <c r="E1755" s="246" t="s">
        <v>19</v>
      </c>
      <c r="F1755" s="247" t="s">
        <v>2265</v>
      </c>
      <c r="G1755" s="245"/>
      <c r="H1755" s="248">
        <v>62.078000000000003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198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188</v>
      </c>
    </row>
    <row r="1756" s="14" customFormat="1">
      <c r="A1756" s="14"/>
      <c r="B1756" s="244"/>
      <c r="C1756" s="245"/>
      <c r="D1756" s="235" t="s">
        <v>198</v>
      </c>
      <c r="E1756" s="246" t="s">
        <v>19</v>
      </c>
      <c r="F1756" s="247" t="s">
        <v>1663</v>
      </c>
      <c r="G1756" s="245"/>
      <c r="H1756" s="248">
        <v>3.7799999999999998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198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188</v>
      </c>
    </row>
    <row r="1757" s="14" customFormat="1">
      <c r="A1757" s="14"/>
      <c r="B1757" s="244"/>
      <c r="C1757" s="245"/>
      <c r="D1757" s="235" t="s">
        <v>198</v>
      </c>
      <c r="E1757" s="246" t="s">
        <v>19</v>
      </c>
      <c r="F1757" s="247" t="s">
        <v>2266</v>
      </c>
      <c r="G1757" s="245"/>
      <c r="H1757" s="248">
        <v>-12.15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198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188</v>
      </c>
    </row>
    <row r="1758" s="14" customFormat="1">
      <c r="A1758" s="14"/>
      <c r="B1758" s="244"/>
      <c r="C1758" s="245"/>
      <c r="D1758" s="235" t="s">
        <v>198</v>
      </c>
      <c r="E1758" s="246" t="s">
        <v>19</v>
      </c>
      <c r="F1758" s="247" t="s">
        <v>2267</v>
      </c>
      <c r="G1758" s="245"/>
      <c r="H1758" s="248">
        <v>-1.6799999999999999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198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188</v>
      </c>
    </row>
    <row r="1759" s="13" customFormat="1">
      <c r="A1759" s="13"/>
      <c r="B1759" s="233"/>
      <c r="C1759" s="234"/>
      <c r="D1759" s="235" t="s">
        <v>198</v>
      </c>
      <c r="E1759" s="236" t="s">
        <v>19</v>
      </c>
      <c r="F1759" s="237" t="s">
        <v>1665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198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188</v>
      </c>
    </row>
    <row r="1760" s="14" customFormat="1">
      <c r="A1760" s="14"/>
      <c r="B1760" s="244"/>
      <c r="C1760" s="245"/>
      <c r="D1760" s="235" t="s">
        <v>198</v>
      </c>
      <c r="E1760" s="246" t="s">
        <v>19</v>
      </c>
      <c r="F1760" s="247" t="s">
        <v>2268</v>
      </c>
      <c r="G1760" s="245"/>
      <c r="H1760" s="248">
        <v>62.030999999999999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198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188</v>
      </c>
    </row>
    <row r="1761" s="14" customFormat="1">
      <c r="A1761" s="14"/>
      <c r="B1761" s="244"/>
      <c r="C1761" s="245"/>
      <c r="D1761" s="235" t="s">
        <v>198</v>
      </c>
      <c r="E1761" s="246" t="s">
        <v>19</v>
      </c>
      <c r="F1761" s="247" t="s">
        <v>1663</v>
      </c>
      <c r="G1761" s="245"/>
      <c r="H1761" s="248">
        <v>3.7799999999999998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198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188</v>
      </c>
    </row>
    <row r="1762" s="14" customFormat="1">
      <c r="A1762" s="14"/>
      <c r="B1762" s="244"/>
      <c r="C1762" s="245"/>
      <c r="D1762" s="235" t="s">
        <v>198</v>
      </c>
      <c r="E1762" s="246" t="s">
        <v>19</v>
      </c>
      <c r="F1762" s="247" t="s">
        <v>2266</v>
      </c>
      <c r="G1762" s="245"/>
      <c r="H1762" s="248">
        <v>-12.15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198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188</v>
      </c>
    </row>
    <row r="1763" s="14" customFormat="1">
      <c r="A1763" s="14"/>
      <c r="B1763" s="244"/>
      <c r="C1763" s="245"/>
      <c r="D1763" s="235" t="s">
        <v>198</v>
      </c>
      <c r="E1763" s="246" t="s">
        <v>19</v>
      </c>
      <c r="F1763" s="247" t="s">
        <v>2267</v>
      </c>
      <c r="G1763" s="245"/>
      <c r="H1763" s="248">
        <v>-1.6799999999999999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198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188</v>
      </c>
    </row>
    <row r="1764" s="13" customFormat="1">
      <c r="A1764" s="13"/>
      <c r="B1764" s="233"/>
      <c r="C1764" s="234"/>
      <c r="D1764" s="235" t="s">
        <v>198</v>
      </c>
      <c r="E1764" s="236" t="s">
        <v>19</v>
      </c>
      <c r="F1764" s="237" t="s">
        <v>1667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198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188</v>
      </c>
    </row>
    <row r="1765" s="14" customFormat="1">
      <c r="A1765" s="14"/>
      <c r="B1765" s="244"/>
      <c r="C1765" s="245"/>
      <c r="D1765" s="235" t="s">
        <v>198</v>
      </c>
      <c r="E1765" s="246" t="s">
        <v>19</v>
      </c>
      <c r="F1765" s="247" t="s">
        <v>2269</v>
      </c>
      <c r="G1765" s="245"/>
      <c r="H1765" s="248">
        <v>48.112000000000002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198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188</v>
      </c>
    </row>
    <row r="1766" s="14" customFormat="1">
      <c r="A1766" s="14"/>
      <c r="B1766" s="244"/>
      <c r="C1766" s="245"/>
      <c r="D1766" s="235" t="s">
        <v>198</v>
      </c>
      <c r="E1766" s="246" t="s">
        <v>19</v>
      </c>
      <c r="F1766" s="247" t="s">
        <v>1669</v>
      </c>
      <c r="G1766" s="245"/>
      <c r="H1766" s="248">
        <v>2.1000000000000001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198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188</v>
      </c>
    </row>
    <row r="1767" s="14" customFormat="1">
      <c r="A1767" s="14"/>
      <c r="B1767" s="244"/>
      <c r="C1767" s="245"/>
      <c r="D1767" s="235" t="s">
        <v>198</v>
      </c>
      <c r="E1767" s="246" t="s">
        <v>19</v>
      </c>
      <c r="F1767" s="247" t="s">
        <v>2270</v>
      </c>
      <c r="G1767" s="245"/>
      <c r="H1767" s="248">
        <v>-8.5679999999999996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198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188</v>
      </c>
    </row>
    <row r="1768" s="13" customFormat="1">
      <c r="A1768" s="13"/>
      <c r="B1768" s="233"/>
      <c r="C1768" s="234"/>
      <c r="D1768" s="235" t="s">
        <v>198</v>
      </c>
      <c r="E1768" s="236" t="s">
        <v>19</v>
      </c>
      <c r="F1768" s="237" t="s">
        <v>1671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198</v>
      </c>
      <c r="AU1768" s="243" t="s">
        <v>82</v>
      </c>
      <c r="AV1768" s="13" t="s">
        <v>80</v>
      </c>
      <c r="AW1768" s="13" t="s">
        <v>35</v>
      </c>
      <c r="AX1768" s="13" t="s">
        <v>73</v>
      </c>
      <c r="AY1768" s="243" t="s">
        <v>188</v>
      </c>
    </row>
    <row r="1769" s="14" customFormat="1">
      <c r="A1769" s="14"/>
      <c r="B1769" s="244"/>
      <c r="C1769" s="245"/>
      <c r="D1769" s="235" t="s">
        <v>198</v>
      </c>
      <c r="E1769" s="246" t="s">
        <v>19</v>
      </c>
      <c r="F1769" s="247" t="s">
        <v>2271</v>
      </c>
      <c r="G1769" s="245"/>
      <c r="H1769" s="248">
        <v>48.856000000000002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198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188</v>
      </c>
    </row>
    <row r="1770" s="14" customFormat="1">
      <c r="A1770" s="14"/>
      <c r="B1770" s="244"/>
      <c r="C1770" s="245"/>
      <c r="D1770" s="235" t="s">
        <v>198</v>
      </c>
      <c r="E1770" s="246" t="s">
        <v>19</v>
      </c>
      <c r="F1770" s="247" t="s">
        <v>1669</v>
      </c>
      <c r="G1770" s="245"/>
      <c r="H1770" s="248">
        <v>2.1000000000000001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198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188</v>
      </c>
    </row>
    <row r="1771" s="14" customFormat="1">
      <c r="A1771" s="14"/>
      <c r="B1771" s="244"/>
      <c r="C1771" s="245"/>
      <c r="D1771" s="235" t="s">
        <v>198</v>
      </c>
      <c r="E1771" s="246" t="s">
        <v>19</v>
      </c>
      <c r="F1771" s="247" t="s">
        <v>2272</v>
      </c>
      <c r="G1771" s="245"/>
      <c r="H1771" s="248">
        <v>-6.75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198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188</v>
      </c>
    </row>
    <row r="1772" s="14" customFormat="1">
      <c r="A1772" s="14"/>
      <c r="B1772" s="244"/>
      <c r="C1772" s="245"/>
      <c r="D1772" s="235" t="s">
        <v>198</v>
      </c>
      <c r="E1772" s="246" t="s">
        <v>19</v>
      </c>
      <c r="F1772" s="247" t="s">
        <v>2273</v>
      </c>
      <c r="G1772" s="245"/>
      <c r="H1772" s="248">
        <v>-0.90000000000000002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198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188</v>
      </c>
    </row>
    <row r="1773" s="13" customFormat="1">
      <c r="A1773" s="13"/>
      <c r="B1773" s="233"/>
      <c r="C1773" s="234"/>
      <c r="D1773" s="235" t="s">
        <v>198</v>
      </c>
      <c r="E1773" s="236" t="s">
        <v>19</v>
      </c>
      <c r="F1773" s="237" t="s">
        <v>1673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198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188</v>
      </c>
    </row>
    <row r="1774" s="14" customFormat="1">
      <c r="A1774" s="14"/>
      <c r="B1774" s="244"/>
      <c r="C1774" s="245"/>
      <c r="D1774" s="235" t="s">
        <v>198</v>
      </c>
      <c r="E1774" s="246" t="s">
        <v>19</v>
      </c>
      <c r="F1774" s="247" t="s">
        <v>2269</v>
      </c>
      <c r="G1774" s="245"/>
      <c r="H1774" s="248">
        <v>48.112000000000002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198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188</v>
      </c>
    </row>
    <row r="1775" s="14" customFormat="1">
      <c r="A1775" s="14"/>
      <c r="B1775" s="244"/>
      <c r="C1775" s="245"/>
      <c r="D1775" s="235" t="s">
        <v>198</v>
      </c>
      <c r="E1775" s="246" t="s">
        <v>19</v>
      </c>
      <c r="F1775" s="247" t="s">
        <v>1669</v>
      </c>
      <c r="G1775" s="245"/>
      <c r="H1775" s="248">
        <v>2.1000000000000001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198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188</v>
      </c>
    </row>
    <row r="1776" s="14" customFormat="1">
      <c r="A1776" s="14"/>
      <c r="B1776" s="244"/>
      <c r="C1776" s="245"/>
      <c r="D1776" s="235" t="s">
        <v>198</v>
      </c>
      <c r="E1776" s="246" t="s">
        <v>19</v>
      </c>
      <c r="F1776" s="247" t="s">
        <v>2270</v>
      </c>
      <c r="G1776" s="245"/>
      <c r="H1776" s="248">
        <v>-8.5679999999999996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198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188</v>
      </c>
    </row>
    <row r="1777" s="14" customFormat="1">
      <c r="A1777" s="14"/>
      <c r="B1777" s="244"/>
      <c r="C1777" s="245"/>
      <c r="D1777" s="235" t="s">
        <v>198</v>
      </c>
      <c r="E1777" s="246" t="s">
        <v>19</v>
      </c>
      <c r="F1777" s="247" t="s">
        <v>2273</v>
      </c>
      <c r="G1777" s="245"/>
      <c r="H1777" s="248">
        <v>-0.90000000000000002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198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188</v>
      </c>
    </row>
    <row r="1778" s="13" customFormat="1">
      <c r="A1778" s="13"/>
      <c r="B1778" s="233"/>
      <c r="C1778" s="234"/>
      <c r="D1778" s="235" t="s">
        <v>198</v>
      </c>
      <c r="E1778" s="236" t="s">
        <v>19</v>
      </c>
      <c r="F1778" s="237" t="s">
        <v>1674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198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188</v>
      </c>
    </row>
    <row r="1779" s="14" customFormat="1">
      <c r="A1779" s="14"/>
      <c r="B1779" s="244"/>
      <c r="C1779" s="245"/>
      <c r="D1779" s="235" t="s">
        <v>198</v>
      </c>
      <c r="E1779" s="246" t="s">
        <v>19</v>
      </c>
      <c r="F1779" s="247" t="s">
        <v>2274</v>
      </c>
      <c r="G1779" s="245"/>
      <c r="H1779" s="248">
        <v>69.254000000000005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198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188</v>
      </c>
    </row>
    <row r="1780" s="14" customFormat="1">
      <c r="A1780" s="14"/>
      <c r="B1780" s="244"/>
      <c r="C1780" s="245"/>
      <c r="D1780" s="235" t="s">
        <v>198</v>
      </c>
      <c r="E1780" s="246" t="s">
        <v>19</v>
      </c>
      <c r="F1780" s="247" t="s">
        <v>1676</v>
      </c>
      <c r="G1780" s="245"/>
      <c r="H1780" s="248">
        <v>3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198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188</v>
      </c>
    </row>
    <row r="1781" s="14" customFormat="1">
      <c r="A1781" s="14"/>
      <c r="B1781" s="244"/>
      <c r="C1781" s="245"/>
      <c r="D1781" s="235" t="s">
        <v>198</v>
      </c>
      <c r="E1781" s="246" t="s">
        <v>19</v>
      </c>
      <c r="F1781" s="247" t="s">
        <v>2275</v>
      </c>
      <c r="G1781" s="245"/>
      <c r="H1781" s="248">
        <v>-33.317999999999998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198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188</v>
      </c>
    </row>
    <row r="1782" s="13" customFormat="1">
      <c r="A1782" s="13"/>
      <c r="B1782" s="233"/>
      <c r="C1782" s="234"/>
      <c r="D1782" s="235" t="s">
        <v>198</v>
      </c>
      <c r="E1782" s="236" t="s">
        <v>19</v>
      </c>
      <c r="F1782" s="237" t="s">
        <v>1678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198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188</v>
      </c>
    </row>
    <row r="1783" s="14" customFormat="1">
      <c r="A1783" s="14"/>
      <c r="B1783" s="244"/>
      <c r="C1783" s="245"/>
      <c r="D1783" s="235" t="s">
        <v>198</v>
      </c>
      <c r="E1783" s="246" t="s">
        <v>19</v>
      </c>
      <c r="F1783" s="247" t="s">
        <v>2276</v>
      </c>
      <c r="G1783" s="245"/>
      <c r="H1783" s="248">
        <v>67.673000000000002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198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188</v>
      </c>
    </row>
    <row r="1784" s="14" customFormat="1">
      <c r="A1784" s="14"/>
      <c r="B1784" s="244"/>
      <c r="C1784" s="245"/>
      <c r="D1784" s="235" t="s">
        <v>198</v>
      </c>
      <c r="E1784" s="246" t="s">
        <v>19</v>
      </c>
      <c r="F1784" s="247" t="s">
        <v>1676</v>
      </c>
      <c r="G1784" s="245"/>
      <c r="H1784" s="248">
        <v>3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198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188</v>
      </c>
    </row>
    <row r="1785" s="14" customFormat="1">
      <c r="A1785" s="14"/>
      <c r="B1785" s="244"/>
      <c r="C1785" s="245"/>
      <c r="D1785" s="235" t="s">
        <v>198</v>
      </c>
      <c r="E1785" s="246" t="s">
        <v>19</v>
      </c>
      <c r="F1785" s="247" t="s">
        <v>2277</v>
      </c>
      <c r="G1785" s="245"/>
      <c r="H1785" s="248">
        <v>-17.568000000000001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198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188</v>
      </c>
    </row>
    <row r="1786" s="13" customFormat="1">
      <c r="A1786" s="13"/>
      <c r="B1786" s="233"/>
      <c r="C1786" s="234"/>
      <c r="D1786" s="235" t="s">
        <v>198</v>
      </c>
      <c r="E1786" s="236" t="s">
        <v>19</v>
      </c>
      <c r="F1786" s="237" t="s">
        <v>1680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198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188</v>
      </c>
    </row>
    <row r="1787" s="14" customFormat="1">
      <c r="A1787" s="14"/>
      <c r="B1787" s="244"/>
      <c r="C1787" s="245"/>
      <c r="D1787" s="235" t="s">
        <v>198</v>
      </c>
      <c r="E1787" s="246" t="s">
        <v>19</v>
      </c>
      <c r="F1787" s="247" t="s">
        <v>2278</v>
      </c>
      <c r="G1787" s="245"/>
      <c r="H1787" s="248">
        <v>51.180999999999997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198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188</v>
      </c>
    </row>
    <row r="1788" s="14" customFormat="1">
      <c r="A1788" s="14"/>
      <c r="B1788" s="244"/>
      <c r="C1788" s="245"/>
      <c r="D1788" s="235" t="s">
        <v>198</v>
      </c>
      <c r="E1788" s="246" t="s">
        <v>19</v>
      </c>
      <c r="F1788" s="247" t="s">
        <v>1669</v>
      </c>
      <c r="G1788" s="245"/>
      <c r="H1788" s="248">
        <v>2.1000000000000001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198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188</v>
      </c>
    </row>
    <row r="1789" s="14" customFormat="1">
      <c r="A1789" s="14"/>
      <c r="B1789" s="244"/>
      <c r="C1789" s="245"/>
      <c r="D1789" s="235" t="s">
        <v>198</v>
      </c>
      <c r="E1789" s="246" t="s">
        <v>19</v>
      </c>
      <c r="F1789" s="247" t="s">
        <v>2272</v>
      </c>
      <c r="G1789" s="245"/>
      <c r="H1789" s="248">
        <v>-6.75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198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188</v>
      </c>
    </row>
    <row r="1790" s="13" customFormat="1">
      <c r="A1790" s="13"/>
      <c r="B1790" s="233"/>
      <c r="C1790" s="234"/>
      <c r="D1790" s="235" t="s">
        <v>198</v>
      </c>
      <c r="E1790" s="236" t="s">
        <v>19</v>
      </c>
      <c r="F1790" s="237" t="s">
        <v>1682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198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188</v>
      </c>
    </row>
    <row r="1791" s="14" customFormat="1">
      <c r="A1791" s="14"/>
      <c r="B1791" s="244"/>
      <c r="C1791" s="245"/>
      <c r="D1791" s="235" t="s">
        <v>198</v>
      </c>
      <c r="E1791" s="246" t="s">
        <v>19</v>
      </c>
      <c r="F1791" s="247" t="s">
        <v>2279</v>
      </c>
      <c r="G1791" s="245"/>
      <c r="H1791" s="248">
        <v>59.116999999999997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198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188</v>
      </c>
    </row>
    <row r="1792" s="14" customFormat="1">
      <c r="A1792" s="14"/>
      <c r="B1792" s="244"/>
      <c r="C1792" s="245"/>
      <c r="D1792" s="235" t="s">
        <v>198</v>
      </c>
      <c r="E1792" s="246" t="s">
        <v>19</v>
      </c>
      <c r="F1792" s="247" t="s">
        <v>1684</v>
      </c>
      <c r="G1792" s="245"/>
      <c r="H1792" s="248">
        <v>3.48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198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188</v>
      </c>
    </row>
    <row r="1793" s="14" customFormat="1">
      <c r="A1793" s="14"/>
      <c r="B1793" s="244"/>
      <c r="C1793" s="245"/>
      <c r="D1793" s="235" t="s">
        <v>198</v>
      </c>
      <c r="E1793" s="246" t="s">
        <v>19</v>
      </c>
      <c r="F1793" s="247" t="s">
        <v>2280</v>
      </c>
      <c r="G1793" s="245"/>
      <c r="H1793" s="248">
        <v>-8.0999999999999996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198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188</v>
      </c>
    </row>
    <row r="1794" s="13" customFormat="1">
      <c r="A1794" s="13"/>
      <c r="B1794" s="233"/>
      <c r="C1794" s="234"/>
      <c r="D1794" s="235" t="s">
        <v>198</v>
      </c>
      <c r="E1794" s="236" t="s">
        <v>19</v>
      </c>
      <c r="F1794" s="237" t="s">
        <v>1686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198</v>
      </c>
      <c r="AU1794" s="243" t="s">
        <v>82</v>
      </c>
      <c r="AV1794" s="13" t="s">
        <v>80</v>
      </c>
      <c r="AW1794" s="13" t="s">
        <v>35</v>
      </c>
      <c r="AX1794" s="13" t="s">
        <v>73</v>
      </c>
      <c r="AY1794" s="243" t="s">
        <v>188</v>
      </c>
    </row>
    <row r="1795" s="14" customFormat="1">
      <c r="A1795" s="14"/>
      <c r="B1795" s="244"/>
      <c r="C1795" s="245"/>
      <c r="D1795" s="235" t="s">
        <v>198</v>
      </c>
      <c r="E1795" s="246" t="s">
        <v>19</v>
      </c>
      <c r="F1795" s="247" t="s">
        <v>2281</v>
      </c>
      <c r="G1795" s="245"/>
      <c r="H1795" s="248">
        <v>59.116999999999997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198</v>
      </c>
      <c r="AU1795" s="254" t="s">
        <v>82</v>
      </c>
      <c r="AV1795" s="14" t="s">
        <v>82</v>
      </c>
      <c r="AW1795" s="14" t="s">
        <v>35</v>
      </c>
      <c r="AX1795" s="14" t="s">
        <v>73</v>
      </c>
      <c r="AY1795" s="254" t="s">
        <v>188</v>
      </c>
    </row>
    <row r="1796" s="14" customFormat="1">
      <c r="A1796" s="14"/>
      <c r="B1796" s="244"/>
      <c r="C1796" s="245"/>
      <c r="D1796" s="235" t="s">
        <v>198</v>
      </c>
      <c r="E1796" s="246" t="s">
        <v>19</v>
      </c>
      <c r="F1796" s="247" t="s">
        <v>1688</v>
      </c>
      <c r="G1796" s="245"/>
      <c r="H1796" s="248">
        <v>3.48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198</v>
      </c>
      <c r="AU1796" s="254" t="s">
        <v>82</v>
      </c>
      <c r="AV1796" s="14" t="s">
        <v>82</v>
      </c>
      <c r="AW1796" s="14" t="s">
        <v>35</v>
      </c>
      <c r="AX1796" s="14" t="s">
        <v>73</v>
      </c>
      <c r="AY1796" s="254" t="s">
        <v>188</v>
      </c>
    </row>
    <row r="1797" s="14" customFormat="1">
      <c r="A1797" s="14"/>
      <c r="B1797" s="244"/>
      <c r="C1797" s="245"/>
      <c r="D1797" s="235" t="s">
        <v>198</v>
      </c>
      <c r="E1797" s="246" t="s">
        <v>19</v>
      </c>
      <c r="F1797" s="247" t="s">
        <v>2282</v>
      </c>
      <c r="G1797" s="245"/>
      <c r="H1797" s="248">
        <v>-8.0999999999999996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198</v>
      </c>
      <c r="AU1797" s="254" t="s">
        <v>82</v>
      </c>
      <c r="AV1797" s="14" t="s">
        <v>82</v>
      </c>
      <c r="AW1797" s="14" t="s">
        <v>35</v>
      </c>
      <c r="AX1797" s="14" t="s">
        <v>73</v>
      </c>
      <c r="AY1797" s="254" t="s">
        <v>188</v>
      </c>
    </row>
    <row r="1798" s="13" customFormat="1">
      <c r="A1798" s="13"/>
      <c r="B1798" s="233"/>
      <c r="C1798" s="234"/>
      <c r="D1798" s="235" t="s">
        <v>198</v>
      </c>
      <c r="E1798" s="236" t="s">
        <v>19</v>
      </c>
      <c r="F1798" s="237" t="s">
        <v>1690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198</v>
      </c>
      <c r="AU1798" s="243" t="s">
        <v>82</v>
      </c>
      <c r="AV1798" s="13" t="s">
        <v>80</v>
      </c>
      <c r="AW1798" s="13" t="s">
        <v>35</v>
      </c>
      <c r="AX1798" s="13" t="s">
        <v>73</v>
      </c>
      <c r="AY1798" s="243" t="s">
        <v>188</v>
      </c>
    </row>
    <row r="1799" s="14" customFormat="1">
      <c r="A1799" s="14"/>
      <c r="B1799" s="244"/>
      <c r="C1799" s="245"/>
      <c r="D1799" s="235" t="s">
        <v>198</v>
      </c>
      <c r="E1799" s="246" t="s">
        <v>19</v>
      </c>
      <c r="F1799" s="247" t="s">
        <v>2283</v>
      </c>
      <c r="G1799" s="245"/>
      <c r="H1799" s="248">
        <v>51.521999999999998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198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188</v>
      </c>
    </row>
    <row r="1800" s="14" customFormat="1">
      <c r="A1800" s="14"/>
      <c r="B1800" s="244"/>
      <c r="C1800" s="245"/>
      <c r="D1800" s="235" t="s">
        <v>198</v>
      </c>
      <c r="E1800" s="246" t="s">
        <v>19</v>
      </c>
      <c r="F1800" s="247" t="s">
        <v>1669</v>
      </c>
      <c r="G1800" s="245"/>
      <c r="H1800" s="248">
        <v>2.1000000000000001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198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188</v>
      </c>
    </row>
    <row r="1801" s="14" customFormat="1">
      <c r="A1801" s="14"/>
      <c r="B1801" s="244"/>
      <c r="C1801" s="245"/>
      <c r="D1801" s="235" t="s">
        <v>198</v>
      </c>
      <c r="E1801" s="246" t="s">
        <v>19</v>
      </c>
      <c r="F1801" s="247" t="s">
        <v>2272</v>
      </c>
      <c r="G1801" s="245"/>
      <c r="H1801" s="248">
        <v>-6.75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198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188</v>
      </c>
    </row>
    <row r="1802" s="13" customFormat="1">
      <c r="A1802" s="13"/>
      <c r="B1802" s="233"/>
      <c r="C1802" s="234"/>
      <c r="D1802" s="235" t="s">
        <v>198</v>
      </c>
      <c r="E1802" s="236" t="s">
        <v>19</v>
      </c>
      <c r="F1802" s="237" t="s">
        <v>1692</v>
      </c>
      <c r="G1802" s="234"/>
      <c r="H1802" s="236" t="s">
        <v>19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198</v>
      </c>
      <c r="AU1802" s="243" t="s">
        <v>82</v>
      </c>
      <c r="AV1802" s="13" t="s">
        <v>80</v>
      </c>
      <c r="AW1802" s="13" t="s">
        <v>35</v>
      </c>
      <c r="AX1802" s="13" t="s">
        <v>73</v>
      </c>
      <c r="AY1802" s="243" t="s">
        <v>188</v>
      </c>
    </row>
    <row r="1803" s="14" customFormat="1">
      <c r="A1803" s="14"/>
      <c r="B1803" s="244"/>
      <c r="C1803" s="245"/>
      <c r="D1803" s="235" t="s">
        <v>198</v>
      </c>
      <c r="E1803" s="246" t="s">
        <v>19</v>
      </c>
      <c r="F1803" s="247" t="s">
        <v>2284</v>
      </c>
      <c r="G1803" s="245"/>
      <c r="H1803" s="248">
        <v>50.344000000000001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198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188</v>
      </c>
    </row>
    <row r="1804" s="14" customFormat="1">
      <c r="A1804" s="14"/>
      <c r="B1804" s="244"/>
      <c r="C1804" s="245"/>
      <c r="D1804" s="235" t="s">
        <v>198</v>
      </c>
      <c r="E1804" s="246" t="s">
        <v>19</v>
      </c>
      <c r="F1804" s="247" t="s">
        <v>1669</v>
      </c>
      <c r="G1804" s="245"/>
      <c r="H1804" s="248">
        <v>2.1000000000000001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198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188</v>
      </c>
    </row>
    <row r="1805" s="14" customFormat="1">
      <c r="A1805" s="14"/>
      <c r="B1805" s="244"/>
      <c r="C1805" s="245"/>
      <c r="D1805" s="235" t="s">
        <v>198</v>
      </c>
      <c r="E1805" s="246" t="s">
        <v>19</v>
      </c>
      <c r="F1805" s="247" t="s">
        <v>2272</v>
      </c>
      <c r="G1805" s="245"/>
      <c r="H1805" s="248">
        <v>-6.75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198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188</v>
      </c>
    </row>
    <row r="1806" s="13" customFormat="1">
      <c r="A1806" s="13"/>
      <c r="B1806" s="233"/>
      <c r="C1806" s="234"/>
      <c r="D1806" s="235" t="s">
        <v>198</v>
      </c>
      <c r="E1806" s="236" t="s">
        <v>19</v>
      </c>
      <c r="F1806" s="237" t="s">
        <v>1694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198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188</v>
      </c>
    </row>
    <row r="1807" s="14" customFormat="1">
      <c r="A1807" s="14"/>
      <c r="B1807" s="244"/>
      <c r="C1807" s="245"/>
      <c r="D1807" s="235" t="s">
        <v>198</v>
      </c>
      <c r="E1807" s="246" t="s">
        <v>19</v>
      </c>
      <c r="F1807" s="247" t="s">
        <v>2285</v>
      </c>
      <c r="G1807" s="245"/>
      <c r="H1807" s="248">
        <v>50.963999999999999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198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188</v>
      </c>
    </row>
    <row r="1808" s="14" customFormat="1">
      <c r="A1808" s="14"/>
      <c r="B1808" s="244"/>
      <c r="C1808" s="245"/>
      <c r="D1808" s="235" t="s">
        <v>198</v>
      </c>
      <c r="E1808" s="246" t="s">
        <v>19</v>
      </c>
      <c r="F1808" s="247" t="s">
        <v>1669</v>
      </c>
      <c r="G1808" s="245"/>
      <c r="H1808" s="248">
        <v>2.1000000000000001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198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188</v>
      </c>
    </row>
    <row r="1809" s="14" customFormat="1">
      <c r="A1809" s="14"/>
      <c r="B1809" s="244"/>
      <c r="C1809" s="245"/>
      <c r="D1809" s="235" t="s">
        <v>198</v>
      </c>
      <c r="E1809" s="246" t="s">
        <v>19</v>
      </c>
      <c r="F1809" s="247" t="s">
        <v>2272</v>
      </c>
      <c r="G1809" s="245"/>
      <c r="H1809" s="248">
        <v>-6.75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198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188</v>
      </c>
    </row>
    <row r="1810" s="13" customFormat="1">
      <c r="A1810" s="13"/>
      <c r="B1810" s="233"/>
      <c r="C1810" s="234"/>
      <c r="D1810" s="235" t="s">
        <v>198</v>
      </c>
      <c r="E1810" s="236" t="s">
        <v>19</v>
      </c>
      <c r="F1810" s="237" t="s">
        <v>1696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198</v>
      </c>
      <c r="AU1810" s="243" t="s">
        <v>82</v>
      </c>
      <c r="AV1810" s="13" t="s">
        <v>80</v>
      </c>
      <c r="AW1810" s="13" t="s">
        <v>35</v>
      </c>
      <c r="AX1810" s="13" t="s">
        <v>73</v>
      </c>
      <c r="AY1810" s="243" t="s">
        <v>188</v>
      </c>
    </row>
    <row r="1811" s="14" customFormat="1">
      <c r="A1811" s="14"/>
      <c r="B1811" s="244"/>
      <c r="C1811" s="245"/>
      <c r="D1811" s="235" t="s">
        <v>198</v>
      </c>
      <c r="E1811" s="246" t="s">
        <v>19</v>
      </c>
      <c r="F1811" s="247" t="s">
        <v>2286</v>
      </c>
      <c r="G1811" s="245"/>
      <c r="H1811" s="248">
        <v>56.234000000000002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198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188</v>
      </c>
    </row>
    <row r="1812" s="14" customFormat="1">
      <c r="A1812" s="14"/>
      <c r="B1812" s="244"/>
      <c r="C1812" s="245"/>
      <c r="D1812" s="235" t="s">
        <v>198</v>
      </c>
      <c r="E1812" s="246" t="s">
        <v>19</v>
      </c>
      <c r="F1812" s="247" t="s">
        <v>1669</v>
      </c>
      <c r="G1812" s="245"/>
      <c r="H1812" s="248">
        <v>2.1000000000000001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198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188</v>
      </c>
    </row>
    <row r="1813" s="14" customFormat="1">
      <c r="A1813" s="14"/>
      <c r="B1813" s="244"/>
      <c r="C1813" s="245"/>
      <c r="D1813" s="235" t="s">
        <v>198</v>
      </c>
      <c r="E1813" s="246" t="s">
        <v>19</v>
      </c>
      <c r="F1813" s="247" t="s">
        <v>2272</v>
      </c>
      <c r="G1813" s="245"/>
      <c r="H1813" s="248">
        <v>-6.75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198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188</v>
      </c>
    </row>
    <row r="1814" s="16" customFormat="1">
      <c r="A1814" s="16"/>
      <c r="B1814" s="282"/>
      <c r="C1814" s="283"/>
      <c r="D1814" s="235" t="s">
        <v>198</v>
      </c>
      <c r="E1814" s="284" t="s">
        <v>19</v>
      </c>
      <c r="F1814" s="285" t="s">
        <v>730</v>
      </c>
      <c r="G1814" s="283"/>
      <c r="H1814" s="286">
        <v>934.68600000000026</v>
      </c>
      <c r="I1814" s="287"/>
      <c r="J1814" s="283"/>
      <c r="K1814" s="283"/>
      <c r="L1814" s="288"/>
      <c r="M1814" s="289"/>
      <c r="N1814" s="290"/>
      <c r="O1814" s="290"/>
      <c r="P1814" s="290"/>
      <c r="Q1814" s="290"/>
      <c r="R1814" s="290"/>
      <c r="S1814" s="290"/>
      <c r="T1814" s="291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92" t="s">
        <v>198</v>
      </c>
      <c r="AU1814" s="292" t="s">
        <v>82</v>
      </c>
      <c r="AV1814" s="16" t="s">
        <v>129</v>
      </c>
      <c r="AW1814" s="16" t="s">
        <v>35</v>
      </c>
      <c r="AX1814" s="16" t="s">
        <v>73</v>
      </c>
      <c r="AY1814" s="292" t="s">
        <v>188</v>
      </c>
    </row>
    <row r="1815" s="13" customFormat="1">
      <c r="A1815" s="13"/>
      <c r="B1815" s="233"/>
      <c r="C1815" s="234"/>
      <c r="D1815" s="235" t="s">
        <v>198</v>
      </c>
      <c r="E1815" s="236" t="s">
        <v>19</v>
      </c>
      <c r="F1815" s="237" t="s">
        <v>2287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198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188</v>
      </c>
    </row>
    <row r="1816" s="13" customFormat="1">
      <c r="A1816" s="13"/>
      <c r="B1816" s="233"/>
      <c r="C1816" s="234"/>
      <c r="D1816" s="235" t="s">
        <v>198</v>
      </c>
      <c r="E1816" s="236" t="s">
        <v>19</v>
      </c>
      <c r="F1816" s="237" t="s">
        <v>1651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198</v>
      </c>
      <c r="AU1816" s="243" t="s">
        <v>82</v>
      </c>
      <c r="AV1816" s="13" t="s">
        <v>80</v>
      </c>
      <c r="AW1816" s="13" t="s">
        <v>35</v>
      </c>
      <c r="AX1816" s="13" t="s">
        <v>73</v>
      </c>
      <c r="AY1816" s="243" t="s">
        <v>188</v>
      </c>
    </row>
    <row r="1817" s="14" customFormat="1">
      <c r="A1817" s="14"/>
      <c r="B1817" s="244"/>
      <c r="C1817" s="245"/>
      <c r="D1817" s="235" t="s">
        <v>198</v>
      </c>
      <c r="E1817" s="246" t="s">
        <v>19</v>
      </c>
      <c r="F1817" s="247" t="s">
        <v>2253</v>
      </c>
      <c r="G1817" s="245"/>
      <c r="H1817" s="248">
        <v>4.7000000000000002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198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188</v>
      </c>
    </row>
    <row r="1818" s="13" customFormat="1">
      <c r="A1818" s="13"/>
      <c r="B1818" s="233"/>
      <c r="C1818" s="234"/>
      <c r="D1818" s="235" t="s">
        <v>198</v>
      </c>
      <c r="E1818" s="236" t="s">
        <v>19</v>
      </c>
      <c r="F1818" s="237" t="s">
        <v>1653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198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188</v>
      </c>
    </row>
    <row r="1819" s="14" customFormat="1">
      <c r="A1819" s="14"/>
      <c r="B1819" s="244"/>
      <c r="C1819" s="245"/>
      <c r="D1819" s="235" t="s">
        <v>198</v>
      </c>
      <c r="E1819" s="246" t="s">
        <v>19</v>
      </c>
      <c r="F1819" s="247" t="s">
        <v>2256</v>
      </c>
      <c r="G1819" s="245"/>
      <c r="H1819" s="248">
        <v>4.9000000000000004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198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188</v>
      </c>
    </row>
    <row r="1820" s="13" customFormat="1">
      <c r="A1820" s="13"/>
      <c r="B1820" s="233"/>
      <c r="C1820" s="234"/>
      <c r="D1820" s="235" t="s">
        <v>198</v>
      </c>
      <c r="E1820" s="236" t="s">
        <v>19</v>
      </c>
      <c r="F1820" s="237" t="s">
        <v>1821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198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188</v>
      </c>
    </row>
    <row r="1821" s="14" customFormat="1">
      <c r="A1821" s="14"/>
      <c r="B1821" s="244"/>
      <c r="C1821" s="245"/>
      <c r="D1821" s="235" t="s">
        <v>198</v>
      </c>
      <c r="E1821" s="246" t="s">
        <v>19</v>
      </c>
      <c r="F1821" s="247" t="s">
        <v>2259</v>
      </c>
      <c r="G1821" s="245"/>
      <c r="H1821" s="248">
        <v>2.1000000000000001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198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188</v>
      </c>
    </row>
    <row r="1822" s="13" customFormat="1">
      <c r="A1822" s="13"/>
      <c r="B1822" s="233"/>
      <c r="C1822" s="234"/>
      <c r="D1822" s="235" t="s">
        <v>198</v>
      </c>
      <c r="E1822" s="236" t="s">
        <v>19</v>
      </c>
      <c r="F1822" s="237" t="s">
        <v>1625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198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188</v>
      </c>
    </row>
    <row r="1823" s="14" customFormat="1">
      <c r="A1823" s="14"/>
      <c r="B1823" s="244"/>
      <c r="C1823" s="245"/>
      <c r="D1823" s="235" t="s">
        <v>198</v>
      </c>
      <c r="E1823" s="246" t="s">
        <v>19</v>
      </c>
      <c r="F1823" s="247" t="s">
        <v>1626</v>
      </c>
      <c r="G1823" s="245"/>
      <c r="H1823" s="248">
        <v>0.17000000000000001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198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188</v>
      </c>
    </row>
    <row r="1824" s="14" customFormat="1">
      <c r="A1824" s="14"/>
      <c r="B1824" s="244"/>
      <c r="C1824" s="245"/>
      <c r="D1824" s="235" t="s">
        <v>198</v>
      </c>
      <c r="E1824" s="246" t="s">
        <v>19</v>
      </c>
      <c r="F1824" s="247" t="s">
        <v>2261</v>
      </c>
      <c r="G1824" s="245"/>
      <c r="H1824" s="248">
        <v>2.7999999999999998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198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188</v>
      </c>
    </row>
    <row r="1825" s="13" customFormat="1">
      <c r="A1825" s="13"/>
      <c r="B1825" s="233"/>
      <c r="C1825" s="234"/>
      <c r="D1825" s="235" t="s">
        <v>198</v>
      </c>
      <c r="E1825" s="236" t="s">
        <v>19</v>
      </c>
      <c r="F1825" s="237" t="s">
        <v>1627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198</v>
      </c>
      <c r="AU1825" s="243" t="s">
        <v>82</v>
      </c>
      <c r="AV1825" s="13" t="s">
        <v>80</v>
      </c>
      <c r="AW1825" s="13" t="s">
        <v>35</v>
      </c>
      <c r="AX1825" s="13" t="s">
        <v>73</v>
      </c>
      <c r="AY1825" s="243" t="s">
        <v>188</v>
      </c>
    </row>
    <row r="1826" s="14" customFormat="1">
      <c r="A1826" s="14"/>
      <c r="B1826" s="244"/>
      <c r="C1826" s="245"/>
      <c r="D1826" s="235" t="s">
        <v>198</v>
      </c>
      <c r="E1826" s="246" t="s">
        <v>19</v>
      </c>
      <c r="F1826" s="247" t="s">
        <v>1628</v>
      </c>
      <c r="G1826" s="245"/>
      <c r="H1826" s="248">
        <v>0.28000000000000003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198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188</v>
      </c>
    </row>
    <row r="1827" s="14" customFormat="1">
      <c r="A1827" s="14"/>
      <c r="B1827" s="244"/>
      <c r="C1827" s="245"/>
      <c r="D1827" s="235" t="s">
        <v>198</v>
      </c>
      <c r="E1827" s="246" t="s">
        <v>19</v>
      </c>
      <c r="F1827" s="247" t="s">
        <v>2253</v>
      </c>
      <c r="G1827" s="245"/>
      <c r="H1827" s="248">
        <v>4.7000000000000002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198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188</v>
      </c>
    </row>
    <row r="1828" s="15" customFormat="1">
      <c r="A1828" s="15"/>
      <c r="B1828" s="255"/>
      <c r="C1828" s="256"/>
      <c r="D1828" s="235" t="s">
        <v>198</v>
      </c>
      <c r="E1828" s="257" t="s">
        <v>19</v>
      </c>
      <c r="F1828" s="258" t="s">
        <v>229</v>
      </c>
      <c r="G1828" s="256"/>
      <c r="H1828" s="259">
        <v>954.33600000000024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198</v>
      </c>
      <c r="AU1828" s="265" t="s">
        <v>82</v>
      </c>
      <c r="AV1828" s="15" t="s">
        <v>135</v>
      </c>
      <c r="AW1828" s="15" t="s">
        <v>35</v>
      </c>
      <c r="AX1828" s="15" t="s">
        <v>80</v>
      </c>
      <c r="AY1828" s="265" t="s">
        <v>188</v>
      </c>
    </row>
    <row r="1829" s="2" customFormat="1" ht="24.15" customHeight="1">
      <c r="A1829" s="40"/>
      <c r="B1829" s="41"/>
      <c r="C1829" s="215" t="s">
        <v>2288</v>
      </c>
      <c r="D1829" s="215" t="s">
        <v>190</v>
      </c>
      <c r="E1829" s="216" t="s">
        <v>2289</v>
      </c>
      <c r="F1829" s="217" t="s">
        <v>2290</v>
      </c>
      <c r="G1829" s="218" t="s">
        <v>243</v>
      </c>
      <c r="H1829" s="219">
        <v>56.119</v>
      </c>
      <c r="I1829" s="220"/>
      <c r="J1829" s="221">
        <f>ROUND(I1829*H1829,2)</f>
        <v>0</v>
      </c>
      <c r="K1829" s="217" t="s">
        <v>194</v>
      </c>
      <c r="L1829" s="46"/>
      <c r="M1829" s="222" t="s">
        <v>19</v>
      </c>
      <c r="N1829" s="223" t="s">
        <v>44</v>
      </c>
      <c r="O1829" s="86"/>
      <c r="P1829" s="224">
        <f>O1829*H1829</f>
        <v>0</v>
      </c>
      <c r="Q1829" s="224">
        <v>0.00025999999999999998</v>
      </c>
      <c r="R1829" s="224">
        <f>Q1829*H1829</f>
        <v>0.014590939999999998</v>
      </c>
      <c r="S1829" s="224">
        <v>0</v>
      </c>
      <c r="T1829" s="225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6" t="s">
        <v>342</v>
      </c>
      <c r="AT1829" s="226" t="s">
        <v>190</v>
      </c>
      <c r="AU1829" s="226" t="s">
        <v>82</v>
      </c>
      <c r="AY1829" s="19" t="s">
        <v>188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9" t="s">
        <v>80</v>
      </c>
      <c r="BK1829" s="227">
        <f>ROUND(I1829*H1829,2)</f>
        <v>0</v>
      </c>
      <c r="BL1829" s="19" t="s">
        <v>342</v>
      </c>
      <c r="BM1829" s="226" t="s">
        <v>2291</v>
      </c>
    </row>
    <row r="1830" s="2" customFormat="1">
      <c r="A1830" s="40"/>
      <c r="B1830" s="41"/>
      <c r="C1830" s="42"/>
      <c r="D1830" s="228" t="s">
        <v>196</v>
      </c>
      <c r="E1830" s="42"/>
      <c r="F1830" s="229" t="s">
        <v>2292</v>
      </c>
      <c r="G1830" s="42"/>
      <c r="H1830" s="42"/>
      <c r="I1830" s="230"/>
      <c r="J1830" s="42"/>
      <c r="K1830" s="42"/>
      <c r="L1830" s="46"/>
      <c r="M1830" s="231"/>
      <c r="N1830" s="232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196</v>
      </c>
      <c r="AU1830" s="19" t="s">
        <v>82</v>
      </c>
    </row>
    <row r="1831" s="13" customFormat="1">
      <c r="A1831" s="13"/>
      <c r="B1831" s="233"/>
      <c r="C1831" s="234"/>
      <c r="D1831" s="235" t="s">
        <v>198</v>
      </c>
      <c r="E1831" s="236" t="s">
        <v>19</v>
      </c>
      <c r="F1831" s="237" t="s">
        <v>2293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198</v>
      </c>
      <c r="AU1831" s="243" t="s">
        <v>82</v>
      </c>
      <c r="AV1831" s="13" t="s">
        <v>80</v>
      </c>
      <c r="AW1831" s="13" t="s">
        <v>35</v>
      </c>
      <c r="AX1831" s="13" t="s">
        <v>73</v>
      </c>
      <c r="AY1831" s="243" t="s">
        <v>188</v>
      </c>
    </row>
    <row r="1832" s="14" customFormat="1">
      <c r="A1832" s="14"/>
      <c r="B1832" s="244"/>
      <c r="C1832" s="245"/>
      <c r="D1832" s="235" t="s">
        <v>198</v>
      </c>
      <c r="E1832" s="246" t="s">
        <v>19</v>
      </c>
      <c r="F1832" s="247" t="s">
        <v>2294</v>
      </c>
      <c r="G1832" s="245"/>
      <c r="H1832" s="248">
        <v>44.975000000000001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198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188</v>
      </c>
    </row>
    <row r="1833" s="14" customFormat="1">
      <c r="A1833" s="14"/>
      <c r="B1833" s="244"/>
      <c r="C1833" s="245"/>
      <c r="D1833" s="235" t="s">
        <v>198</v>
      </c>
      <c r="E1833" s="246" t="s">
        <v>19</v>
      </c>
      <c r="F1833" s="247" t="s">
        <v>1553</v>
      </c>
      <c r="G1833" s="245"/>
      <c r="H1833" s="248">
        <v>1.05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198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188</v>
      </c>
    </row>
    <row r="1834" s="14" customFormat="1">
      <c r="A1834" s="14"/>
      <c r="B1834" s="244"/>
      <c r="C1834" s="245"/>
      <c r="D1834" s="235" t="s">
        <v>198</v>
      </c>
      <c r="E1834" s="246" t="s">
        <v>19</v>
      </c>
      <c r="F1834" s="247" t="s">
        <v>747</v>
      </c>
      <c r="G1834" s="245"/>
      <c r="H1834" s="248">
        <v>1.1479999999999999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198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188</v>
      </c>
    </row>
    <row r="1835" s="14" customFormat="1">
      <c r="A1835" s="14"/>
      <c r="B1835" s="244"/>
      <c r="C1835" s="245"/>
      <c r="D1835" s="235" t="s">
        <v>198</v>
      </c>
      <c r="E1835" s="246" t="s">
        <v>19</v>
      </c>
      <c r="F1835" s="247" t="s">
        <v>1632</v>
      </c>
      <c r="G1835" s="245"/>
      <c r="H1835" s="248">
        <v>-5.79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198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188</v>
      </c>
    </row>
    <row r="1836" s="13" customFormat="1">
      <c r="A1836" s="13"/>
      <c r="B1836" s="233"/>
      <c r="C1836" s="234"/>
      <c r="D1836" s="235" t="s">
        <v>198</v>
      </c>
      <c r="E1836" s="236" t="s">
        <v>19</v>
      </c>
      <c r="F1836" s="237" t="s">
        <v>2295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198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188</v>
      </c>
    </row>
    <row r="1837" s="14" customFormat="1">
      <c r="A1837" s="14"/>
      <c r="B1837" s="244"/>
      <c r="C1837" s="245"/>
      <c r="D1837" s="235" t="s">
        <v>198</v>
      </c>
      <c r="E1837" s="246" t="s">
        <v>19</v>
      </c>
      <c r="F1837" s="247" t="s">
        <v>2296</v>
      </c>
      <c r="G1837" s="245"/>
      <c r="H1837" s="248">
        <v>2.6400000000000001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198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188</v>
      </c>
    </row>
    <row r="1838" s="14" customFormat="1">
      <c r="A1838" s="14"/>
      <c r="B1838" s="244"/>
      <c r="C1838" s="245"/>
      <c r="D1838" s="235" t="s">
        <v>198</v>
      </c>
      <c r="E1838" s="246" t="s">
        <v>19</v>
      </c>
      <c r="F1838" s="247" t="s">
        <v>2297</v>
      </c>
      <c r="G1838" s="245"/>
      <c r="H1838" s="248">
        <v>3.6000000000000001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198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188</v>
      </c>
    </row>
    <row r="1839" s="14" customFormat="1">
      <c r="A1839" s="14"/>
      <c r="B1839" s="244"/>
      <c r="C1839" s="245"/>
      <c r="D1839" s="235" t="s">
        <v>198</v>
      </c>
      <c r="E1839" s="246" t="s">
        <v>19</v>
      </c>
      <c r="F1839" s="247" t="s">
        <v>1613</v>
      </c>
      <c r="G1839" s="245"/>
      <c r="H1839" s="248">
        <v>4.2480000000000002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198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188</v>
      </c>
    </row>
    <row r="1840" s="14" customFormat="1">
      <c r="A1840" s="14"/>
      <c r="B1840" s="244"/>
      <c r="C1840" s="245"/>
      <c r="D1840" s="235" t="s">
        <v>198</v>
      </c>
      <c r="E1840" s="246" t="s">
        <v>19</v>
      </c>
      <c r="F1840" s="247" t="s">
        <v>1613</v>
      </c>
      <c r="G1840" s="245"/>
      <c r="H1840" s="248">
        <v>4.2480000000000002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198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188</v>
      </c>
    </row>
    <row r="1841" s="15" customFormat="1">
      <c r="A1841" s="15"/>
      <c r="B1841" s="255"/>
      <c r="C1841" s="256"/>
      <c r="D1841" s="235" t="s">
        <v>198</v>
      </c>
      <c r="E1841" s="257" t="s">
        <v>19</v>
      </c>
      <c r="F1841" s="258" t="s">
        <v>229</v>
      </c>
      <c r="G1841" s="256"/>
      <c r="H1841" s="259">
        <v>56.119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5" t="s">
        <v>198</v>
      </c>
      <c r="AU1841" s="265" t="s">
        <v>82</v>
      </c>
      <c r="AV1841" s="15" t="s">
        <v>135</v>
      </c>
      <c r="AW1841" s="15" t="s">
        <v>35</v>
      </c>
      <c r="AX1841" s="15" t="s">
        <v>80</v>
      </c>
      <c r="AY1841" s="265" t="s">
        <v>188</v>
      </c>
    </row>
    <row r="1842" s="12" customFormat="1" ht="22.8" customHeight="1">
      <c r="A1842" s="12"/>
      <c r="B1842" s="199"/>
      <c r="C1842" s="200"/>
      <c r="D1842" s="201" t="s">
        <v>72</v>
      </c>
      <c r="E1842" s="213" t="s">
        <v>2298</v>
      </c>
      <c r="F1842" s="213" t="s">
        <v>2299</v>
      </c>
      <c r="G1842" s="200"/>
      <c r="H1842" s="200"/>
      <c r="I1842" s="203"/>
      <c r="J1842" s="214">
        <f>BK1842</f>
        <v>0</v>
      </c>
      <c r="K1842" s="200"/>
      <c r="L1842" s="205"/>
      <c r="M1842" s="206"/>
      <c r="N1842" s="207"/>
      <c r="O1842" s="207"/>
      <c r="P1842" s="208">
        <f>SUM(P1843:P1877)</f>
        <v>0</v>
      </c>
      <c r="Q1842" s="207"/>
      <c r="R1842" s="208">
        <f>SUM(R1843:R1877)</f>
        <v>0.044999999999999998</v>
      </c>
      <c r="S1842" s="207"/>
      <c r="T1842" s="209">
        <f>SUM(T1843:T1877)</f>
        <v>0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0" t="s">
        <v>82</v>
      </c>
      <c r="AT1842" s="211" t="s">
        <v>72</v>
      </c>
      <c r="AU1842" s="211" t="s">
        <v>80</v>
      </c>
      <c r="AY1842" s="210" t="s">
        <v>188</v>
      </c>
      <c r="BK1842" s="212">
        <f>SUM(BK1843:BK1877)</f>
        <v>0</v>
      </c>
    </row>
    <row r="1843" s="2" customFormat="1" ht="24.15" customHeight="1">
      <c r="A1843" s="40"/>
      <c r="B1843" s="41"/>
      <c r="C1843" s="215" t="s">
        <v>2300</v>
      </c>
      <c r="D1843" s="215" t="s">
        <v>190</v>
      </c>
      <c r="E1843" s="216" t="s">
        <v>2301</v>
      </c>
      <c r="F1843" s="217" t="s">
        <v>2302</v>
      </c>
      <c r="G1843" s="218" t="s">
        <v>442</v>
      </c>
      <c r="H1843" s="219">
        <v>5</v>
      </c>
      <c r="I1843" s="220"/>
      <c r="J1843" s="221">
        <f>ROUND(I1843*H1843,2)</f>
        <v>0</v>
      </c>
      <c r="K1843" s="217" t="s">
        <v>2303</v>
      </c>
      <c r="L1843" s="46"/>
      <c r="M1843" s="222" t="s">
        <v>19</v>
      </c>
      <c r="N1843" s="223" t="s">
        <v>44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342</v>
      </c>
      <c r="AT1843" s="226" t="s">
        <v>190</v>
      </c>
      <c r="AU1843" s="226" t="s">
        <v>82</v>
      </c>
      <c r="AY1843" s="19" t="s">
        <v>188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80</v>
      </c>
      <c r="BK1843" s="227">
        <f>ROUND(I1843*H1843,2)</f>
        <v>0</v>
      </c>
      <c r="BL1843" s="19" t="s">
        <v>342</v>
      </c>
      <c r="BM1843" s="226" t="s">
        <v>2304</v>
      </c>
    </row>
    <row r="1844" s="2" customFormat="1">
      <c r="A1844" s="40"/>
      <c r="B1844" s="41"/>
      <c r="C1844" s="42"/>
      <c r="D1844" s="228" t="s">
        <v>196</v>
      </c>
      <c r="E1844" s="42"/>
      <c r="F1844" s="229" t="s">
        <v>2305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196</v>
      </c>
      <c r="AU1844" s="19" t="s">
        <v>82</v>
      </c>
    </row>
    <row r="1845" s="13" customFormat="1">
      <c r="A1845" s="13"/>
      <c r="B1845" s="233"/>
      <c r="C1845" s="234"/>
      <c r="D1845" s="235" t="s">
        <v>198</v>
      </c>
      <c r="E1845" s="236" t="s">
        <v>19</v>
      </c>
      <c r="F1845" s="237" t="s">
        <v>2306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198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188</v>
      </c>
    </row>
    <row r="1846" s="13" customFormat="1">
      <c r="A1846" s="13"/>
      <c r="B1846" s="233"/>
      <c r="C1846" s="234"/>
      <c r="D1846" s="235" t="s">
        <v>198</v>
      </c>
      <c r="E1846" s="236" t="s">
        <v>19</v>
      </c>
      <c r="F1846" s="237" t="s">
        <v>2307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198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188</v>
      </c>
    </row>
    <row r="1847" s="14" customFormat="1">
      <c r="A1847" s="14"/>
      <c r="B1847" s="244"/>
      <c r="C1847" s="245"/>
      <c r="D1847" s="235" t="s">
        <v>198</v>
      </c>
      <c r="E1847" s="246" t="s">
        <v>19</v>
      </c>
      <c r="F1847" s="247" t="s">
        <v>253</v>
      </c>
      <c r="G1847" s="245"/>
      <c r="H1847" s="248">
        <v>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198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188</v>
      </c>
    </row>
    <row r="1848" s="15" customFormat="1">
      <c r="A1848" s="15"/>
      <c r="B1848" s="255"/>
      <c r="C1848" s="256"/>
      <c r="D1848" s="235" t="s">
        <v>198</v>
      </c>
      <c r="E1848" s="257" t="s">
        <v>19</v>
      </c>
      <c r="F1848" s="258" t="s">
        <v>229</v>
      </c>
      <c r="G1848" s="256"/>
      <c r="H1848" s="259">
        <v>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198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188</v>
      </c>
    </row>
    <row r="1849" s="2" customFormat="1" ht="16.5" customHeight="1">
      <c r="A1849" s="40"/>
      <c r="B1849" s="41"/>
      <c r="C1849" s="272" t="s">
        <v>2308</v>
      </c>
      <c r="D1849" s="272" t="s">
        <v>522</v>
      </c>
      <c r="E1849" s="273" t="s">
        <v>2309</v>
      </c>
      <c r="F1849" s="274" t="s">
        <v>2310</v>
      </c>
      <c r="G1849" s="275" t="s">
        <v>243</v>
      </c>
      <c r="H1849" s="276">
        <v>15</v>
      </c>
      <c r="I1849" s="277"/>
      <c r="J1849" s="278">
        <f>ROUND(I1849*H1849,2)</f>
        <v>0</v>
      </c>
      <c r="K1849" s="274" t="s">
        <v>2303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0.001</v>
      </c>
      <c r="R1849" s="224">
        <f>Q1849*H1849</f>
        <v>0.014999999999999999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630</v>
      </c>
      <c r="AT1849" s="226" t="s">
        <v>522</v>
      </c>
      <c r="AU1849" s="226" t="s">
        <v>82</v>
      </c>
      <c r="AY1849" s="19" t="s">
        <v>188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342</v>
      </c>
      <c r="BM1849" s="226" t="s">
        <v>2311</v>
      </c>
    </row>
    <row r="1850" s="13" customFormat="1">
      <c r="A1850" s="13"/>
      <c r="B1850" s="233"/>
      <c r="C1850" s="234"/>
      <c r="D1850" s="235" t="s">
        <v>198</v>
      </c>
      <c r="E1850" s="236" t="s">
        <v>19</v>
      </c>
      <c r="F1850" s="237" t="s">
        <v>2306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198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188</v>
      </c>
    </row>
    <row r="1851" s="13" customFormat="1">
      <c r="A1851" s="13"/>
      <c r="B1851" s="233"/>
      <c r="C1851" s="234"/>
      <c r="D1851" s="235" t="s">
        <v>198</v>
      </c>
      <c r="E1851" s="236" t="s">
        <v>19</v>
      </c>
      <c r="F1851" s="237" t="s">
        <v>2307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198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188</v>
      </c>
    </row>
    <row r="1852" s="14" customFormat="1">
      <c r="A1852" s="14"/>
      <c r="B1852" s="244"/>
      <c r="C1852" s="245"/>
      <c r="D1852" s="235" t="s">
        <v>198</v>
      </c>
      <c r="E1852" s="246" t="s">
        <v>19</v>
      </c>
      <c r="F1852" s="247" t="s">
        <v>2312</v>
      </c>
      <c r="G1852" s="245"/>
      <c r="H1852" s="248">
        <v>15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198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188</v>
      </c>
    </row>
    <row r="1853" s="15" customFormat="1">
      <c r="A1853" s="15"/>
      <c r="B1853" s="255"/>
      <c r="C1853" s="256"/>
      <c r="D1853" s="235" t="s">
        <v>198</v>
      </c>
      <c r="E1853" s="257" t="s">
        <v>19</v>
      </c>
      <c r="F1853" s="258" t="s">
        <v>229</v>
      </c>
      <c r="G1853" s="256"/>
      <c r="H1853" s="259">
        <v>15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198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188</v>
      </c>
    </row>
    <row r="1854" s="2" customFormat="1" ht="24.15" customHeight="1">
      <c r="A1854" s="40"/>
      <c r="B1854" s="41"/>
      <c r="C1854" s="215" t="s">
        <v>2313</v>
      </c>
      <c r="D1854" s="215" t="s">
        <v>190</v>
      </c>
      <c r="E1854" s="216" t="s">
        <v>2314</v>
      </c>
      <c r="F1854" s="217" t="s">
        <v>2315</v>
      </c>
      <c r="G1854" s="218" t="s">
        <v>442</v>
      </c>
      <c r="H1854" s="219">
        <v>1</v>
      </c>
      <c r="I1854" s="220"/>
      <c r="J1854" s="221">
        <f>ROUND(I1854*H1854,2)</f>
        <v>0</v>
      </c>
      <c r="K1854" s="217" t="s">
        <v>2303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342</v>
      </c>
      <c r="AT1854" s="226" t="s">
        <v>190</v>
      </c>
      <c r="AU1854" s="226" t="s">
        <v>82</v>
      </c>
      <c r="AY1854" s="19" t="s">
        <v>188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342</v>
      </c>
      <c r="BM1854" s="226" t="s">
        <v>2316</v>
      </c>
    </row>
    <row r="1855" s="2" customFormat="1">
      <c r="A1855" s="40"/>
      <c r="B1855" s="41"/>
      <c r="C1855" s="42"/>
      <c r="D1855" s="228" t="s">
        <v>196</v>
      </c>
      <c r="E1855" s="42"/>
      <c r="F1855" s="229" t="s">
        <v>2317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196</v>
      </c>
      <c r="AU1855" s="19" t="s">
        <v>82</v>
      </c>
    </row>
    <row r="1856" s="13" customFormat="1">
      <c r="A1856" s="13"/>
      <c r="B1856" s="233"/>
      <c r="C1856" s="234"/>
      <c r="D1856" s="235" t="s">
        <v>198</v>
      </c>
      <c r="E1856" s="236" t="s">
        <v>19</v>
      </c>
      <c r="F1856" s="237" t="s">
        <v>2306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198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188</v>
      </c>
    </row>
    <row r="1857" s="13" customFormat="1">
      <c r="A1857" s="13"/>
      <c r="B1857" s="233"/>
      <c r="C1857" s="234"/>
      <c r="D1857" s="235" t="s">
        <v>198</v>
      </c>
      <c r="E1857" s="236" t="s">
        <v>19</v>
      </c>
      <c r="F1857" s="237" t="s">
        <v>2318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198</v>
      </c>
      <c r="AU1857" s="243" t="s">
        <v>82</v>
      </c>
      <c r="AV1857" s="13" t="s">
        <v>80</v>
      </c>
      <c r="AW1857" s="13" t="s">
        <v>35</v>
      </c>
      <c r="AX1857" s="13" t="s">
        <v>73</v>
      </c>
      <c r="AY1857" s="243" t="s">
        <v>188</v>
      </c>
    </row>
    <row r="1858" s="14" customFormat="1">
      <c r="A1858" s="14"/>
      <c r="B1858" s="244"/>
      <c r="C1858" s="245"/>
      <c r="D1858" s="235" t="s">
        <v>198</v>
      </c>
      <c r="E1858" s="246" t="s">
        <v>19</v>
      </c>
      <c r="F1858" s="247" t="s">
        <v>80</v>
      </c>
      <c r="G1858" s="245"/>
      <c r="H1858" s="248">
        <v>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198</v>
      </c>
      <c r="AU1858" s="254" t="s">
        <v>82</v>
      </c>
      <c r="AV1858" s="14" t="s">
        <v>82</v>
      </c>
      <c r="AW1858" s="14" t="s">
        <v>35</v>
      </c>
      <c r="AX1858" s="14" t="s">
        <v>73</v>
      </c>
      <c r="AY1858" s="254" t="s">
        <v>188</v>
      </c>
    </row>
    <row r="1859" s="15" customFormat="1">
      <c r="A1859" s="15"/>
      <c r="B1859" s="255"/>
      <c r="C1859" s="256"/>
      <c r="D1859" s="235" t="s">
        <v>198</v>
      </c>
      <c r="E1859" s="257" t="s">
        <v>19</v>
      </c>
      <c r="F1859" s="258" t="s">
        <v>229</v>
      </c>
      <c r="G1859" s="256"/>
      <c r="H1859" s="259">
        <v>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198</v>
      </c>
      <c r="AU1859" s="265" t="s">
        <v>82</v>
      </c>
      <c r="AV1859" s="15" t="s">
        <v>135</v>
      </c>
      <c r="AW1859" s="15" t="s">
        <v>35</v>
      </c>
      <c r="AX1859" s="15" t="s">
        <v>80</v>
      </c>
      <c r="AY1859" s="265" t="s">
        <v>188</v>
      </c>
    </row>
    <row r="1860" s="2" customFormat="1" ht="16.5" customHeight="1">
      <c r="A1860" s="40"/>
      <c r="B1860" s="41"/>
      <c r="C1860" s="272" t="s">
        <v>2319</v>
      </c>
      <c r="D1860" s="272" t="s">
        <v>522</v>
      </c>
      <c r="E1860" s="273" t="s">
        <v>2320</v>
      </c>
      <c r="F1860" s="274" t="s">
        <v>2321</v>
      </c>
      <c r="G1860" s="275" t="s">
        <v>243</v>
      </c>
      <c r="H1860" s="276">
        <v>6</v>
      </c>
      <c r="I1860" s="277"/>
      <c r="J1860" s="278">
        <f>ROUND(I1860*H1860,2)</f>
        <v>0</v>
      </c>
      <c r="K1860" s="274" t="s">
        <v>2303</v>
      </c>
      <c r="L1860" s="279"/>
      <c r="M1860" s="280" t="s">
        <v>19</v>
      </c>
      <c r="N1860" s="281" t="s">
        <v>44</v>
      </c>
      <c r="O1860" s="86"/>
      <c r="P1860" s="224">
        <f>O1860*H1860</f>
        <v>0</v>
      </c>
      <c r="Q1860" s="224">
        <v>0.001</v>
      </c>
      <c r="R1860" s="224">
        <f>Q1860*H1860</f>
        <v>0.0060000000000000001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630</v>
      </c>
      <c r="AT1860" s="226" t="s">
        <v>522</v>
      </c>
      <c r="AU1860" s="226" t="s">
        <v>82</v>
      </c>
      <c r="AY1860" s="19" t="s">
        <v>188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80</v>
      </c>
      <c r="BK1860" s="227">
        <f>ROUND(I1860*H1860,2)</f>
        <v>0</v>
      </c>
      <c r="BL1860" s="19" t="s">
        <v>342</v>
      </c>
      <c r="BM1860" s="226" t="s">
        <v>2322</v>
      </c>
    </row>
    <row r="1861" s="13" customFormat="1">
      <c r="A1861" s="13"/>
      <c r="B1861" s="233"/>
      <c r="C1861" s="234"/>
      <c r="D1861" s="235" t="s">
        <v>198</v>
      </c>
      <c r="E1861" s="236" t="s">
        <v>19</v>
      </c>
      <c r="F1861" s="237" t="s">
        <v>2306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198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188</v>
      </c>
    </row>
    <row r="1862" s="13" customFormat="1">
      <c r="A1862" s="13"/>
      <c r="B1862" s="233"/>
      <c r="C1862" s="234"/>
      <c r="D1862" s="235" t="s">
        <v>198</v>
      </c>
      <c r="E1862" s="236" t="s">
        <v>19</v>
      </c>
      <c r="F1862" s="237" t="s">
        <v>2318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198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188</v>
      </c>
    </row>
    <row r="1863" s="14" customFormat="1">
      <c r="A1863" s="14"/>
      <c r="B1863" s="244"/>
      <c r="C1863" s="245"/>
      <c r="D1863" s="235" t="s">
        <v>198</v>
      </c>
      <c r="E1863" s="246" t="s">
        <v>19</v>
      </c>
      <c r="F1863" s="247" t="s">
        <v>2114</v>
      </c>
      <c r="G1863" s="245"/>
      <c r="H1863" s="248">
        <v>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198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188</v>
      </c>
    </row>
    <row r="1864" s="15" customFormat="1">
      <c r="A1864" s="15"/>
      <c r="B1864" s="255"/>
      <c r="C1864" s="256"/>
      <c r="D1864" s="235" t="s">
        <v>198</v>
      </c>
      <c r="E1864" s="257" t="s">
        <v>19</v>
      </c>
      <c r="F1864" s="258" t="s">
        <v>229</v>
      </c>
      <c r="G1864" s="256"/>
      <c r="H1864" s="259">
        <v>6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198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188</v>
      </c>
    </row>
    <row r="1865" s="2" customFormat="1" ht="24.15" customHeight="1">
      <c r="A1865" s="40"/>
      <c r="B1865" s="41"/>
      <c r="C1865" s="215" t="s">
        <v>2323</v>
      </c>
      <c r="D1865" s="215" t="s">
        <v>190</v>
      </c>
      <c r="E1865" s="216" t="s">
        <v>2324</v>
      </c>
      <c r="F1865" s="217" t="s">
        <v>2325</v>
      </c>
      <c r="G1865" s="218" t="s">
        <v>442</v>
      </c>
      <c r="H1865" s="219">
        <v>2</v>
      </c>
      <c r="I1865" s="220"/>
      <c r="J1865" s="221">
        <f>ROUND(I1865*H1865,2)</f>
        <v>0</v>
      </c>
      <c r="K1865" s="217" t="s">
        <v>2303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342</v>
      </c>
      <c r="AT1865" s="226" t="s">
        <v>190</v>
      </c>
      <c r="AU1865" s="226" t="s">
        <v>82</v>
      </c>
      <c r="AY1865" s="19" t="s">
        <v>188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342</v>
      </c>
      <c r="BM1865" s="226" t="s">
        <v>2326</v>
      </c>
    </row>
    <row r="1866" s="2" customFormat="1">
      <c r="A1866" s="40"/>
      <c r="B1866" s="41"/>
      <c r="C1866" s="42"/>
      <c r="D1866" s="228" t="s">
        <v>196</v>
      </c>
      <c r="E1866" s="42"/>
      <c r="F1866" s="229" t="s">
        <v>2327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196</v>
      </c>
      <c r="AU1866" s="19" t="s">
        <v>82</v>
      </c>
    </row>
    <row r="1867" s="13" customFormat="1">
      <c r="A1867" s="13"/>
      <c r="B1867" s="233"/>
      <c r="C1867" s="234"/>
      <c r="D1867" s="235" t="s">
        <v>198</v>
      </c>
      <c r="E1867" s="236" t="s">
        <v>19</v>
      </c>
      <c r="F1867" s="237" t="s">
        <v>2306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198</v>
      </c>
      <c r="AU1867" s="243" t="s">
        <v>82</v>
      </c>
      <c r="AV1867" s="13" t="s">
        <v>80</v>
      </c>
      <c r="AW1867" s="13" t="s">
        <v>35</v>
      </c>
      <c r="AX1867" s="13" t="s">
        <v>73</v>
      </c>
      <c r="AY1867" s="243" t="s">
        <v>188</v>
      </c>
    </row>
    <row r="1868" s="13" customFormat="1">
      <c r="A1868" s="13"/>
      <c r="B1868" s="233"/>
      <c r="C1868" s="234"/>
      <c r="D1868" s="235" t="s">
        <v>198</v>
      </c>
      <c r="E1868" s="236" t="s">
        <v>19</v>
      </c>
      <c r="F1868" s="237" t="s">
        <v>2328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198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188</v>
      </c>
    </row>
    <row r="1869" s="14" customFormat="1">
      <c r="A1869" s="14"/>
      <c r="B1869" s="244"/>
      <c r="C1869" s="245"/>
      <c r="D1869" s="235" t="s">
        <v>198</v>
      </c>
      <c r="E1869" s="246" t="s">
        <v>19</v>
      </c>
      <c r="F1869" s="247" t="s">
        <v>1773</v>
      </c>
      <c r="G1869" s="245"/>
      <c r="H1869" s="248">
        <v>2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198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188</v>
      </c>
    </row>
    <row r="1870" s="15" customFormat="1">
      <c r="A1870" s="15"/>
      <c r="B1870" s="255"/>
      <c r="C1870" s="256"/>
      <c r="D1870" s="235" t="s">
        <v>198</v>
      </c>
      <c r="E1870" s="257" t="s">
        <v>19</v>
      </c>
      <c r="F1870" s="258" t="s">
        <v>229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198</v>
      </c>
      <c r="AU1870" s="265" t="s">
        <v>82</v>
      </c>
      <c r="AV1870" s="15" t="s">
        <v>135</v>
      </c>
      <c r="AW1870" s="15" t="s">
        <v>35</v>
      </c>
      <c r="AX1870" s="15" t="s">
        <v>80</v>
      </c>
      <c r="AY1870" s="265" t="s">
        <v>188</v>
      </c>
    </row>
    <row r="1871" s="2" customFormat="1" ht="16.5" customHeight="1">
      <c r="A1871" s="40"/>
      <c r="B1871" s="41"/>
      <c r="C1871" s="272" t="s">
        <v>2329</v>
      </c>
      <c r="D1871" s="272" t="s">
        <v>522</v>
      </c>
      <c r="E1871" s="273" t="s">
        <v>2330</v>
      </c>
      <c r="F1871" s="274" t="s">
        <v>2331</v>
      </c>
      <c r="G1871" s="275" t="s">
        <v>243</v>
      </c>
      <c r="H1871" s="276">
        <v>24</v>
      </c>
      <c r="I1871" s="277"/>
      <c r="J1871" s="278">
        <f>ROUND(I1871*H1871,2)</f>
        <v>0</v>
      </c>
      <c r="K1871" s="274" t="s">
        <v>2303</v>
      </c>
      <c r="L1871" s="279"/>
      <c r="M1871" s="280" t="s">
        <v>19</v>
      </c>
      <c r="N1871" s="281" t="s">
        <v>44</v>
      </c>
      <c r="O1871" s="86"/>
      <c r="P1871" s="224">
        <f>O1871*H1871</f>
        <v>0</v>
      </c>
      <c r="Q1871" s="224">
        <v>0.001</v>
      </c>
      <c r="R1871" s="224">
        <f>Q1871*H1871</f>
        <v>0.024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630</v>
      </c>
      <c r="AT1871" s="226" t="s">
        <v>522</v>
      </c>
      <c r="AU1871" s="226" t="s">
        <v>82</v>
      </c>
      <c r="AY1871" s="19" t="s">
        <v>188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80</v>
      </c>
      <c r="BK1871" s="227">
        <f>ROUND(I1871*H1871,2)</f>
        <v>0</v>
      </c>
      <c r="BL1871" s="19" t="s">
        <v>342</v>
      </c>
      <c r="BM1871" s="226" t="s">
        <v>2332</v>
      </c>
    </row>
    <row r="1872" s="13" customFormat="1">
      <c r="A1872" s="13"/>
      <c r="B1872" s="233"/>
      <c r="C1872" s="234"/>
      <c r="D1872" s="235" t="s">
        <v>198</v>
      </c>
      <c r="E1872" s="236" t="s">
        <v>19</v>
      </c>
      <c r="F1872" s="237" t="s">
        <v>2306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198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188</v>
      </c>
    </row>
    <row r="1873" s="13" customFormat="1">
      <c r="A1873" s="13"/>
      <c r="B1873" s="233"/>
      <c r="C1873" s="234"/>
      <c r="D1873" s="235" t="s">
        <v>198</v>
      </c>
      <c r="E1873" s="236" t="s">
        <v>19</v>
      </c>
      <c r="F1873" s="237" t="s">
        <v>2328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198</v>
      </c>
      <c r="AU1873" s="243" t="s">
        <v>82</v>
      </c>
      <c r="AV1873" s="13" t="s">
        <v>80</v>
      </c>
      <c r="AW1873" s="13" t="s">
        <v>35</v>
      </c>
      <c r="AX1873" s="13" t="s">
        <v>73</v>
      </c>
      <c r="AY1873" s="243" t="s">
        <v>188</v>
      </c>
    </row>
    <row r="1874" s="14" customFormat="1">
      <c r="A1874" s="14"/>
      <c r="B1874" s="244"/>
      <c r="C1874" s="245"/>
      <c r="D1874" s="235" t="s">
        <v>198</v>
      </c>
      <c r="E1874" s="246" t="s">
        <v>19</v>
      </c>
      <c r="F1874" s="247" t="s">
        <v>2333</v>
      </c>
      <c r="G1874" s="245"/>
      <c r="H1874" s="248">
        <v>24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198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188</v>
      </c>
    </row>
    <row r="1875" s="15" customFormat="1">
      <c r="A1875" s="15"/>
      <c r="B1875" s="255"/>
      <c r="C1875" s="256"/>
      <c r="D1875" s="235" t="s">
        <v>198</v>
      </c>
      <c r="E1875" s="257" t="s">
        <v>19</v>
      </c>
      <c r="F1875" s="258" t="s">
        <v>229</v>
      </c>
      <c r="G1875" s="256"/>
      <c r="H1875" s="259">
        <v>24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198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188</v>
      </c>
    </row>
    <row r="1876" s="2" customFormat="1" ht="24.15" customHeight="1">
      <c r="A1876" s="40"/>
      <c r="B1876" s="41"/>
      <c r="C1876" s="215" t="s">
        <v>2334</v>
      </c>
      <c r="D1876" s="215" t="s">
        <v>190</v>
      </c>
      <c r="E1876" s="216" t="s">
        <v>2335</v>
      </c>
      <c r="F1876" s="217" t="s">
        <v>2336</v>
      </c>
      <c r="G1876" s="218" t="s">
        <v>460</v>
      </c>
      <c r="H1876" s="266"/>
      <c r="I1876" s="220"/>
      <c r="J1876" s="221">
        <f>ROUND(I1876*H1876,2)</f>
        <v>0</v>
      </c>
      <c r="K1876" s="217" t="s">
        <v>2303</v>
      </c>
      <c r="L1876" s="46"/>
      <c r="M1876" s="222" t="s">
        <v>19</v>
      </c>
      <c r="N1876" s="223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342</v>
      </c>
      <c r="AT1876" s="226" t="s">
        <v>190</v>
      </c>
      <c r="AU1876" s="226" t="s">
        <v>82</v>
      </c>
      <c r="AY1876" s="19" t="s">
        <v>188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342</v>
      </c>
      <c r="BM1876" s="226" t="s">
        <v>2337</v>
      </c>
    </row>
    <row r="1877" s="2" customFormat="1">
      <c r="A1877" s="40"/>
      <c r="B1877" s="41"/>
      <c r="C1877" s="42"/>
      <c r="D1877" s="228" t="s">
        <v>196</v>
      </c>
      <c r="E1877" s="42"/>
      <c r="F1877" s="229" t="s">
        <v>2338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196</v>
      </c>
      <c r="AU1877" s="19" t="s">
        <v>82</v>
      </c>
    </row>
    <row r="1878" s="12" customFormat="1" ht="25.92" customHeight="1">
      <c r="A1878" s="12"/>
      <c r="B1878" s="199"/>
      <c r="C1878" s="200"/>
      <c r="D1878" s="201" t="s">
        <v>72</v>
      </c>
      <c r="E1878" s="202" t="s">
        <v>455</v>
      </c>
      <c r="F1878" s="202" t="s">
        <v>456</v>
      </c>
      <c r="G1878" s="200"/>
      <c r="H1878" s="200"/>
      <c r="I1878" s="203"/>
      <c r="J1878" s="204">
        <f>BK1878</f>
        <v>0</v>
      </c>
      <c r="K1878" s="200"/>
      <c r="L1878" s="205"/>
      <c r="M1878" s="206"/>
      <c r="N1878" s="207"/>
      <c r="O1878" s="207"/>
      <c r="P1878" s="208">
        <f>P1879</f>
        <v>0</v>
      </c>
      <c r="Q1878" s="207"/>
      <c r="R1878" s="208">
        <f>R1879</f>
        <v>0</v>
      </c>
      <c r="S1878" s="207"/>
      <c r="T1878" s="209">
        <f>T1879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253</v>
      </c>
      <c r="AT1878" s="211" t="s">
        <v>72</v>
      </c>
      <c r="AU1878" s="211" t="s">
        <v>73</v>
      </c>
      <c r="AY1878" s="210" t="s">
        <v>188</v>
      </c>
      <c r="BK1878" s="212">
        <f>BK1879</f>
        <v>0</v>
      </c>
    </row>
    <row r="1879" s="2" customFormat="1" ht="16.5" customHeight="1">
      <c r="A1879" s="40"/>
      <c r="B1879" s="41"/>
      <c r="C1879" s="215" t="s">
        <v>2339</v>
      </c>
      <c r="D1879" s="215" t="s">
        <v>190</v>
      </c>
      <c r="E1879" s="216" t="s">
        <v>2340</v>
      </c>
      <c r="F1879" s="217" t="s">
        <v>459</v>
      </c>
      <c r="G1879" s="218" t="s">
        <v>460</v>
      </c>
      <c r="H1879" s="266"/>
      <c r="I1879" s="220"/>
      <c r="J1879" s="221">
        <f>ROUND(I1879*H1879,2)</f>
        <v>0</v>
      </c>
      <c r="K1879" s="217" t="s">
        <v>19</v>
      </c>
      <c r="L1879" s="46"/>
      <c r="M1879" s="267" t="s">
        <v>19</v>
      </c>
      <c r="N1879" s="268" t="s">
        <v>44</v>
      </c>
      <c r="O1879" s="269"/>
      <c r="P1879" s="270">
        <f>O1879*H1879</f>
        <v>0</v>
      </c>
      <c r="Q1879" s="270">
        <v>0</v>
      </c>
      <c r="R1879" s="270">
        <f>Q1879*H1879</f>
        <v>0</v>
      </c>
      <c r="S1879" s="270">
        <v>0</v>
      </c>
      <c r="T1879" s="271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135</v>
      </c>
      <c r="AT1879" s="226" t="s">
        <v>190</v>
      </c>
      <c r="AU1879" s="226" t="s">
        <v>80</v>
      </c>
      <c r="AY1879" s="19" t="s">
        <v>188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80</v>
      </c>
      <c r="BK1879" s="227">
        <f>ROUND(I1879*H1879,2)</f>
        <v>0</v>
      </c>
      <c r="BL1879" s="19" t="s">
        <v>135</v>
      </c>
      <c r="BM1879" s="226" t="s">
        <v>2341</v>
      </c>
    </row>
    <row r="1880" s="2" customFormat="1" ht="6.96" customHeight="1">
      <c r="A1880" s="40"/>
      <c r="B1880" s="61"/>
      <c r="C1880" s="62"/>
      <c r="D1880" s="62"/>
      <c r="E1880" s="62"/>
      <c r="F1880" s="62"/>
      <c r="G1880" s="62"/>
      <c r="H1880" s="62"/>
      <c r="I1880" s="62"/>
      <c r="J1880" s="62"/>
      <c r="K1880" s="62"/>
      <c r="L1880" s="46"/>
      <c r="M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</row>
  </sheetData>
  <sheetProtection sheet="1" autoFilter="0" formatColumns="0" formatRows="0" objects="1" scenarios="1" spinCount="100000" saltValue="fVgrugmiKHlirRUXJMxT5sep8o4BU8Sylm3q4YvckeNqnadm7gaIkR15pvUU+wKvIvTHBfsBODVuFT/O5NykTg==" hashValue="KN2vA3Aj3o/UWdy/1m7WPhvyXc3UyQrxB/3xqUK2RUPc3zB5s7dBTNrqYMu/zx/ZRZfw3/jeLp6JxRVT372//Q==" algorithmName="SHA-512" password="CC35"/>
  <autoFilter ref="C105:K18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99" r:id="rId41" display="https://podminky.urs.cz/item/CS_URS_2021_02/632481213"/>
    <hyperlink ref="F704" r:id="rId42" display="https://podminky.urs.cz/item/CS_URS_2021_02/634112126"/>
    <hyperlink ref="F751" r:id="rId43" display="https://podminky.urs.cz/item/CS_URS_2021_02/642942951"/>
    <hyperlink ref="F786" r:id="rId44" display="https://podminky.urs.cz/item/CS_URS_2021_02/941211112"/>
    <hyperlink ref="F790" r:id="rId45" display="https://podminky.urs.cz/item/CS_URS_2021_02/941211211"/>
    <hyperlink ref="F794" r:id="rId46" display="https://podminky.urs.cz/item/CS_URS_2021_02/941211812"/>
    <hyperlink ref="F798" r:id="rId47" display="https://podminky.urs.cz/item/CS_URS_2021_02/943211111"/>
    <hyperlink ref="F804" r:id="rId48" display="https://podminky.urs.cz/item/CS_URS_2021_02/943211211"/>
    <hyperlink ref="F810" r:id="rId49" display="https://podminky.urs.cz/item/CS_URS_2021_02/943211811"/>
    <hyperlink ref="F816" r:id="rId50" display="https://podminky.urs.cz/item/CS_URS_2021_02/944611111"/>
    <hyperlink ref="F820" r:id="rId51" display="https://podminky.urs.cz/item/CS_URS_2021_02/944611211"/>
    <hyperlink ref="F824" r:id="rId52" display="https://podminky.urs.cz/item/CS_URS_2021_02/944611811"/>
    <hyperlink ref="F828" r:id="rId53" display="https://podminky.urs.cz/item/CS_URS_2021_02/949101112"/>
    <hyperlink ref="F846" r:id="rId54" display="https://podminky.urs.cz/item/CS_URS_2021_02/998012103"/>
    <hyperlink ref="F872" r:id="rId55" display="https://podminky.urs.cz/item/CS_URS_2021_02/711493112"/>
    <hyperlink ref="F877" r:id="rId56" display="https://podminky.urs.cz/item/CS_URS_2021_02/711493122"/>
    <hyperlink ref="F898" r:id="rId57" display="https://podminky.urs.cz/item/CS_URS_2021_02/998711203"/>
    <hyperlink ref="F914" r:id="rId58" display="https://podminky.urs.cz/item/CS_URS_2021_02/713121111"/>
    <hyperlink ref="F942" r:id="rId59" display="https://podminky.urs.cz/item/CS_URS_2021_02/998713203"/>
    <hyperlink ref="F953" r:id="rId60" display="https://podminky.urs.cz/item/CS_URS_2021_02/725291511"/>
    <hyperlink ref="F958" r:id="rId61" display="https://podminky.urs.cz/item/CS_URS_2021_02/725291621"/>
    <hyperlink ref="F963" r:id="rId62" display="https://podminky.urs.cz/item/CS_URS_2021_02/725291631"/>
    <hyperlink ref="F968" r:id="rId63" display="https://podminky.urs.cz/item/CS_URS_2021_02/998725203"/>
    <hyperlink ref="F971" r:id="rId64" display="https://podminky.urs.cz/item/CS_URS_2021_02/763111336"/>
    <hyperlink ref="F990" r:id="rId65" display="https://podminky.urs.cz/item/CS_URS_2021_02/763111362"/>
    <hyperlink ref="F1043" r:id="rId66" display="https://podminky.urs.cz/item/CS_URS_2021_02/763111717"/>
    <hyperlink ref="F1111" r:id="rId67" display="https://podminky.urs.cz/item/CS_URS_2021_02/763111771"/>
    <hyperlink ref="F1179" r:id="rId68" display="https://podminky.urs.cz/item/CS_URS_2021_02/763173111"/>
    <hyperlink ref="F1188" r:id="rId69" display="https://podminky.urs.cz/item/CS_URS_2021_02/763173121"/>
    <hyperlink ref="F1197" r:id="rId70" display="https://podminky.urs.cz/item/CS_URS_2021_02/763411116"/>
    <hyperlink ref="F1208" r:id="rId71" display="https://podminky.urs.cz/item/CS_URS_2021_02/763411126"/>
    <hyperlink ref="F1216" r:id="rId72" display="https://podminky.urs.cz/item/CS_URS_2021_02/763431031"/>
    <hyperlink ref="F1226" r:id="rId73" display="https://podminky.urs.cz/item/CS_URS_2021_02/998763403"/>
    <hyperlink ref="F1234" r:id="rId74" display="https://podminky.urs.cz/item/CS_URS_2021_02/764208105"/>
    <hyperlink ref="F1246" r:id="rId75" display="https://podminky.urs.cz/item/CS_URS_2021_02/764208107"/>
    <hyperlink ref="F1271" r:id="rId76" display="https://podminky.urs.cz/item/CS_URS_2021_02/764208145"/>
    <hyperlink ref="F1275" r:id="rId77" display="https://podminky.urs.cz/item/CS_URS_2021_02/998764203"/>
    <hyperlink ref="F1286" r:id="rId78" display="https://podminky.urs.cz/item/CS_URS_2021_02/766211100"/>
    <hyperlink ref="F1302" r:id="rId79" display="https://podminky.urs.cz/item/CS_URS_2021_02/766660171"/>
    <hyperlink ref="F1321" r:id="rId80" display="https://podminky.urs.cz/item/CS_URS_2021_02/766660182"/>
    <hyperlink ref="F1332" r:id="rId81" display="https://podminky.urs.cz/item/CS_URS_2021_02/766694124"/>
    <hyperlink ref="F1343" r:id="rId82" display="https://podminky.urs.cz/item/CS_URS_2021_02/998766203"/>
    <hyperlink ref="F1375" r:id="rId83" display="https://podminky.urs.cz/item/CS_URS_2021_02/767163121"/>
    <hyperlink ref="F1386" r:id="rId84" display="https://podminky.urs.cz/item/CS_URS_2021_02/767163221"/>
    <hyperlink ref="F1401" r:id="rId85" display="https://podminky.urs.cz/item/CS_URS_2021_02/767995111"/>
    <hyperlink ref="F1438" r:id="rId86" display="https://podminky.urs.cz/item/CS_URS_2021_02/767995113"/>
    <hyperlink ref="F1451" r:id="rId87" display="https://podminky.urs.cz/item/CS_URS_2021_02/953965132"/>
    <hyperlink ref="F1463" r:id="rId88" display="https://podminky.urs.cz/item/CS_URS_2021_02/998767203"/>
    <hyperlink ref="F1470" r:id="rId89" display="https://podminky.urs.cz/item/CS_URS_2021_02/771151022"/>
    <hyperlink ref="F1475" r:id="rId90" display="https://podminky.urs.cz/item/CS_URS_2021_02/771574263"/>
    <hyperlink ref="F1485" r:id="rId91" display="https://podminky.urs.cz/item/CS_URS_2021_02/771577111"/>
    <hyperlink ref="F1490" r:id="rId92" display="https://podminky.urs.cz/item/CS_URS_2021_02/998771203"/>
    <hyperlink ref="F1493" r:id="rId93" display="https://podminky.urs.cz/item/CS_URS_2021_02/776111111"/>
    <hyperlink ref="F1501" r:id="rId94" display="https://podminky.urs.cz/item/CS_URS_2021_02/776211131"/>
    <hyperlink ref="F1513" r:id="rId95" display="https://podminky.urs.cz/item/CS_URS_2021_02/776251311"/>
    <hyperlink ref="F1525" r:id="rId96" display="https://podminky.urs.cz/item/CS_URS_2021_02/776411112"/>
    <hyperlink ref="F1639" r:id="rId97" display="https://podminky.urs.cz/item/CS_URS_2021_02/776991141"/>
    <hyperlink ref="F1645" r:id="rId98" display="https://podminky.urs.cz/item/CS_URS_2021_02/998776203"/>
    <hyperlink ref="F1648" r:id="rId99" display="https://podminky.urs.cz/item/CS_URS_2021_02/781474114"/>
    <hyperlink ref="F1690" r:id="rId100" display="https://podminky.urs.cz/item/CS_URS_2021_02/781491021"/>
    <hyperlink ref="F1700" r:id="rId101" display="https://podminky.urs.cz/item/CS_URS_2021_02/781494511"/>
    <hyperlink ref="F1719" r:id="rId102" display="https://podminky.urs.cz/item/CS_URS_2021_02/998781203"/>
    <hyperlink ref="F1722" r:id="rId103" display="https://podminky.urs.cz/item/CS_URS_2021_02/784211101"/>
    <hyperlink ref="F1830" r:id="rId104" display="https://podminky.urs.cz/item/CS_URS_2021_02/784211109"/>
    <hyperlink ref="F1844" r:id="rId105" display="https://podminky.urs.cz/item/CS_URS_2022_01/786623021"/>
    <hyperlink ref="F1855" r:id="rId106" display="https://podminky.urs.cz/item/CS_URS_2022_01/786623023"/>
    <hyperlink ref="F1866" r:id="rId107" display="https://podminky.urs.cz/item/CS_URS_2022_01/786623027"/>
    <hyperlink ref="F1877" r:id="rId108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ROUND((SUM(BE108:BE2095)),  2)</f>
        <v>0</v>
      </c>
      <c r="G35" s="40"/>
      <c r="H35" s="40"/>
      <c r="I35" s="160">
        <v>0.20999999999999999</v>
      </c>
      <c r="J35" s="159">
        <f>ROUND(((SUM(BE108:BE2095))*I35),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ROUND((SUM(BF108:BF2095)),  2)</f>
        <v>0</v>
      </c>
      <c r="G36" s="40"/>
      <c r="H36" s="40"/>
      <c r="I36" s="160">
        <v>0.14999999999999999</v>
      </c>
      <c r="J36" s="159">
        <f>ROUND(((SUM(BF108:BF2095))*I36),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ROUND((SUM(BG108:BG2095)),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ROUND((SUM(BH108:BH2095)),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ROUND((SUM(BI108:BI2095)),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J110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2343</v>
      </c>
      <c r="E67" s="185"/>
      <c r="F67" s="185"/>
      <c r="G67" s="185"/>
      <c r="H67" s="185"/>
      <c r="I67" s="185"/>
      <c r="J67" s="186">
        <f>J398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1039</v>
      </c>
      <c r="E68" s="185"/>
      <c r="F68" s="185"/>
      <c r="G68" s="185"/>
      <c r="H68" s="185"/>
      <c r="I68" s="185"/>
      <c r="J68" s="186">
        <f>J409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J825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J881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167</v>
      </c>
      <c r="E71" s="180"/>
      <c r="F71" s="180"/>
      <c r="G71" s="180"/>
      <c r="H71" s="180"/>
      <c r="I71" s="180"/>
      <c r="J71" s="181">
        <f>J884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464</v>
      </c>
      <c r="E72" s="185"/>
      <c r="F72" s="185"/>
      <c r="G72" s="185"/>
      <c r="H72" s="185"/>
      <c r="I72" s="185"/>
      <c r="J72" s="186">
        <f>J885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168</v>
      </c>
      <c r="E73" s="185"/>
      <c r="F73" s="185"/>
      <c r="G73" s="185"/>
      <c r="H73" s="185"/>
      <c r="I73" s="185"/>
      <c r="J73" s="186">
        <f>J934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169</v>
      </c>
      <c r="E74" s="185"/>
      <c r="F74" s="185"/>
      <c r="G74" s="185"/>
      <c r="H74" s="185"/>
      <c r="I74" s="185"/>
      <c r="J74" s="186">
        <f>J1109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1514</v>
      </c>
      <c r="E75" s="185"/>
      <c r="F75" s="185"/>
      <c r="G75" s="185"/>
      <c r="H75" s="185"/>
      <c r="I75" s="185"/>
      <c r="J75" s="186">
        <f>J1161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2344</v>
      </c>
      <c r="E76" s="185"/>
      <c r="F76" s="185"/>
      <c r="G76" s="185"/>
      <c r="H76" s="185"/>
      <c r="I76" s="185"/>
      <c r="J76" s="186">
        <f>J1199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1041</v>
      </c>
      <c r="E77" s="185"/>
      <c r="F77" s="185"/>
      <c r="G77" s="185"/>
      <c r="H77" s="185"/>
      <c r="I77" s="185"/>
      <c r="J77" s="186">
        <f>J1229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1042</v>
      </c>
      <c r="E78" s="185"/>
      <c r="F78" s="185"/>
      <c r="G78" s="185"/>
      <c r="H78" s="185"/>
      <c r="I78" s="185"/>
      <c r="J78" s="186">
        <f>J1349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170</v>
      </c>
      <c r="E79" s="185"/>
      <c r="F79" s="185"/>
      <c r="G79" s="185"/>
      <c r="H79" s="185"/>
      <c r="I79" s="185"/>
      <c r="J79" s="186">
        <f>J1407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1043</v>
      </c>
      <c r="E80" s="185"/>
      <c r="F80" s="185"/>
      <c r="G80" s="185"/>
      <c r="H80" s="185"/>
      <c r="I80" s="185"/>
      <c r="J80" s="186">
        <f>J1533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1515</v>
      </c>
      <c r="E81" s="185"/>
      <c r="F81" s="185"/>
      <c r="G81" s="185"/>
      <c r="H81" s="185"/>
      <c r="I81" s="185"/>
      <c r="J81" s="186">
        <f>J1666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1044</v>
      </c>
      <c r="E82" s="185"/>
      <c r="F82" s="185"/>
      <c r="G82" s="185"/>
      <c r="H82" s="185"/>
      <c r="I82" s="185"/>
      <c r="J82" s="186">
        <f>J1689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1516</v>
      </c>
      <c r="E83" s="185"/>
      <c r="F83" s="185"/>
      <c r="G83" s="185"/>
      <c r="H83" s="185"/>
      <c r="I83" s="185"/>
      <c r="J83" s="186">
        <f>J1856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1045</v>
      </c>
      <c r="E84" s="185"/>
      <c r="F84" s="185"/>
      <c r="G84" s="185"/>
      <c r="H84" s="185"/>
      <c r="I84" s="185"/>
      <c r="J84" s="186">
        <f>J1931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1517</v>
      </c>
      <c r="E85" s="185"/>
      <c r="F85" s="185"/>
      <c r="G85" s="185"/>
      <c r="H85" s="185"/>
      <c r="I85" s="185"/>
      <c r="J85" s="186">
        <f>J2046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172</v>
      </c>
      <c r="E86" s="180"/>
      <c r="F86" s="180"/>
      <c r="G86" s="180"/>
      <c r="H86" s="180"/>
      <c r="I86" s="180"/>
      <c r="J86" s="181">
        <f>J2094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154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06 - Architektonicko - stavební řešení 4. NP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174</v>
      </c>
      <c r="D107" s="191" t="s">
        <v>58</v>
      </c>
      <c r="E107" s="191" t="s">
        <v>54</v>
      </c>
      <c r="F107" s="191" t="s">
        <v>55</v>
      </c>
      <c r="G107" s="191" t="s">
        <v>175</v>
      </c>
      <c r="H107" s="191" t="s">
        <v>176</v>
      </c>
      <c r="I107" s="191" t="s">
        <v>177</v>
      </c>
      <c r="J107" s="191" t="s">
        <v>159</v>
      </c>
      <c r="K107" s="192" t="s">
        <v>178</v>
      </c>
      <c r="L107" s="193"/>
      <c r="M107" s="94" t="s">
        <v>19</v>
      </c>
      <c r="N107" s="95" t="s">
        <v>43</v>
      </c>
      <c r="O107" s="95" t="s">
        <v>179</v>
      </c>
      <c r="P107" s="95" t="s">
        <v>180</v>
      </c>
      <c r="Q107" s="95" t="s">
        <v>181</v>
      </c>
      <c r="R107" s="95" t="s">
        <v>182</v>
      </c>
      <c r="S107" s="95" t="s">
        <v>183</v>
      </c>
      <c r="T107" s="96" t="s">
        <v>184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185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P109+P884+P2094</f>
        <v>0</v>
      </c>
      <c r="Q108" s="98"/>
      <c r="R108" s="196">
        <f>R109+R884+R2094</f>
        <v>537.90916673000004</v>
      </c>
      <c r="S108" s="98"/>
      <c r="T108" s="197">
        <f>T109+T884+T2094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160</v>
      </c>
      <c r="BK108" s="198">
        <f>BK109+BK884+BK2094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186</v>
      </c>
      <c r="F109" s="202" t="s">
        <v>187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P110+P188+P398+P409+P825+P881</f>
        <v>0</v>
      </c>
      <c r="Q109" s="207"/>
      <c r="R109" s="208">
        <f>R110+R188+R398+R409+R825+R881</f>
        <v>514.05491519000009</v>
      </c>
      <c r="S109" s="207"/>
      <c r="T109" s="209">
        <f>T110+T188+T398+T409+T825+T881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188</v>
      </c>
      <c r="BK109" s="212">
        <f>BK110+BK188+BK398+BK409+BK825+BK881</f>
        <v>0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129</v>
      </c>
      <c r="F110" s="213" t="s">
        <v>230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SUM(P111:P187)</f>
        <v>0</v>
      </c>
      <c r="Q110" s="207"/>
      <c r="R110" s="208">
        <f>SUM(R111:R187)</f>
        <v>114.31958313000001</v>
      </c>
      <c r="S110" s="207"/>
      <c r="T110" s="209">
        <f>SUM(T111:T187)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188</v>
      </c>
      <c r="BK110" s="212">
        <f>SUM(BK111:BK187)</f>
        <v>0</v>
      </c>
    </row>
    <row r="111" s="2" customFormat="1" ht="24.15" customHeight="1">
      <c r="A111" s="40"/>
      <c r="B111" s="41"/>
      <c r="C111" s="215" t="s">
        <v>80</v>
      </c>
      <c r="D111" s="215" t="s">
        <v>190</v>
      </c>
      <c r="E111" s="216" t="s">
        <v>651</v>
      </c>
      <c r="F111" s="217" t="s">
        <v>652</v>
      </c>
      <c r="G111" s="218" t="s">
        <v>243</v>
      </c>
      <c r="H111" s="219">
        <v>191.09800000000001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39.580217760000004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2345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654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2346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1520</v>
      </c>
      <c r="G114" s="245"/>
      <c r="H114" s="248">
        <v>37.799999999999997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2347</v>
      </c>
      <c r="G115" s="245"/>
      <c r="H115" s="248">
        <v>-6.4000000000000004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1522</v>
      </c>
      <c r="G116" s="245"/>
      <c r="H116" s="248">
        <v>86.641000000000005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2348</v>
      </c>
      <c r="G117" s="245"/>
      <c r="H117" s="248">
        <v>-33.311999999999998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1524</v>
      </c>
      <c r="G118" s="245"/>
      <c r="H118" s="248">
        <v>8.5050000000000008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2349</v>
      </c>
      <c r="G119" s="245"/>
      <c r="H119" s="248">
        <v>37.170000000000002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1526</v>
      </c>
      <c r="G120" s="245"/>
      <c r="H120" s="248">
        <v>98.296000000000006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2350</v>
      </c>
      <c r="G121" s="245"/>
      <c r="H121" s="248">
        <v>-40.909999999999997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2351</v>
      </c>
      <c r="G122" s="245"/>
      <c r="H122" s="248">
        <v>1.575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2352</v>
      </c>
      <c r="G123" s="245"/>
      <c r="H123" s="248">
        <v>0.94499999999999995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2353</v>
      </c>
      <c r="G124" s="245"/>
      <c r="H124" s="248">
        <v>0.78800000000000003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5" customFormat="1">
      <c r="A125" s="15"/>
      <c r="B125" s="255"/>
      <c r="C125" s="256"/>
      <c r="D125" s="235" t="s">
        <v>198</v>
      </c>
      <c r="E125" s="257" t="s">
        <v>19</v>
      </c>
      <c r="F125" s="258" t="s">
        <v>229</v>
      </c>
      <c r="G125" s="256"/>
      <c r="H125" s="259">
        <v>191.09799999999999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198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188</v>
      </c>
    </row>
    <row r="126" s="2" customFormat="1" ht="24.15" customHeight="1">
      <c r="A126" s="40"/>
      <c r="B126" s="41"/>
      <c r="C126" s="215" t="s">
        <v>82</v>
      </c>
      <c r="D126" s="215" t="s">
        <v>190</v>
      </c>
      <c r="E126" s="216" t="s">
        <v>681</v>
      </c>
      <c r="F126" s="217" t="s">
        <v>682</v>
      </c>
      <c r="G126" s="218" t="s">
        <v>193</v>
      </c>
      <c r="H126" s="219">
        <v>12.632</v>
      </c>
      <c r="I126" s="220"/>
      <c r="J126" s="221">
        <f>ROUND(I126*H126,2)</f>
        <v>0</v>
      </c>
      <c r="K126" s="217" t="s">
        <v>194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2.45329</v>
      </c>
      <c r="R126" s="224">
        <f>Q126*H126</f>
        <v>30.989959279999997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82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2354</v>
      </c>
    </row>
    <row r="127" s="2" customFormat="1">
      <c r="A127" s="40"/>
      <c r="B127" s="41"/>
      <c r="C127" s="42"/>
      <c r="D127" s="228" t="s">
        <v>196</v>
      </c>
      <c r="E127" s="42"/>
      <c r="F127" s="229" t="s">
        <v>684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196</v>
      </c>
      <c r="AU127" s="19" t="s">
        <v>82</v>
      </c>
    </row>
    <row r="128" s="13" customFormat="1">
      <c r="A128" s="13"/>
      <c r="B128" s="233"/>
      <c r="C128" s="234"/>
      <c r="D128" s="235" t="s">
        <v>198</v>
      </c>
      <c r="E128" s="236" t="s">
        <v>19</v>
      </c>
      <c r="F128" s="237" t="s">
        <v>2346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198</v>
      </c>
      <c r="AU128" s="243" t="s">
        <v>82</v>
      </c>
      <c r="AV128" s="13" t="s">
        <v>80</v>
      </c>
      <c r="AW128" s="13" t="s">
        <v>35</v>
      </c>
      <c r="AX128" s="13" t="s">
        <v>73</v>
      </c>
      <c r="AY128" s="243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1529</v>
      </c>
      <c r="G129" s="245"/>
      <c r="H129" s="248">
        <v>5.5439999999999996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2355</v>
      </c>
      <c r="G130" s="245"/>
      <c r="H130" s="248">
        <v>7.0880000000000001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5" customFormat="1">
      <c r="A131" s="15"/>
      <c r="B131" s="255"/>
      <c r="C131" s="256"/>
      <c r="D131" s="235" t="s">
        <v>198</v>
      </c>
      <c r="E131" s="257" t="s">
        <v>19</v>
      </c>
      <c r="F131" s="258" t="s">
        <v>229</v>
      </c>
      <c r="G131" s="256"/>
      <c r="H131" s="259">
        <v>12.632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198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188</v>
      </c>
    </row>
    <row r="132" s="2" customFormat="1" ht="24.15" customHeight="1">
      <c r="A132" s="40"/>
      <c r="B132" s="41"/>
      <c r="C132" s="215" t="s">
        <v>129</v>
      </c>
      <c r="D132" s="215" t="s">
        <v>190</v>
      </c>
      <c r="E132" s="216" t="s">
        <v>688</v>
      </c>
      <c r="F132" s="217" t="s">
        <v>689</v>
      </c>
      <c r="G132" s="218" t="s">
        <v>243</v>
      </c>
      <c r="H132" s="219">
        <v>55.439999999999998</v>
      </c>
      <c r="I132" s="220"/>
      <c r="J132" s="221">
        <f>ROUND(I132*H132,2)</f>
        <v>0</v>
      </c>
      <c r="K132" s="217" t="s">
        <v>194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0.0024399999999999999</v>
      </c>
      <c r="R132" s="224">
        <f>Q132*H132</f>
        <v>0.13527359999999999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82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2356</v>
      </c>
    </row>
    <row r="133" s="2" customFormat="1">
      <c r="A133" s="40"/>
      <c r="B133" s="41"/>
      <c r="C133" s="42"/>
      <c r="D133" s="228" t="s">
        <v>196</v>
      </c>
      <c r="E133" s="42"/>
      <c r="F133" s="229" t="s">
        <v>691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196</v>
      </c>
      <c r="AU133" s="19" t="s">
        <v>82</v>
      </c>
    </row>
    <row r="134" s="13" customFormat="1">
      <c r="A134" s="13"/>
      <c r="B134" s="233"/>
      <c r="C134" s="234"/>
      <c r="D134" s="235" t="s">
        <v>198</v>
      </c>
      <c r="E134" s="236" t="s">
        <v>19</v>
      </c>
      <c r="F134" s="237" t="s">
        <v>2357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198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1532</v>
      </c>
      <c r="G135" s="245"/>
      <c r="H135" s="248">
        <v>55.439999999999998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5" customFormat="1">
      <c r="A136" s="15"/>
      <c r="B136" s="255"/>
      <c r="C136" s="256"/>
      <c r="D136" s="235" t="s">
        <v>198</v>
      </c>
      <c r="E136" s="257" t="s">
        <v>19</v>
      </c>
      <c r="F136" s="258" t="s">
        <v>229</v>
      </c>
      <c r="G136" s="256"/>
      <c r="H136" s="259">
        <v>55.439999999999998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198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188</v>
      </c>
    </row>
    <row r="137" s="2" customFormat="1" ht="24.15" customHeight="1">
      <c r="A137" s="40"/>
      <c r="B137" s="41"/>
      <c r="C137" s="215" t="s">
        <v>135</v>
      </c>
      <c r="D137" s="215" t="s">
        <v>190</v>
      </c>
      <c r="E137" s="216" t="s">
        <v>693</v>
      </c>
      <c r="F137" s="217" t="s">
        <v>694</v>
      </c>
      <c r="G137" s="218" t="s">
        <v>243</v>
      </c>
      <c r="H137" s="219">
        <v>55.439999999999998</v>
      </c>
      <c r="I137" s="220"/>
      <c r="J137" s="221">
        <f>ROUND(I137*H137,2)</f>
        <v>0</v>
      </c>
      <c r="K137" s="217" t="s">
        <v>194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82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2358</v>
      </c>
    </row>
    <row r="138" s="2" customFormat="1">
      <c r="A138" s="40"/>
      <c r="B138" s="41"/>
      <c r="C138" s="42"/>
      <c r="D138" s="228" t="s">
        <v>196</v>
      </c>
      <c r="E138" s="42"/>
      <c r="F138" s="229" t="s">
        <v>696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196</v>
      </c>
      <c r="AU138" s="19" t="s">
        <v>82</v>
      </c>
    </row>
    <row r="139" s="13" customFormat="1">
      <c r="A139" s="13"/>
      <c r="B139" s="233"/>
      <c r="C139" s="234"/>
      <c r="D139" s="235" t="s">
        <v>198</v>
      </c>
      <c r="E139" s="236" t="s">
        <v>19</v>
      </c>
      <c r="F139" s="237" t="s">
        <v>2346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198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1532</v>
      </c>
      <c r="G140" s="245"/>
      <c r="H140" s="248">
        <v>55.439999999999998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5" customFormat="1">
      <c r="A141" s="15"/>
      <c r="B141" s="255"/>
      <c r="C141" s="256"/>
      <c r="D141" s="235" t="s">
        <v>198</v>
      </c>
      <c r="E141" s="257" t="s">
        <v>19</v>
      </c>
      <c r="F141" s="258" t="s">
        <v>229</v>
      </c>
      <c r="G141" s="256"/>
      <c r="H141" s="259">
        <v>55.439999999999998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198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188</v>
      </c>
    </row>
    <row r="142" s="2" customFormat="1" ht="24.15" customHeight="1">
      <c r="A142" s="40"/>
      <c r="B142" s="41"/>
      <c r="C142" s="215" t="s">
        <v>253</v>
      </c>
      <c r="D142" s="215" t="s">
        <v>190</v>
      </c>
      <c r="E142" s="216" t="s">
        <v>1534</v>
      </c>
      <c r="F142" s="217" t="s">
        <v>1535</v>
      </c>
      <c r="G142" s="218" t="s">
        <v>243</v>
      </c>
      <c r="H142" s="219">
        <v>50.399999999999999</v>
      </c>
      <c r="I142" s="220"/>
      <c r="J142" s="221">
        <f>ROUND(I142*H142,2)</f>
        <v>0</v>
      </c>
      <c r="K142" s="217" t="s">
        <v>194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0.0022000000000000001</v>
      </c>
      <c r="R142" s="224">
        <f>Q142*H142</f>
        <v>0.11088000000000001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82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2359</v>
      </c>
    </row>
    <row r="143" s="2" customFormat="1">
      <c r="A143" s="40"/>
      <c r="B143" s="41"/>
      <c r="C143" s="42"/>
      <c r="D143" s="228" t="s">
        <v>196</v>
      </c>
      <c r="E143" s="42"/>
      <c r="F143" s="229" t="s">
        <v>1537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196</v>
      </c>
      <c r="AU143" s="19" t="s">
        <v>82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2346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1538</v>
      </c>
      <c r="G145" s="245"/>
      <c r="H145" s="248">
        <v>50.399999999999999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50.399999999999999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2" customFormat="1" ht="24.15" customHeight="1">
      <c r="A147" s="40"/>
      <c r="B147" s="41"/>
      <c r="C147" s="215" t="s">
        <v>258</v>
      </c>
      <c r="D147" s="215" t="s">
        <v>190</v>
      </c>
      <c r="E147" s="216" t="s">
        <v>1539</v>
      </c>
      <c r="F147" s="217" t="s">
        <v>1540</v>
      </c>
      <c r="G147" s="218" t="s">
        <v>243</v>
      </c>
      <c r="H147" s="219">
        <v>50.399999999999999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2360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1542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3" customFormat="1">
      <c r="A149" s="13"/>
      <c r="B149" s="233"/>
      <c r="C149" s="234"/>
      <c r="D149" s="235" t="s">
        <v>198</v>
      </c>
      <c r="E149" s="236" t="s">
        <v>19</v>
      </c>
      <c r="F149" s="237" t="s">
        <v>2346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198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1538</v>
      </c>
      <c r="G150" s="245"/>
      <c r="H150" s="248">
        <v>50.399999999999999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5" customFormat="1">
      <c r="A151" s="15"/>
      <c r="B151" s="255"/>
      <c r="C151" s="256"/>
      <c r="D151" s="235" t="s">
        <v>198</v>
      </c>
      <c r="E151" s="257" t="s">
        <v>19</v>
      </c>
      <c r="F151" s="258" t="s">
        <v>229</v>
      </c>
      <c r="G151" s="256"/>
      <c r="H151" s="259">
        <v>50.399999999999999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198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188</v>
      </c>
    </row>
    <row r="152" s="2" customFormat="1" ht="24.15" customHeight="1">
      <c r="A152" s="40"/>
      <c r="B152" s="41"/>
      <c r="C152" s="215" t="s">
        <v>263</v>
      </c>
      <c r="D152" s="215" t="s">
        <v>190</v>
      </c>
      <c r="E152" s="216" t="s">
        <v>715</v>
      </c>
      <c r="F152" s="217" t="s">
        <v>716</v>
      </c>
      <c r="G152" s="218" t="s">
        <v>345</v>
      </c>
      <c r="H152" s="219">
        <v>3.79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1.05237</v>
      </c>
      <c r="R152" s="224">
        <f>Q152*H152</f>
        <v>3.9884823000000003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2361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718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2362</v>
      </c>
      <c r="G154" s="245"/>
      <c r="H154" s="248">
        <v>3.79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3.79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268</v>
      </c>
      <c r="D156" s="215" t="s">
        <v>190</v>
      </c>
      <c r="E156" s="216" t="s">
        <v>720</v>
      </c>
      <c r="F156" s="217" t="s">
        <v>721</v>
      </c>
      <c r="G156" s="218" t="s">
        <v>193</v>
      </c>
      <c r="H156" s="219">
        <v>15.145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2.4533</v>
      </c>
      <c r="R156" s="224">
        <f>Q156*H156</f>
        <v>37.1552285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2363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723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3" customFormat="1">
      <c r="A158" s="13"/>
      <c r="B158" s="233"/>
      <c r="C158" s="234"/>
      <c r="D158" s="235" t="s">
        <v>198</v>
      </c>
      <c r="E158" s="236" t="s">
        <v>19</v>
      </c>
      <c r="F158" s="237" t="s">
        <v>2364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198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2365</v>
      </c>
      <c r="G159" s="245"/>
      <c r="H159" s="248">
        <v>13.265000000000001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1548</v>
      </c>
      <c r="G160" s="245"/>
      <c r="H160" s="248">
        <v>2.8879999999999999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1068</v>
      </c>
      <c r="G161" s="245"/>
      <c r="H161" s="248">
        <v>-0.55800000000000005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1549</v>
      </c>
      <c r="G162" s="245"/>
      <c r="H162" s="248">
        <v>-0.45000000000000001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5" customFormat="1">
      <c r="A163" s="15"/>
      <c r="B163" s="255"/>
      <c r="C163" s="256"/>
      <c r="D163" s="235" t="s">
        <v>198</v>
      </c>
      <c r="E163" s="257" t="s">
        <v>19</v>
      </c>
      <c r="F163" s="258" t="s">
        <v>229</v>
      </c>
      <c r="G163" s="256"/>
      <c r="H163" s="259">
        <v>15.145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198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188</v>
      </c>
    </row>
    <row r="164" s="2" customFormat="1" ht="16.5" customHeight="1">
      <c r="A164" s="40"/>
      <c r="B164" s="41"/>
      <c r="C164" s="215" t="s">
        <v>239</v>
      </c>
      <c r="D164" s="215" t="s">
        <v>190</v>
      </c>
      <c r="E164" s="216" t="s">
        <v>742</v>
      </c>
      <c r="F164" s="217" t="s">
        <v>743</v>
      </c>
      <c r="G164" s="218" t="s">
        <v>243</v>
      </c>
      <c r="H164" s="219">
        <v>166.68299999999999</v>
      </c>
      <c r="I164" s="220"/>
      <c r="J164" s="221">
        <f>ROUND(I164*H164,2)</f>
        <v>0</v>
      </c>
      <c r="K164" s="217" t="s">
        <v>194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0.0027499999999999998</v>
      </c>
      <c r="R164" s="224">
        <f>Q164*H164</f>
        <v>0.45837824999999993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82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2366</v>
      </c>
    </row>
    <row r="165" s="2" customFormat="1">
      <c r="A165" s="40"/>
      <c r="B165" s="41"/>
      <c r="C165" s="42"/>
      <c r="D165" s="228" t="s">
        <v>196</v>
      </c>
      <c r="E165" s="42"/>
      <c r="F165" s="229" t="s">
        <v>745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196</v>
      </c>
      <c r="AU165" s="19" t="s">
        <v>82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2364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1551</v>
      </c>
      <c r="G167" s="245"/>
      <c r="H167" s="248">
        <v>82.424999999999997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1552</v>
      </c>
      <c r="G168" s="245"/>
      <c r="H168" s="248">
        <v>55.299999999999997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747</v>
      </c>
      <c r="G169" s="245"/>
      <c r="H169" s="248">
        <v>1.1479999999999999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1553</v>
      </c>
      <c r="G170" s="245"/>
      <c r="H170" s="248">
        <v>1.05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1554</v>
      </c>
      <c r="G171" s="245"/>
      <c r="H171" s="248">
        <v>-5.79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1555</v>
      </c>
      <c r="G172" s="245"/>
      <c r="H172" s="248">
        <v>32.549999999999997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5" customFormat="1">
      <c r="A173" s="15"/>
      <c r="B173" s="255"/>
      <c r="C173" s="256"/>
      <c r="D173" s="235" t="s">
        <v>198</v>
      </c>
      <c r="E173" s="257" t="s">
        <v>19</v>
      </c>
      <c r="F173" s="258" t="s">
        <v>229</v>
      </c>
      <c r="G173" s="256"/>
      <c r="H173" s="259">
        <v>166.68299999999999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198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188</v>
      </c>
    </row>
    <row r="174" s="2" customFormat="1" ht="16.5" customHeight="1">
      <c r="A174" s="40"/>
      <c r="B174" s="41"/>
      <c r="C174" s="215" t="s">
        <v>286</v>
      </c>
      <c r="D174" s="215" t="s">
        <v>190</v>
      </c>
      <c r="E174" s="216" t="s">
        <v>757</v>
      </c>
      <c r="F174" s="217" t="s">
        <v>758</v>
      </c>
      <c r="G174" s="218" t="s">
        <v>243</v>
      </c>
      <c r="H174" s="219">
        <v>166.68299999999999</v>
      </c>
      <c r="I174" s="220"/>
      <c r="J174" s="221">
        <f>ROUND(I174*H174,2)</f>
        <v>0</v>
      </c>
      <c r="K174" s="217" t="s">
        <v>194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82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2367</v>
      </c>
    </row>
    <row r="175" s="2" customFormat="1">
      <c r="A175" s="40"/>
      <c r="B175" s="41"/>
      <c r="C175" s="42"/>
      <c r="D175" s="228" t="s">
        <v>196</v>
      </c>
      <c r="E175" s="42"/>
      <c r="F175" s="229" t="s">
        <v>760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196</v>
      </c>
      <c r="AU175" s="19" t="s">
        <v>82</v>
      </c>
    </row>
    <row r="176" s="13" customFormat="1">
      <c r="A176" s="13"/>
      <c r="B176" s="233"/>
      <c r="C176" s="234"/>
      <c r="D176" s="235" t="s">
        <v>198</v>
      </c>
      <c r="E176" s="236" t="s">
        <v>19</v>
      </c>
      <c r="F176" s="237" t="s">
        <v>2364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198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1551</v>
      </c>
      <c r="G177" s="245"/>
      <c r="H177" s="248">
        <v>82.424999999999997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1552</v>
      </c>
      <c r="G178" s="245"/>
      <c r="H178" s="248">
        <v>55.299999999999997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747</v>
      </c>
      <c r="G179" s="245"/>
      <c r="H179" s="248">
        <v>1.1479999999999999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1553</v>
      </c>
      <c r="G180" s="245"/>
      <c r="H180" s="248">
        <v>1.05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1554</v>
      </c>
      <c r="G181" s="245"/>
      <c r="H181" s="248">
        <v>-5.79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1555</v>
      </c>
      <c r="G182" s="245"/>
      <c r="H182" s="248">
        <v>32.549999999999997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166.68299999999999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4.15" customHeight="1">
      <c r="A184" s="40"/>
      <c r="B184" s="41"/>
      <c r="C184" s="215" t="s">
        <v>296</v>
      </c>
      <c r="D184" s="215" t="s">
        <v>190</v>
      </c>
      <c r="E184" s="216" t="s">
        <v>761</v>
      </c>
      <c r="F184" s="217" t="s">
        <v>762</v>
      </c>
      <c r="G184" s="218" t="s">
        <v>345</v>
      </c>
      <c r="H184" s="219">
        <v>1.817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1.0463199999999999</v>
      </c>
      <c r="R184" s="224">
        <f>Q184*H184</f>
        <v>1.9011634399999997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2368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764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2369</v>
      </c>
      <c r="G186" s="245"/>
      <c r="H186" s="248">
        <v>1.817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5" customFormat="1">
      <c r="A187" s="15"/>
      <c r="B187" s="255"/>
      <c r="C187" s="256"/>
      <c r="D187" s="235" t="s">
        <v>198</v>
      </c>
      <c r="E187" s="257" t="s">
        <v>19</v>
      </c>
      <c r="F187" s="258" t="s">
        <v>229</v>
      </c>
      <c r="G187" s="256"/>
      <c r="H187" s="259">
        <v>1.817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198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188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135</v>
      </c>
      <c r="F188" s="213" t="s">
        <v>788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SUM(P189:P397)</f>
        <v>0</v>
      </c>
      <c r="Q188" s="207"/>
      <c r="R188" s="208">
        <f>SUM(R189:R397)</f>
        <v>332.95174610000004</v>
      </c>
      <c r="S188" s="207"/>
      <c r="T188" s="209">
        <f>SUM(T189:T397)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80</v>
      </c>
      <c r="AT188" s="211" t="s">
        <v>72</v>
      </c>
      <c r="AU188" s="211" t="s">
        <v>80</v>
      </c>
      <c r="AY188" s="210" t="s">
        <v>188</v>
      </c>
      <c r="BK188" s="212">
        <f>SUM(BK189:BK397)</f>
        <v>0</v>
      </c>
    </row>
    <row r="189" s="2" customFormat="1" ht="24.15" customHeight="1">
      <c r="A189" s="40"/>
      <c r="B189" s="41"/>
      <c r="C189" s="215" t="s">
        <v>305</v>
      </c>
      <c r="D189" s="215" t="s">
        <v>190</v>
      </c>
      <c r="E189" s="216" t="s">
        <v>789</v>
      </c>
      <c r="F189" s="217" t="s">
        <v>790</v>
      </c>
      <c r="G189" s="218" t="s">
        <v>193</v>
      </c>
      <c r="H189" s="219">
        <v>99.019000000000005</v>
      </c>
      <c r="I189" s="220"/>
      <c r="J189" s="221">
        <f>ROUND(I189*H189,2)</f>
        <v>0</v>
      </c>
      <c r="K189" s="217" t="s">
        <v>194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2.45343</v>
      </c>
      <c r="R189" s="224">
        <f>Q189*H189</f>
        <v>242.93618517000002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2370</v>
      </c>
    </row>
    <row r="190" s="2" customFormat="1">
      <c r="A190" s="40"/>
      <c r="B190" s="41"/>
      <c r="C190" s="42"/>
      <c r="D190" s="228" t="s">
        <v>196</v>
      </c>
      <c r="E190" s="42"/>
      <c r="F190" s="229" t="s">
        <v>792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196</v>
      </c>
      <c r="AU190" s="19" t="s">
        <v>82</v>
      </c>
    </row>
    <row r="191" s="13" customFormat="1">
      <c r="A191" s="13"/>
      <c r="B191" s="233"/>
      <c r="C191" s="234"/>
      <c r="D191" s="235" t="s">
        <v>198</v>
      </c>
      <c r="E191" s="236" t="s">
        <v>19</v>
      </c>
      <c r="F191" s="237" t="s">
        <v>2346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198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1560</v>
      </c>
      <c r="G192" s="245"/>
      <c r="H192" s="248">
        <v>71.569999999999993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800</v>
      </c>
      <c r="G193" s="245"/>
      <c r="H193" s="248">
        <v>33.32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1561</v>
      </c>
      <c r="G194" s="245"/>
      <c r="H194" s="248">
        <v>-4.625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1562</v>
      </c>
      <c r="G195" s="245"/>
      <c r="H195" s="248">
        <v>-0.20000000000000001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2371</v>
      </c>
      <c r="G196" s="245"/>
      <c r="H196" s="248">
        <v>-5.2320000000000002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6" customFormat="1">
      <c r="A197" s="16"/>
      <c r="B197" s="282"/>
      <c r="C197" s="283"/>
      <c r="D197" s="235" t="s">
        <v>198</v>
      </c>
      <c r="E197" s="284" t="s">
        <v>19</v>
      </c>
      <c r="F197" s="285" t="s">
        <v>730</v>
      </c>
      <c r="G197" s="283"/>
      <c r="H197" s="286">
        <v>94.832999999999984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198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1563</v>
      </c>
      <c r="G198" s="245"/>
      <c r="H198" s="248">
        <v>0.76600000000000001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2372</v>
      </c>
      <c r="G199" s="245"/>
      <c r="H199" s="248">
        <v>0.97399999999999998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1564</v>
      </c>
      <c r="G200" s="245"/>
      <c r="H200" s="248">
        <v>0.32300000000000001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1564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6" customFormat="1">
      <c r="A202" s="16"/>
      <c r="B202" s="282"/>
      <c r="C202" s="283"/>
      <c r="D202" s="235" t="s">
        <v>198</v>
      </c>
      <c r="E202" s="284" t="s">
        <v>19</v>
      </c>
      <c r="F202" s="285" t="s">
        <v>730</v>
      </c>
      <c r="G202" s="283"/>
      <c r="H202" s="286">
        <v>2.3860000000000001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198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188</v>
      </c>
    </row>
    <row r="203" s="13" customFormat="1">
      <c r="A203" s="13"/>
      <c r="B203" s="233"/>
      <c r="C203" s="234"/>
      <c r="D203" s="235" t="s">
        <v>198</v>
      </c>
      <c r="E203" s="236" t="s">
        <v>19</v>
      </c>
      <c r="F203" s="237" t="s">
        <v>998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198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2373</v>
      </c>
      <c r="G204" s="245"/>
      <c r="H204" s="248">
        <v>1.8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5" customFormat="1">
      <c r="A205" s="15"/>
      <c r="B205" s="255"/>
      <c r="C205" s="256"/>
      <c r="D205" s="235" t="s">
        <v>198</v>
      </c>
      <c r="E205" s="257" t="s">
        <v>19</v>
      </c>
      <c r="F205" s="258" t="s">
        <v>229</v>
      </c>
      <c r="G205" s="256"/>
      <c r="H205" s="259">
        <v>99.018999999999977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198</v>
      </c>
      <c r="AU205" s="265" t="s">
        <v>82</v>
      </c>
      <c r="AV205" s="15" t="s">
        <v>135</v>
      </c>
      <c r="AW205" s="15" t="s">
        <v>35</v>
      </c>
      <c r="AX205" s="15" t="s">
        <v>80</v>
      </c>
      <c r="AY205" s="265" t="s">
        <v>188</v>
      </c>
    </row>
    <row r="206" s="2" customFormat="1" ht="21.75" customHeight="1">
      <c r="A206" s="40"/>
      <c r="B206" s="41"/>
      <c r="C206" s="215" t="s">
        <v>312</v>
      </c>
      <c r="D206" s="215" t="s">
        <v>190</v>
      </c>
      <c r="E206" s="216" t="s">
        <v>802</v>
      </c>
      <c r="F206" s="217" t="s">
        <v>803</v>
      </c>
      <c r="G206" s="218" t="s">
        <v>243</v>
      </c>
      <c r="H206" s="219">
        <v>398.14800000000002</v>
      </c>
      <c r="I206" s="220"/>
      <c r="J206" s="221">
        <f>ROUND(I206*H206,2)</f>
        <v>0</v>
      </c>
      <c r="K206" s="217" t="s">
        <v>194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0.0053299999999999997</v>
      </c>
      <c r="R206" s="224">
        <f>Q206*H206</f>
        <v>2.1221288399999998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82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2374</v>
      </c>
    </row>
    <row r="207" s="2" customFormat="1">
      <c r="A207" s="40"/>
      <c r="B207" s="41"/>
      <c r="C207" s="42"/>
      <c r="D207" s="228" t="s">
        <v>196</v>
      </c>
      <c r="E207" s="42"/>
      <c r="F207" s="229" t="s">
        <v>805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196</v>
      </c>
      <c r="AU207" s="19" t="s">
        <v>82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2346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1566</v>
      </c>
      <c r="G209" s="245"/>
      <c r="H209" s="248">
        <v>258.56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809</v>
      </c>
      <c r="G210" s="245"/>
      <c r="H210" s="248">
        <v>-23.760000000000002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1094</v>
      </c>
      <c r="G211" s="245"/>
      <c r="H211" s="248">
        <v>0.79500000000000004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811</v>
      </c>
      <c r="G212" s="245"/>
      <c r="H212" s="248">
        <v>0.89500000000000002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812</v>
      </c>
      <c r="G213" s="245"/>
      <c r="H213" s="248">
        <v>-1.6739999999999999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1567</v>
      </c>
      <c r="G214" s="245"/>
      <c r="H214" s="248">
        <v>27.178000000000001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1093</v>
      </c>
      <c r="G215" s="245"/>
      <c r="H215" s="248">
        <v>3.9500000000000002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4" customFormat="1">
      <c r="A216" s="14"/>
      <c r="B216" s="244"/>
      <c r="C216" s="245"/>
      <c r="D216" s="235" t="s">
        <v>198</v>
      </c>
      <c r="E216" s="246" t="s">
        <v>19</v>
      </c>
      <c r="F216" s="247" t="s">
        <v>1568</v>
      </c>
      <c r="G216" s="245"/>
      <c r="H216" s="248">
        <v>2.3250000000000002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198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2375</v>
      </c>
      <c r="G217" s="245"/>
      <c r="H217" s="248">
        <v>20.864999999999998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1570</v>
      </c>
      <c r="G218" s="245"/>
      <c r="H218" s="248">
        <v>43.700000000000003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1569</v>
      </c>
      <c r="G219" s="245"/>
      <c r="H219" s="248">
        <v>44.850000000000001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2376</v>
      </c>
      <c r="G220" s="245"/>
      <c r="H220" s="248">
        <v>11.412000000000001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2377</v>
      </c>
      <c r="G221" s="245"/>
      <c r="H221" s="248">
        <v>9.0519999999999996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5" customFormat="1">
      <c r="A222" s="15"/>
      <c r="B222" s="255"/>
      <c r="C222" s="256"/>
      <c r="D222" s="235" t="s">
        <v>198</v>
      </c>
      <c r="E222" s="257" t="s">
        <v>19</v>
      </c>
      <c r="F222" s="258" t="s">
        <v>229</v>
      </c>
      <c r="G222" s="256"/>
      <c r="H222" s="259">
        <v>398.14800000000002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198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188</v>
      </c>
    </row>
    <row r="223" s="2" customFormat="1" ht="24.15" customHeight="1">
      <c r="A223" s="40"/>
      <c r="B223" s="41"/>
      <c r="C223" s="215" t="s">
        <v>321</v>
      </c>
      <c r="D223" s="215" t="s">
        <v>190</v>
      </c>
      <c r="E223" s="216" t="s">
        <v>819</v>
      </c>
      <c r="F223" s="217" t="s">
        <v>820</v>
      </c>
      <c r="G223" s="218" t="s">
        <v>243</v>
      </c>
      <c r="H223" s="219">
        <v>398.14800000000002</v>
      </c>
      <c r="I223" s="220"/>
      <c r="J223" s="221">
        <f>ROUND(I223*H223,2)</f>
        <v>0</v>
      </c>
      <c r="K223" s="217" t="s">
        <v>194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82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2378</v>
      </c>
    </row>
    <row r="224" s="2" customFormat="1">
      <c r="A224" s="40"/>
      <c r="B224" s="41"/>
      <c r="C224" s="42"/>
      <c r="D224" s="228" t="s">
        <v>196</v>
      </c>
      <c r="E224" s="42"/>
      <c r="F224" s="229" t="s">
        <v>822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196</v>
      </c>
      <c r="AU224" s="19" t="s">
        <v>82</v>
      </c>
    </row>
    <row r="225" s="13" customFormat="1">
      <c r="A225" s="13"/>
      <c r="B225" s="233"/>
      <c r="C225" s="234"/>
      <c r="D225" s="235" t="s">
        <v>198</v>
      </c>
      <c r="E225" s="236" t="s">
        <v>19</v>
      </c>
      <c r="F225" s="237" t="s">
        <v>2346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198</v>
      </c>
      <c r="AU225" s="243" t="s">
        <v>82</v>
      </c>
      <c r="AV225" s="13" t="s">
        <v>80</v>
      </c>
      <c r="AW225" s="13" t="s">
        <v>35</v>
      </c>
      <c r="AX225" s="13" t="s">
        <v>73</v>
      </c>
      <c r="AY225" s="243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1566</v>
      </c>
      <c r="G226" s="245"/>
      <c r="H226" s="248">
        <v>258.56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809</v>
      </c>
      <c r="G227" s="245"/>
      <c r="H227" s="248">
        <v>-23.760000000000002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1094</v>
      </c>
      <c r="G228" s="245"/>
      <c r="H228" s="248">
        <v>0.79500000000000004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811</v>
      </c>
      <c r="G229" s="245"/>
      <c r="H229" s="248">
        <v>0.89500000000000002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4" customFormat="1">
      <c r="A230" s="14"/>
      <c r="B230" s="244"/>
      <c r="C230" s="245"/>
      <c r="D230" s="235" t="s">
        <v>198</v>
      </c>
      <c r="E230" s="246" t="s">
        <v>19</v>
      </c>
      <c r="F230" s="247" t="s">
        <v>812</v>
      </c>
      <c r="G230" s="245"/>
      <c r="H230" s="248">
        <v>-1.6739999999999999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198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1567</v>
      </c>
      <c r="G231" s="245"/>
      <c r="H231" s="248">
        <v>27.178000000000001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1093</v>
      </c>
      <c r="G232" s="245"/>
      <c r="H232" s="248">
        <v>3.9500000000000002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1568</v>
      </c>
      <c r="G233" s="245"/>
      <c r="H233" s="248">
        <v>2.3250000000000002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2375</v>
      </c>
      <c r="G234" s="245"/>
      <c r="H234" s="248">
        <v>20.864999999999998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1570</v>
      </c>
      <c r="G235" s="245"/>
      <c r="H235" s="248">
        <v>43.700000000000003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1569</v>
      </c>
      <c r="G236" s="245"/>
      <c r="H236" s="248">
        <v>44.850000000000001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2376</v>
      </c>
      <c r="G237" s="245"/>
      <c r="H237" s="248">
        <v>11.412000000000001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2377</v>
      </c>
      <c r="G238" s="245"/>
      <c r="H238" s="248">
        <v>9.0519999999999996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5" customFormat="1">
      <c r="A239" s="15"/>
      <c r="B239" s="255"/>
      <c r="C239" s="256"/>
      <c r="D239" s="235" t="s">
        <v>198</v>
      </c>
      <c r="E239" s="257" t="s">
        <v>19</v>
      </c>
      <c r="F239" s="258" t="s">
        <v>229</v>
      </c>
      <c r="G239" s="256"/>
      <c r="H239" s="259">
        <v>398.14800000000002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198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188</v>
      </c>
    </row>
    <row r="240" s="2" customFormat="1" ht="24.15" customHeight="1">
      <c r="A240" s="40"/>
      <c r="B240" s="41"/>
      <c r="C240" s="215" t="s">
        <v>8</v>
      </c>
      <c r="D240" s="215" t="s">
        <v>190</v>
      </c>
      <c r="E240" s="216" t="s">
        <v>823</v>
      </c>
      <c r="F240" s="217" t="s">
        <v>824</v>
      </c>
      <c r="G240" s="218" t="s">
        <v>243</v>
      </c>
      <c r="H240" s="219">
        <v>397.42899999999997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0.00088000000000000003</v>
      </c>
      <c r="R240" s="224">
        <f>Q240*H240</f>
        <v>0.34973751999999997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2379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826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3" customFormat="1">
      <c r="A242" s="13"/>
      <c r="B242" s="233"/>
      <c r="C242" s="234"/>
      <c r="D242" s="235" t="s">
        <v>198</v>
      </c>
      <c r="E242" s="236" t="s">
        <v>19</v>
      </c>
      <c r="F242" s="237" t="s">
        <v>2346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198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1566</v>
      </c>
      <c r="G243" s="245"/>
      <c r="H243" s="248">
        <v>258.56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1574</v>
      </c>
      <c r="G244" s="245"/>
      <c r="H244" s="248">
        <v>-18.5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1575</v>
      </c>
      <c r="G245" s="245"/>
      <c r="H245" s="248">
        <v>13.023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1569</v>
      </c>
      <c r="G246" s="245"/>
      <c r="H246" s="248">
        <v>44.850000000000001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1570</v>
      </c>
      <c r="G247" s="245"/>
      <c r="H247" s="248">
        <v>43.700000000000003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1569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2380</v>
      </c>
      <c r="G249" s="245"/>
      <c r="H249" s="248">
        <v>6.1040000000000001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2381</v>
      </c>
      <c r="G250" s="245"/>
      <c r="H250" s="248">
        <v>4.8419999999999996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5" customFormat="1">
      <c r="A251" s="15"/>
      <c r="B251" s="255"/>
      <c r="C251" s="256"/>
      <c r="D251" s="235" t="s">
        <v>198</v>
      </c>
      <c r="E251" s="257" t="s">
        <v>19</v>
      </c>
      <c r="F251" s="258" t="s">
        <v>229</v>
      </c>
      <c r="G251" s="256"/>
      <c r="H251" s="259">
        <v>397.42899999999997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198</v>
      </c>
      <c r="AU251" s="265" t="s">
        <v>82</v>
      </c>
      <c r="AV251" s="15" t="s">
        <v>135</v>
      </c>
      <c r="AW251" s="15" t="s">
        <v>35</v>
      </c>
      <c r="AX251" s="15" t="s">
        <v>80</v>
      </c>
      <c r="AY251" s="265" t="s">
        <v>188</v>
      </c>
    </row>
    <row r="252" s="2" customFormat="1" ht="24.15" customHeight="1">
      <c r="A252" s="40"/>
      <c r="B252" s="41"/>
      <c r="C252" s="215" t="s">
        <v>342</v>
      </c>
      <c r="D252" s="215" t="s">
        <v>190</v>
      </c>
      <c r="E252" s="216" t="s">
        <v>830</v>
      </c>
      <c r="F252" s="217" t="s">
        <v>831</v>
      </c>
      <c r="G252" s="218" t="s">
        <v>243</v>
      </c>
      <c r="H252" s="219">
        <v>397.42899999999997</v>
      </c>
      <c r="I252" s="220"/>
      <c r="J252" s="221">
        <f>ROUND(I252*H252,2)</f>
        <v>0</v>
      </c>
      <c r="K252" s="217" t="s">
        <v>194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82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2382</v>
      </c>
    </row>
    <row r="253" s="2" customFormat="1">
      <c r="A253" s="40"/>
      <c r="B253" s="41"/>
      <c r="C253" s="42"/>
      <c r="D253" s="228" t="s">
        <v>196</v>
      </c>
      <c r="E253" s="42"/>
      <c r="F253" s="229" t="s">
        <v>833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196</v>
      </c>
      <c r="AU253" s="19" t="s">
        <v>82</v>
      </c>
    </row>
    <row r="254" s="13" customFormat="1">
      <c r="A254" s="13"/>
      <c r="B254" s="233"/>
      <c r="C254" s="234"/>
      <c r="D254" s="235" t="s">
        <v>198</v>
      </c>
      <c r="E254" s="236" t="s">
        <v>19</v>
      </c>
      <c r="F254" s="237" t="s">
        <v>2346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198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1566</v>
      </c>
      <c r="G255" s="245"/>
      <c r="H255" s="248">
        <v>258.56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1574</v>
      </c>
      <c r="G256" s="245"/>
      <c r="H256" s="248">
        <v>-18.5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1575</v>
      </c>
      <c r="G257" s="245"/>
      <c r="H257" s="248">
        <v>13.023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1569</v>
      </c>
      <c r="G258" s="245"/>
      <c r="H258" s="248">
        <v>44.850000000000001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1570</v>
      </c>
      <c r="G259" s="245"/>
      <c r="H259" s="248">
        <v>43.700000000000003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1569</v>
      </c>
      <c r="G260" s="245"/>
      <c r="H260" s="248">
        <v>44.850000000000001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2380</v>
      </c>
      <c r="G261" s="245"/>
      <c r="H261" s="248">
        <v>6.1040000000000001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2381</v>
      </c>
      <c r="G262" s="245"/>
      <c r="H262" s="248">
        <v>4.8419999999999996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5" customFormat="1">
      <c r="A263" s="15"/>
      <c r="B263" s="255"/>
      <c r="C263" s="256"/>
      <c r="D263" s="235" t="s">
        <v>198</v>
      </c>
      <c r="E263" s="257" t="s">
        <v>19</v>
      </c>
      <c r="F263" s="258" t="s">
        <v>229</v>
      </c>
      <c r="G263" s="256"/>
      <c r="H263" s="259">
        <v>397.42899999999997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198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188</v>
      </c>
    </row>
    <row r="264" s="2" customFormat="1" ht="44.25" customHeight="1">
      <c r="A264" s="40"/>
      <c r="B264" s="41"/>
      <c r="C264" s="215" t="s">
        <v>348</v>
      </c>
      <c r="D264" s="215" t="s">
        <v>190</v>
      </c>
      <c r="E264" s="216" t="s">
        <v>843</v>
      </c>
      <c r="F264" s="217" t="s">
        <v>844</v>
      </c>
      <c r="G264" s="218" t="s">
        <v>345</v>
      </c>
      <c r="H264" s="219">
        <v>12.872</v>
      </c>
      <c r="I264" s="220"/>
      <c r="J264" s="221">
        <f>ROUND(I264*H264,2)</f>
        <v>0</v>
      </c>
      <c r="K264" s="217" t="s">
        <v>194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1.05555</v>
      </c>
      <c r="R264" s="224">
        <f>Q264*H264</f>
        <v>13.587039599999999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82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2383</v>
      </c>
    </row>
    <row r="265" s="2" customFormat="1">
      <c r="A265" s="40"/>
      <c r="B265" s="41"/>
      <c r="C265" s="42"/>
      <c r="D265" s="228" t="s">
        <v>196</v>
      </c>
      <c r="E265" s="42"/>
      <c r="F265" s="229" t="s">
        <v>846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196</v>
      </c>
      <c r="AU265" s="19" t="s">
        <v>82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2384</v>
      </c>
      <c r="G266" s="245"/>
      <c r="H266" s="248">
        <v>12.872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5" customFormat="1">
      <c r="A267" s="15"/>
      <c r="B267" s="255"/>
      <c r="C267" s="256"/>
      <c r="D267" s="235" t="s">
        <v>198</v>
      </c>
      <c r="E267" s="257" t="s">
        <v>19</v>
      </c>
      <c r="F267" s="258" t="s">
        <v>229</v>
      </c>
      <c r="G267" s="256"/>
      <c r="H267" s="259">
        <v>12.872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198</v>
      </c>
      <c r="AU267" s="265" t="s">
        <v>82</v>
      </c>
      <c r="AV267" s="15" t="s">
        <v>135</v>
      </c>
      <c r="AW267" s="15" t="s">
        <v>35</v>
      </c>
      <c r="AX267" s="15" t="s">
        <v>80</v>
      </c>
      <c r="AY267" s="265" t="s">
        <v>188</v>
      </c>
    </row>
    <row r="268" s="2" customFormat="1" ht="33" customHeight="1">
      <c r="A268" s="40"/>
      <c r="B268" s="41"/>
      <c r="C268" s="215" t="s">
        <v>355</v>
      </c>
      <c r="D268" s="215" t="s">
        <v>190</v>
      </c>
      <c r="E268" s="216" t="s">
        <v>1102</v>
      </c>
      <c r="F268" s="217" t="s">
        <v>1103</v>
      </c>
      <c r="G268" s="218" t="s">
        <v>193</v>
      </c>
      <c r="H268" s="219">
        <v>22.863</v>
      </c>
      <c r="I268" s="220"/>
      <c r="J268" s="221">
        <f>ROUND(I268*H268,2)</f>
        <v>0</v>
      </c>
      <c r="K268" s="217" t="s">
        <v>194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2.45336</v>
      </c>
      <c r="R268" s="224">
        <f>Q268*H268</f>
        <v>56.09116968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82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2385</v>
      </c>
    </row>
    <row r="269" s="2" customFormat="1">
      <c r="A269" s="40"/>
      <c r="B269" s="41"/>
      <c r="C269" s="42"/>
      <c r="D269" s="228" t="s">
        <v>196</v>
      </c>
      <c r="E269" s="42"/>
      <c r="F269" s="229" t="s">
        <v>1105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196</v>
      </c>
      <c r="AU269" s="19" t="s">
        <v>82</v>
      </c>
    </row>
    <row r="270" s="13" customFormat="1">
      <c r="A270" s="13"/>
      <c r="B270" s="233"/>
      <c r="C270" s="234"/>
      <c r="D270" s="235" t="s">
        <v>198</v>
      </c>
      <c r="E270" s="236" t="s">
        <v>19</v>
      </c>
      <c r="F270" s="237" t="s">
        <v>2346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198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1581</v>
      </c>
      <c r="G271" s="245"/>
      <c r="H271" s="248">
        <v>3.2069999999999999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1581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1582</v>
      </c>
      <c r="G273" s="245"/>
      <c r="H273" s="248">
        <v>1.946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2386</v>
      </c>
      <c r="G274" s="245"/>
      <c r="H274" s="248">
        <v>1.365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2387</v>
      </c>
      <c r="G275" s="245"/>
      <c r="H275" s="248">
        <v>2.7519999999999998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2388</v>
      </c>
      <c r="G276" s="245"/>
      <c r="H276" s="248">
        <v>2.6880000000000002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2389</v>
      </c>
      <c r="G277" s="245"/>
      <c r="H277" s="248">
        <v>2.4729999999999999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2389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2387</v>
      </c>
      <c r="G279" s="245"/>
      <c r="H279" s="248">
        <v>2.7519999999999998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5" customFormat="1">
      <c r="A280" s="15"/>
      <c r="B280" s="255"/>
      <c r="C280" s="256"/>
      <c r="D280" s="235" t="s">
        <v>198</v>
      </c>
      <c r="E280" s="257" t="s">
        <v>19</v>
      </c>
      <c r="F280" s="258" t="s">
        <v>229</v>
      </c>
      <c r="G280" s="256"/>
      <c r="H280" s="259">
        <v>22.863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198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188</v>
      </c>
    </row>
    <row r="281" s="2" customFormat="1" ht="24.15" customHeight="1">
      <c r="A281" s="40"/>
      <c r="B281" s="41"/>
      <c r="C281" s="215" t="s">
        <v>361</v>
      </c>
      <c r="D281" s="215" t="s">
        <v>190</v>
      </c>
      <c r="E281" s="216" t="s">
        <v>861</v>
      </c>
      <c r="F281" s="217" t="s">
        <v>862</v>
      </c>
      <c r="G281" s="218" t="s">
        <v>243</v>
      </c>
      <c r="H281" s="219">
        <v>156.03899999999999</v>
      </c>
      <c r="I281" s="220"/>
      <c r="J281" s="221">
        <f>ROUND(I281*H281,2)</f>
        <v>0</v>
      </c>
      <c r="K281" s="217" t="s">
        <v>194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0.0066299999999999996</v>
      </c>
      <c r="R281" s="224">
        <f>Q281*H281</f>
        <v>1.0345385699999998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82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2390</v>
      </c>
    </row>
    <row r="282" s="2" customFormat="1">
      <c r="A282" s="40"/>
      <c r="B282" s="41"/>
      <c r="C282" s="42"/>
      <c r="D282" s="228" t="s">
        <v>196</v>
      </c>
      <c r="E282" s="42"/>
      <c r="F282" s="229" t="s">
        <v>864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196</v>
      </c>
      <c r="AU282" s="19" t="s">
        <v>82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2346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1588</v>
      </c>
      <c r="G284" s="245"/>
      <c r="H284" s="248">
        <v>21.204000000000001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1589</v>
      </c>
      <c r="G285" s="245"/>
      <c r="H285" s="248">
        <v>20.596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1590</v>
      </c>
      <c r="G286" s="245"/>
      <c r="H286" s="248">
        <v>20.564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2391</v>
      </c>
      <c r="G287" s="245"/>
      <c r="H287" s="248">
        <v>16.382999999999999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2392</v>
      </c>
      <c r="G288" s="245"/>
      <c r="H288" s="248">
        <v>15.566000000000001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1594</v>
      </c>
      <c r="G289" s="245"/>
      <c r="H289" s="248">
        <v>5.1680000000000001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2393</v>
      </c>
      <c r="G290" s="245"/>
      <c r="H290" s="248">
        <v>5.2030000000000003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2394</v>
      </c>
      <c r="G291" s="245"/>
      <c r="H291" s="248">
        <v>19.780000000000001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2395</v>
      </c>
      <c r="G292" s="245"/>
      <c r="H292" s="248">
        <v>14.275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1596</v>
      </c>
      <c r="G293" s="245"/>
      <c r="H293" s="248">
        <v>5.7999999999999998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1598</v>
      </c>
      <c r="G294" s="245"/>
      <c r="H294" s="248">
        <v>11.5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156.03900000000002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24.15" customHeight="1">
      <c r="A296" s="40"/>
      <c r="B296" s="41"/>
      <c r="C296" s="215" t="s">
        <v>375</v>
      </c>
      <c r="D296" s="215" t="s">
        <v>190</v>
      </c>
      <c r="E296" s="216" t="s">
        <v>879</v>
      </c>
      <c r="F296" s="217" t="s">
        <v>880</v>
      </c>
      <c r="G296" s="218" t="s">
        <v>243</v>
      </c>
      <c r="H296" s="219">
        <v>156.03899999999999</v>
      </c>
      <c r="I296" s="220"/>
      <c r="J296" s="221">
        <f>ROUND(I296*H296,2)</f>
        <v>0</v>
      </c>
      <c r="K296" s="217" t="s">
        <v>194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2396</v>
      </c>
    </row>
    <row r="297" s="2" customFormat="1">
      <c r="A297" s="40"/>
      <c r="B297" s="41"/>
      <c r="C297" s="42"/>
      <c r="D297" s="228" t="s">
        <v>196</v>
      </c>
      <c r="E297" s="42"/>
      <c r="F297" s="229" t="s">
        <v>882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196</v>
      </c>
      <c r="AU297" s="19" t="s">
        <v>82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2346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1588</v>
      </c>
      <c r="G299" s="245"/>
      <c r="H299" s="248">
        <v>21.204000000000001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1589</v>
      </c>
      <c r="G300" s="245"/>
      <c r="H300" s="248">
        <v>20.596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1590</v>
      </c>
      <c r="G301" s="245"/>
      <c r="H301" s="248">
        <v>20.564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2391</v>
      </c>
      <c r="G302" s="245"/>
      <c r="H302" s="248">
        <v>16.382999999999999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2392</v>
      </c>
      <c r="G303" s="245"/>
      <c r="H303" s="248">
        <v>15.566000000000001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1594</v>
      </c>
      <c r="G304" s="245"/>
      <c r="H304" s="248">
        <v>5.1680000000000001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2393</v>
      </c>
      <c r="G305" s="245"/>
      <c r="H305" s="248">
        <v>5.2030000000000003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2394</v>
      </c>
      <c r="G306" s="245"/>
      <c r="H306" s="248">
        <v>19.780000000000001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2395</v>
      </c>
      <c r="G307" s="245"/>
      <c r="H307" s="248">
        <v>14.275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1596</v>
      </c>
      <c r="G308" s="245"/>
      <c r="H308" s="248">
        <v>5.7999999999999998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1598</v>
      </c>
      <c r="G309" s="245"/>
      <c r="H309" s="248">
        <v>11.5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156.03900000000002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4.15" customHeight="1">
      <c r="A311" s="40"/>
      <c r="B311" s="41"/>
      <c r="C311" s="215" t="s">
        <v>7</v>
      </c>
      <c r="D311" s="215" t="s">
        <v>190</v>
      </c>
      <c r="E311" s="216" t="s">
        <v>883</v>
      </c>
      <c r="F311" s="217" t="s">
        <v>884</v>
      </c>
      <c r="G311" s="218" t="s">
        <v>243</v>
      </c>
      <c r="H311" s="219">
        <v>52.139000000000003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0.0013400000000000001</v>
      </c>
      <c r="R311" s="224">
        <f>Q311*H311</f>
        <v>0.069866259999999999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2397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886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2346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1590</v>
      </c>
      <c r="G314" s="245"/>
      <c r="H314" s="248">
        <v>20.564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2395</v>
      </c>
      <c r="G315" s="245"/>
      <c r="H315" s="248">
        <v>14.275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1596</v>
      </c>
      <c r="G316" s="245"/>
      <c r="H316" s="248">
        <v>5.7999999999999998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2398</v>
      </c>
      <c r="G317" s="245"/>
      <c r="H317" s="248">
        <v>11.5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5" customFormat="1">
      <c r="A318" s="15"/>
      <c r="B318" s="255"/>
      <c r="C318" s="256"/>
      <c r="D318" s="235" t="s">
        <v>198</v>
      </c>
      <c r="E318" s="257" t="s">
        <v>19</v>
      </c>
      <c r="F318" s="258" t="s">
        <v>229</v>
      </c>
      <c r="G318" s="256"/>
      <c r="H318" s="259">
        <v>52.138999999999996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198</v>
      </c>
      <c r="AU318" s="265" t="s">
        <v>82</v>
      </c>
      <c r="AV318" s="15" t="s">
        <v>135</v>
      </c>
      <c r="AW318" s="15" t="s">
        <v>35</v>
      </c>
      <c r="AX318" s="15" t="s">
        <v>80</v>
      </c>
      <c r="AY318" s="265" t="s">
        <v>188</v>
      </c>
    </row>
    <row r="319" s="2" customFormat="1" ht="24.15" customHeight="1">
      <c r="A319" s="40"/>
      <c r="B319" s="41"/>
      <c r="C319" s="215" t="s">
        <v>389</v>
      </c>
      <c r="D319" s="215" t="s">
        <v>190</v>
      </c>
      <c r="E319" s="216" t="s">
        <v>887</v>
      </c>
      <c r="F319" s="217" t="s">
        <v>888</v>
      </c>
      <c r="G319" s="218" t="s">
        <v>243</v>
      </c>
      <c r="H319" s="219">
        <v>52.139000000000003</v>
      </c>
      <c r="I319" s="220"/>
      <c r="J319" s="221">
        <f>ROUND(I319*H319,2)</f>
        <v>0</v>
      </c>
      <c r="K319" s="217" t="s">
        <v>194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82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2399</v>
      </c>
    </row>
    <row r="320" s="2" customFormat="1">
      <c r="A320" s="40"/>
      <c r="B320" s="41"/>
      <c r="C320" s="42"/>
      <c r="D320" s="228" t="s">
        <v>196</v>
      </c>
      <c r="E320" s="42"/>
      <c r="F320" s="229" t="s">
        <v>890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196</v>
      </c>
      <c r="AU320" s="19" t="s">
        <v>82</v>
      </c>
    </row>
    <row r="321" s="13" customFormat="1">
      <c r="A321" s="13"/>
      <c r="B321" s="233"/>
      <c r="C321" s="234"/>
      <c r="D321" s="235" t="s">
        <v>198</v>
      </c>
      <c r="E321" s="236" t="s">
        <v>19</v>
      </c>
      <c r="F321" s="237" t="s">
        <v>2346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198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1590</v>
      </c>
      <c r="G322" s="245"/>
      <c r="H322" s="248">
        <v>20.564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2395</v>
      </c>
      <c r="G323" s="245"/>
      <c r="H323" s="248">
        <v>14.275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1596</v>
      </c>
      <c r="G324" s="245"/>
      <c r="H324" s="248">
        <v>5.7999999999999998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2398</v>
      </c>
      <c r="G325" s="245"/>
      <c r="H325" s="248">
        <v>11.5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5" customFormat="1">
      <c r="A326" s="15"/>
      <c r="B326" s="255"/>
      <c r="C326" s="256"/>
      <c r="D326" s="235" t="s">
        <v>198</v>
      </c>
      <c r="E326" s="257" t="s">
        <v>19</v>
      </c>
      <c r="F326" s="258" t="s">
        <v>229</v>
      </c>
      <c r="G326" s="256"/>
      <c r="H326" s="259">
        <v>52.138999999999996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198</v>
      </c>
      <c r="AU326" s="265" t="s">
        <v>82</v>
      </c>
      <c r="AV326" s="15" t="s">
        <v>135</v>
      </c>
      <c r="AW326" s="15" t="s">
        <v>35</v>
      </c>
      <c r="AX326" s="15" t="s">
        <v>80</v>
      </c>
      <c r="AY326" s="265" t="s">
        <v>188</v>
      </c>
    </row>
    <row r="327" s="2" customFormat="1" ht="37.8" customHeight="1">
      <c r="A327" s="40"/>
      <c r="B327" s="41"/>
      <c r="C327" s="215" t="s">
        <v>396</v>
      </c>
      <c r="D327" s="215" t="s">
        <v>190</v>
      </c>
      <c r="E327" s="216" t="s">
        <v>902</v>
      </c>
      <c r="F327" s="217" t="s">
        <v>903</v>
      </c>
      <c r="G327" s="218" t="s">
        <v>345</v>
      </c>
      <c r="H327" s="219">
        <v>2.972</v>
      </c>
      <c r="I327" s="220"/>
      <c r="J327" s="221">
        <f>ROUND(I327*H327,2)</f>
        <v>0</v>
      </c>
      <c r="K327" s="217" t="s">
        <v>194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1.0551200000000001</v>
      </c>
      <c r="R327" s="224">
        <f>Q327*H327</f>
        <v>3.1358166400000003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82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2400</v>
      </c>
    </row>
    <row r="328" s="2" customFormat="1">
      <c r="A328" s="40"/>
      <c r="B328" s="41"/>
      <c r="C328" s="42"/>
      <c r="D328" s="228" t="s">
        <v>196</v>
      </c>
      <c r="E328" s="42"/>
      <c r="F328" s="229" t="s">
        <v>905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196</v>
      </c>
      <c r="AU328" s="19" t="s">
        <v>82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2401</v>
      </c>
      <c r="G329" s="245"/>
      <c r="H329" s="248">
        <v>2.972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5" customFormat="1">
      <c r="A330" s="15"/>
      <c r="B330" s="255"/>
      <c r="C330" s="256"/>
      <c r="D330" s="235" t="s">
        <v>198</v>
      </c>
      <c r="E330" s="257" t="s">
        <v>19</v>
      </c>
      <c r="F330" s="258" t="s">
        <v>229</v>
      </c>
      <c r="G330" s="256"/>
      <c r="H330" s="259">
        <v>2.972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198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188</v>
      </c>
    </row>
    <row r="331" s="2" customFormat="1" ht="24.15" customHeight="1">
      <c r="A331" s="40"/>
      <c r="B331" s="41"/>
      <c r="C331" s="215" t="s">
        <v>403</v>
      </c>
      <c r="D331" s="215" t="s">
        <v>190</v>
      </c>
      <c r="E331" s="216" t="s">
        <v>908</v>
      </c>
      <c r="F331" s="217" t="s">
        <v>909</v>
      </c>
      <c r="G331" s="218" t="s">
        <v>193</v>
      </c>
      <c r="H331" s="219">
        <v>5.1310000000000002</v>
      </c>
      <c r="I331" s="220"/>
      <c r="J331" s="221">
        <f>ROUND(I331*H331,2)</f>
        <v>0</v>
      </c>
      <c r="K331" s="217" t="s">
        <v>194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2.4533700000000001</v>
      </c>
      <c r="R331" s="224">
        <f>Q331*H331</f>
        <v>12.588241470000002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82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2402</v>
      </c>
    </row>
    <row r="332" s="2" customFormat="1">
      <c r="A332" s="40"/>
      <c r="B332" s="41"/>
      <c r="C332" s="42"/>
      <c r="D332" s="228" t="s">
        <v>196</v>
      </c>
      <c r="E332" s="42"/>
      <c r="F332" s="229" t="s">
        <v>911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196</v>
      </c>
      <c r="AU332" s="19" t="s">
        <v>82</v>
      </c>
    </row>
    <row r="333" s="13" customFormat="1">
      <c r="A333" s="13"/>
      <c r="B333" s="233"/>
      <c r="C333" s="234"/>
      <c r="D333" s="235" t="s">
        <v>198</v>
      </c>
      <c r="E333" s="236" t="s">
        <v>19</v>
      </c>
      <c r="F333" s="237" t="s">
        <v>2346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198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2403</v>
      </c>
      <c r="G334" s="245"/>
      <c r="H334" s="248">
        <v>1.9310000000000001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1606</v>
      </c>
      <c r="G335" s="245"/>
      <c r="H335" s="248">
        <v>0.64600000000000002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2404</v>
      </c>
      <c r="G336" s="245"/>
      <c r="H336" s="248">
        <v>0.58799999999999997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1606</v>
      </c>
      <c r="G337" s="245"/>
      <c r="H337" s="248">
        <v>0.64600000000000002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2405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2406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2407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2408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2409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5" customFormat="1">
      <c r="A343" s="15"/>
      <c r="B343" s="255"/>
      <c r="C343" s="256"/>
      <c r="D343" s="235" t="s">
        <v>198</v>
      </c>
      <c r="E343" s="257" t="s">
        <v>19</v>
      </c>
      <c r="F343" s="258" t="s">
        <v>229</v>
      </c>
      <c r="G343" s="256"/>
      <c r="H343" s="259">
        <v>5.1309999999999993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198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188</v>
      </c>
    </row>
    <row r="344" s="2" customFormat="1" ht="24.15" customHeight="1">
      <c r="A344" s="40"/>
      <c r="B344" s="41"/>
      <c r="C344" s="215" t="s">
        <v>412</v>
      </c>
      <c r="D344" s="215" t="s">
        <v>190</v>
      </c>
      <c r="E344" s="216" t="s">
        <v>933</v>
      </c>
      <c r="F344" s="217" t="s">
        <v>934</v>
      </c>
      <c r="G344" s="218" t="s">
        <v>345</v>
      </c>
      <c r="H344" s="219">
        <v>0.64100000000000001</v>
      </c>
      <c r="I344" s="220"/>
      <c r="J344" s="221">
        <f>ROUND(I344*H344,2)</f>
        <v>0</v>
      </c>
      <c r="K344" s="217" t="s">
        <v>194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0.67258206999999992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82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2410</v>
      </c>
    </row>
    <row r="345" s="2" customFormat="1">
      <c r="A345" s="40"/>
      <c r="B345" s="41"/>
      <c r="C345" s="42"/>
      <c r="D345" s="228" t="s">
        <v>196</v>
      </c>
      <c r="E345" s="42"/>
      <c r="F345" s="229" t="s">
        <v>936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196</v>
      </c>
      <c r="AU345" s="19" t="s">
        <v>82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2411</v>
      </c>
      <c r="G346" s="245"/>
      <c r="H346" s="248">
        <v>0.64100000000000001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5" customFormat="1">
      <c r="A347" s="15"/>
      <c r="B347" s="255"/>
      <c r="C347" s="256"/>
      <c r="D347" s="235" t="s">
        <v>198</v>
      </c>
      <c r="E347" s="257" t="s">
        <v>19</v>
      </c>
      <c r="F347" s="258" t="s">
        <v>229</v>
      </c>
      <c r="G347" s="256"/>
      <c r="H347" s="259">
        <v>0.64100000000000001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198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188</v>
      </c>
    </row>
    <row r="348" s="2" customFormat="1" ht="24.15" customHeight="1">
      <c r="A348" s="40"/>
      <c r="B348" s="41"/>
      <c r="C348" s="215" t="s">
        <v>420</v>
      </c>
      <c r="D348" s="215" t="s">
        <v>190</v>
      </c>
      <c r="E348" s="216" t="s">
        <v>940</v>
      </c>
      <c r="F348" s="217" t="s">
        <v>941</v>
      </c>
      <c r="G348" s="218" t="s">
        <v>243</v>
      </c>
      <c r="H348" s="219">
        <v>21.623999999999999</v>
      </c>
      <c r="I348" s="220"/>
      <c r="J348" s="221">
        <f>ROUND(I348*H348,2)</f>
        <v>0</v>
      </c>
      <c r="K348" s="217" t="s">
        <v>194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0.27721967999999997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82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2412</v>
      </c>
    </row>
    <row r="349" s="2" customFormat="1">
      <c r="A349" s="40"/>
      <c r="B349" s="41"/>
      <c r="C349" s="42"/>
      <c r="D349" s="228" t="s">
        <v>196</v>
      </c>
      <c r="E349" s="42"/>
      <c r="F349" s="229" t="s">
        <v>943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196</v>
      </c>
      <c r="AU349" s="19" t="s">
        <v>82</v>
      </c>
    </row>
    <row r="350" s="13" customFormat="1">
      <c r="A350" s="13"/>
      <c r="B350" s="233"/>
      <c r="C350" s="234"/>
      <c r="D350" s="235" t="s">
        <v>198</v>
      </c>
      <c r="E350" s="236" t="s">
        <v>19</v>
      </c>
      <c r="F350" s="237" t="s">
        <v>2346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198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2296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2413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2414</v>
      </c>
      <c r="G353" s="245"/>
      <c r="H353" s="248">
        <v>2.9399999999999999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1611</v>
      </c>
      <c r="G354" s="245"/>
      <c r="H354" s="248">
        <v>3.2280000000000002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1613</v>
      </c>
      <c r="G355" s="245"/>
      <c r="H355" s="248">
        <v>4.2480000000000002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1613</v>
      </c>
      <c r="G356" s="245"/>
      <c r="H356" s="248">
        <v>4.2480000000000002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5" customFormat="1">
      <c r="A357" s="15"/>
      <c r="B357" s="255"/>
      <c r="C357" s="256"/>
      <c r="D357" s="235" t="s">
        <v>198</v>
      </c>
      <c r="E357" s="257" t="s">
        <v>19</v>
      </c>
      <c r="F357" s="258" t="s">
        <v>229</v>
      </c>
      <c r="G357" s="256"/>
      <c r="H357" s="259">
        <v>21.624000000000002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198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188</v>
      </c>
    </row>
    <row r="358" s="2" customFormat="1" ht="24.15" customHeight="1">
      <c r="A358" s="40"/>
      <c r="B358" s="41"/>
      <c r="C358" s="215" t="s">
        <v>439</v>
      </c>
      <c r="D358" s="215" t="s">
        <v>190</v>
      </c>
      <c r="E358" s="216" t="s">
        <v>949</v>
      </c>
      <c r="F358" s="217" t="s">
        <v>950</v>
      </c>
      <c r="G358" s="218" t="s">
        <v>243</v>
      </c>
      <c r="H358" s="219">
        <v>21.623999999999999</v>
      </c>
      <c r="I358" s="220"/>
      <c r="J358" s="221">
        <f>ROUND(I358*H358,2)</f>
        <v>0</v>
      </c>
      <c r="K358" s="217" t="s">
        <v>194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82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2415</v>
      </c>
    </row>
    <row r="359" s="2" customFormat="1">
      <c r="A359" s="40"/>
      <c r="B359" s="41"/>
      <c r="C359" s="42"/>
      <c r="D359" s="228" t="s">
        <v>196</v>
      </c>
      <c r="E359" s="42"/>
      <c r="F359" s="229" t="s">
        <v>952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196</v>
      </c>
      <c r="AU359" s="19" t="s">
        <v>82</v>
      </c>
    </row>
    <row r="360" s="13" customFormat="1">
      <c r="A360" s="13"/>
      <c r="B360" s="233"/>
      <c r="C360" s="234"/>
      <c r="D360" s="235" t="s">
        <v>198</v>
      </c>
      <c r="E360" s="236" t="s">
        <v>19</v>
      </c>
      <c r="F360" s="237" t="s">
        <v>2346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198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2296</v>
      </c>
      <c r="G361" s="245"/>
      <c r="H361" s="248">
        <v>2.6400000000000001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2413</v>
      </c>
      <c r="G362" s="245"/>
      <c r="H362" s="248">
        <v>4.3200000000000003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2414</v>
      </c>
      <c r="G363" s="245"/>
      <c r="H363" s="248">
        <v>2.9399999999999999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1611</v>
      </c>
      <c r="G364" s="245"/>
      <c r="H364" s="248">
        <v>3.2280000000000002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1613</v>
      </c>
      <c r="G365" s="245"/>
      <c r="H365" s="248">
        <v>4.2480000000000002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1613</v>
      </c>
      <c r="G366" s="245"/>
      <c r="H366" s="248">
        <v>4.2480000000000002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5" customFormat="1">
      <c r="A367" s="15"/>
      <c r="B367" s="255"/>
      <c r="C367" s="256"/>
      <c r="D367" s="235" t="s">
        <v>198</v>
      </c>
      <c r="E367" s="257" t="s">
        <v>19</v>
      </c>
      <c r="F367" s="258" t="s">
        <v>229</v>
      </c>
      <c r="G367" s="256"/>
      <c r="H367" s="259">
        <v>21.624000000000002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198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188</v>
      </c>
    </row>
    <row r="368" s="2" customFormat="1" ht="16.5" customHeight="1">
      <c r="A368" s="40"/>
      <c r="B368" s="41"/>
      <c r="C368" s="215" t="s">
        <v>448</v>
      </c>
      <c r="D368" s="215" t="s">
        <v>190</v>
      </c>
      <c r="E368" s="216" t="s">
        <v>954</v>
      </c>
      <c r="F368" s="217" t="s">
        <v>955</v>
      </c>
      <c r="G368" s="218" t="s">
        <v>243</v>
      </c>
      <c r="H368" s="219">
        <v>2.8799999999999999</v>
      </c>
      <c r="I368" s="220"/>
      <c r="J368" s="221">
        <f>ROUND(I368*H368,2)</f>
        <v>0</v>
      </c>
      <c r="K368" s="217" t="s">
        <v>194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0.0087399999999999995</v>
      </c>
      <c r="R368" s="224">
        <f>Q368*H368</f>
        <v>0.025171199999999998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82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2416</v>
      </c>
    </row>
    <row r="369" s="2" customFormat="1">
      <c r="A369" s="40"/>
      <c r="B369" s="41"/>
      <c r="C369" s="42"/>
      <c r="D369" s="228" t="s">
        <v>196</v>
      </c>
      <c r="E369" s="42"/>
      <c r="F369" s="229" t="s">
        <v>957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196</v>
      </c>
      <c r="AU369" s="19" t="s">
        <v>82</v>
      </c>
    </row>
    <row r="370" s="13" customFormat="1">
      <c r="A370" s="13"/>
      <c r="B370" s="233"/>
      <c r="C370" s="234"/>
      <c r="D370" s="235" t="s">
        <v>198</v>
      </c>
      <c r="E370" s="236" t="s">
        <v>19</v>
      </c>
      <c r="F370" s="237" t="s">
        <v>2346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198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188</v>
      </c>
    </row>
    <row r="371" s="14" customFormat="1">
      <c r="A371" s="14"/>
      <c r="B371" s="244"/>
      <c r="C371" s="245"/>
      <c r="D371" s="235" t="s">
        <v>198</v>
      </c>
      <c r="E371" s="246" t="s">
        <v>19</v>
      </c>
      <c r="F371" s="247" t="s">
        <v>1616</v>
      </c>
      <c r="G371" s="245"/>
      <c r="H371" s="248">
        <v>1.44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198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1616</v>
      </c>
      <c r="G372" s="245"/>
      <c r="H372" s="248">
        <v>1.44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5" customFormat="1">
      <c r="A373" s="15"/>
      <c r="B373" s="255"/>
      <c r="C373" s="256"/>
      <c r="D373" s="235" t="s">
        <v>198</v>
      </c>
      <c r="E373" s="257" t="s">
        <v>19</v>
      </c>
      <c r="F373" s="258" t="s">
        <v>229</v>
      </c>
      <c r="G373" s="256"/>
      <c r="H373" s="259">
        <v>2.8799999999999999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198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188</v>
      </c>
    </row>
    <row r="374" s="2" customFormat="1" ht="16.5" customHeight="1">
      <c r="A374" s="40"/>
      <c r="B374" s="41"/>
      <c r="C374" s="215" t="s">
        <v>457</v>
      </c>
      <c r="D374" s="215" t="s">
        <v>190</v>
      </c>
      <c r="E374" s="216" t="s">
        <v>968</v>
      </c>
      <c r="F374" s="217" t="s">
        <v>969</v>
      </c>
      <c r="G374" s="218" t="s">
        <v>243</v>
      </c>
      <c r="H374" s="219">
        <v>2.8799999999999999</v>
      </c>
      <c r="I374" s="220"/>
      <c r="J374" s="221">
        <f>ROUND(I374*H374,2)</f>
        <v>0</v>
      </c>
      <c r="K374" s="217" t="s">
        <v>194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82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2417</v>
      </c>
    </row>
    <row r="375" s="2" customFormat="1">
      <c r="A375" s="40"/>
      <c r="B375" s="41"/>
      <c r="C375" s="42"/>
      <c r="D375" s="228" t="s">
        <v>196</v>
      </c>
      <c r="E375" s="42"/>
      <c r="F375" s="229" t="s">
        <v>971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196</v>
      </c>
      <c r="AU375" s="19" t="s">
        <v>82</v>
      </c>
    </row>
    <row r="376" s="13" customFormat="1">
      <c r="A376" s="13"/>
      <c r="B376" s="233"/>
      <c r="C376" s="234"/>
      <c r="D376" s="235" t="s">
        <v>198</v>
      </c>
      <c r="E376" s="236" t="s">
        <v>19</v>
      </c>
      <c r="F376" s="237" t="s">
        <v>2346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198</v>
      </c>
      <c r="AU376" s="243" t="s">
        <v>82</v>
      </c>
      <c r="AV376" s="13" t="s">
        <v>80</v>
      </c>
      <c r="AW376" s="13" t="s">
        <v>35</v>
      </c>
      <c r="AX376" s="13" t="s">
        <v>73</v>
      </c>
      <c r="AY376" s="243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1616</v>
      </c>
      <c r="G377" s="245"/>
      <c r="H377" s="248">
        <v>1.44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1616</v>
      </c>
      <c r="G378" s="245"/>
      <c r="H378" s="248">
        <v>1.44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5" customFormat="1">
      <c r="A379" s="15"/>
      <c r="B379" s="255"/>
      <c r="C379" s="256"/>
      <c r="D379" s="235" t="s">
        <v>198</v>
      </c>
      <c r="E379" s="257" t="s">
        <v>19</v>
      </c>
      <c r="F379" s="258" t="s">
        <v>229</v>
      </c>
      <c r="G379" s="256"/>
      <c r="H379" s="259">
        <v>2.8799999999999999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198</v>
      </c>
      <c r="AU379" s="265" t="s">
        <v>82</v>
      </c>
      <c r="AV379" s="15" t="s">
        <v>135</v>
      </c>
      <c r="AW379" s="15" t="s">
        <v>35</v>
      </c>
      <c r="AX379" s="15" t="s">
        <v>80</v>
      </c>
      <c r="AY379" s="265" t="s">
        <v>188</v>
      </c>
    </row>
    <row r="380" s="2" customFormat="1" ht="21.75" customHeight="1">
      <c r="A380" s="40"/>
      <c r="B380" s="41"/>
      <c r="C380" s="215" t="s">
        <v>633</v>
      </c>
      <c r="D380" s="215" t="s">
        <v>190</v>
      </c>
      <c r="E380" s="216" t="s">
        <v>973</v>
      </c>
      <c r="F380" s="217" t="s">
        <v>974</v>
      </c>
      <c r="G380" s="218" t="s">
        <v>243</v>
      </c>
      <c r="H380" s="219">
        <v>9.4299999999999997</v>
      </c>
      <c r="I380" s="220"/>
      <c r="J380" s="221">
        <f>ROUND(I380*H380,2)</f>
        <v>0</v>
      </c>
      <c r="K380" s="217" t="s">
        <v>194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0.0065799999999999999</v>
      </c>
      <c r="R380" s="224">
        <f>Q380*H380</f>
        <v>0.062049399999999998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82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2418</v>
      </c>
    </row>
    <row r="381" s="2" customFormat="1">
      <c r="A381" s="40"/>
      <c r="B381" s="41"/>
      <c r="C381" s="42"/>
      <c r="D381" s="228" t="s">
        <v>196</v>
      </c>
      <c r="E381" s="42"/>
      <c r="F381" s="229" t="s">
        <v>976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196</v>
      </c>
      <c r="AU381" s="19" t="s">
        <v>82</v>
      </c>
    </row>
    <row r="382" s="13" customFormat="1">
      <c r="A382" s="13"/>
      <c r="B382" s="233"/>
      <c r="C382" s="234"/>
      <c r="D382" s="235" t="s">
        <v>198</v>
      </c>
      <c r="E382" s="236" t="s">
        <v>19</v>
      </c>
      <c r="F382" s="237" t="s">
        <v>2346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198</v>
      </c>
      <c r="AU382" s="243" t="s">
        <v>82</v>
      </c>
      <c r="AV382" s="13" t="s">
        <v>80</v>
      </c>
      <c r="AW382" s="13" t="s">
        <v>35</v>
      </c>
      <c r="AX382" s="13" t="s">
        <v>73</v>
      </c>
      <c r="AY382" s="243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2419</v>
      </c>
      <c r="G383" s="245"/>
      <c r="H383" s="248">
        <v>2.1549999999999998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2419</v>
      </c>
      <c r="G384" s="245"/>
      <c r="H384" s="248">
        <v>2.1549999999999998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3" customFormat="1">
      <c r="A385" s="13"/>
      <c r="B385" s="233"/>
      <c r="C385" s="234"/>
      <c r="D385" s="235" t="s">
        <v>198</v>
      </c>
      <c r="E385" s="236" t="s">
        <v>19</v>
      </c>
      <c r="F385" s="237" t="s">
        <v>2406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198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2420</v>
      </c>
      <c r="G386" s="245"/>
      <c r="H386" s="248">
        <v>2.5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2421</v>
      </c>
      <c r="G387" s="245"/>
      <c r="H387" s="248">
        <v>2.6200000000000001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5" customFormat="1">
      <c r="A388" s="15"/>
      <c r="B388" s="255"/>
      <c r="C388" s="256"/>
      <c r="D388" s="235" t="s">
        <v>198</v>
      </c>
      <c r="E388" s="257" t="s">
        <v>19</v>
      </c>
      <c r="F388" s="258" t="s">
        <v>229</v>
      </c>
      <c r="G388" s="256"/>
      <c r="H388" s="259">
        <v>9.4299999999999997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198</v>
      </c>
      <c r="AU388" s="265" t="s">
        <v>82</v>
      </c>
      <c r="AV388" s="15" t="s">
        <v>135</v>
      </c>
      <c r="AW388" s="15" t="s">
        <v>35</v>
      </c>
      <c r="AX388" s="15" t="s">
        <v>80</v>
      </c>
      <c r="AY388" s="265" t="s">
        <v>188</v>
      </c>
    </row>
    <row r="389" s="2" customFormat="1" ht="21.75" customHeight="1">
      <c r="A389" s="40"/>
      <c r="B389" s="41"/>
      <c r="C389" s="215" t="s">
        <v>638</v>
      </c>
      <c r="D389" s="215" t="s">
        <v>190</v>
      </c>
      <c r="E389" s="216" t="s">
        <v>980</v>
      </c>
      <c r="F389" s="217" t="s">
        <v>981</v>
      </c>
      <c r="G389" s="218" t="s">
        <v>243</v>
      </c>
      <c r="H389" s="219">
        <v>9.4299999999999997</v>
      </c>
      <c r="I389" s="220"/>
      <c r="J389" s="221">
        <f>ROUND(I389*H389,2)</f>
        <v>0</v>
      </c>
      <c r="K389" s="217" t="s">
        <v>194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82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2422</v>
      </c>
    </row>
    <row r="390" s="2" customFormat="1">
      <c r="A390" s="40"/>
      <c r="B390" s="41"/>
      <c r="C390" s="42"/>
      <c r="D390" s="228" t="s">
        <v>196</v>
      </c>
      <c r="E390" s="42"/>
      <c r="F390" s="229" t="s">
        <v>983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196</v>
      </c>
      <c r="AU390" s="19" t="s">
        <v>82</v>
      </c>
    </row>
    <row r="391" s="13" customFormat="1">
      <c r="A391" s="13"/>
      <c r="B391" s="233"/>
      <c r="C391" s="234"/>
      <c r="D391" s="235" t="s">
        <v>198</v>
      </c>
      <c r="E391" s="236" t="s">
        <v>19</v>
      </c>
      <c r="F391" s="237" t="s">
        <v>2346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198</v>
      </c>
      <c r="AU391" s="243" t="s">
        <v>82</v>
      </c>
      <c r="AV391" s="13" t="s">
        <v>80</v>
      </c>
      <c r="AW391" s="13" t="s">
        <v>35</v>
      </c>
      <c r="AX391" s="13" t="s">
        <v>73</v>
      </c>
      <c r="AY391" s="243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2419</v>
      </c>
      <c r="G392" s="245"/>
      <c r="H392" s="248">
        <v>2.1549999999999998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2419</v>
      </c>
      <c r="G393" s="245"/>
      <c r="H393" s="248">
        <v>2.1549999999999998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2406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2420</v>
      </c>
      <c r="G395" s="245"/>
      <c r="H395" s="248">
        <v>2.5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2421</v>
      </c>
      <c r="G396" s="245"/>
      <c r="H396" s="248">
        <v>2.6200000000000001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5" customFormat="1">
      <c r="A397" s="15"/>
      <c r="B397" s="255"/>
      <c r="C397" s="256"/>
      <c r="D397" s="235" t="s">
        <v>198</v>
      </c>
      <c r="E397" s="257" t="s">
        <v>19</v>
      </c>
      <c r="F397" s="258" t="s">
        <v>229</v>
      </c>
      <c r="G397" s="256"/>
      <c r="H397" s="259">
        <v>9.4299999999999997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198</v>
      </c>
      <c r="AU397" s="265" t="s">
        <v>82</v>
      </c>
      <c r="AV397" s="15" t="s">
        <v>135</v>
      </c>
      <c r="AW397" s="15" t="s">
        <v>35</v>
      </c>
      <c r="AX397" s="15" t="s">
        <v>80</v>
      </c>
      <c r="AY397" s="265" t="s">
        <v>188</v>
      </c>
    </row>
    <row r="398" s="12" customFormat="1" ht="22.8" customHeight="1">
      <c r="A398" s="12"/>
      <c r="B398" s="199"/>
      <c r="C398" s="200"/>
      <c r="D398" s="201" t="s">
        <v>72</v>
      </c>
      <c r="E398" s="213" t="s">
        <v>253</v>
      </c>
      <c r="F398" s="213" t="s">
        <v>2423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SUM(P399:P408)</f>
        <v>0</v>
      </c>
      <c r="Q398" s="207"/>
      <c r="R398" s="208">
        <f>SUM(R399:R408)</f>
        <v>1.20852</v>
      </c>
      <c r="S398" s="207"/>
      <c r="T398" s="209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72</v>
      </c>
      <c r="AU398" s="211" t="s">
        <v>80</v>
      </c>
      <c r="AY398" s="210" t="s">
        <v>188</v>
      </c>
      <c r="BK398" s="212">
        <f>SUM(BK399:BK408)</f>
        <v>0</v>
      </c>
    </row>
    <row r="399" s="2" customFormat="1" ht="37.8" customHeight="1">
      <c r="A399" s="40"/>
      <c r="B399" s="41"/>
      <c r="C399" s="215" t="s">
        <v>630</v>
      </c>
      <c r="D399" s="215" t="s">
        <v>190</v>
      </c>
      <c r="E399" s="216" t="s">
        <v>2424</v>
      </c>
      <c r="F399" s="217" t="s">
        <v>2425</v>
      </c>
      <c r="G399" s="218" t="s">
        <v>243</v>
      </c>
      <c r="H399" s="219">
        <v>5.5949999999999998</v>
      </c>
      <c r="I399" s="220"/>
      <c r="J399" s="221">
        <f>ROUND(I399*H399,2)</f>
        <v>0</v>
      </c>
      <c r="K399" s="217" t="s">
        <v>415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0.10100000000000001</v>
      </c>
      <c r="R399" s="224">
        <f>Q399*H399</f>
        <v>0.56509500000000001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82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2426</v>
      </c>
    </row>
    <row r="400" s="13" customFormat="1">
      <c r="A400" s="13"/>
      <c r="B400" s="233"/>
      <c r="C400" s="234"/>
      <c r="D400" s="235" t="s">
        <v>198</v>
      </c>
      <c r="E400" s="236" t="s">
        <v>19</v>
      </c>
      <c r="F400" s="237" t="s">
        <v>2427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198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188</v>
      </c>
    </row>
    <row r="401" s="13" customFormat="1">
      <c r="A401" s="13"/>
      <c r="B401" s="233"/>
      <c r="C401" s="234"/>
      <c r="D401" s="235" t="s">
        <v>198</v>
      </c>
      <c r="E401" s="236" t="s">
        <v>19</v>
      </c>
      <c r="F401" s="237" t="s">
        <v>2428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198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2429</v>
      </c>
      <c r="G402" s="245"/>
      <c r="H402" s="248">
        <v>5.5949999999999998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5" customFormat="1">
      <c r="A403" s="15"/>
      <c r="B403" s="255"/>
      <c r="C403" s="256"/>
      <c r="D403" s="235" t="s">
        <v>198</v>
      </c>
      <c r="E403" s="257" t="s">
        <v>19</v>
      </c>
      <c r="F403" s="258" t="s">
        <v>229</v>
      </c>
      <c r="G403" s="256"/>
      <c r="H403" s="259">
        <v>5.5949999999999998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198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188</v>
      </c>
    </row>
    <row r="404" s="2" customFormat="1" ht="16.5" customHeight="1">
      <c r="A404" s="40"/>
      <c r="B404" s="41"/>
      <c r="C404" s="272" t="s">
        <v>647</v>
      </c>
      <c r="D404" s="272" t="s">
        <v>522</v>
      </c>
      <c r="E404" s="273" t="s">
        <v>2430</v>
      </c>
      <c r="F404" s="274" t="s">
        <v>2431</v>
      </c>
      <c r="G404" s="275" t="s">
        <v>243</v>
      </c>
      <c r="H404" s="276">
        <v>5.5949999999999998</v>
      </c>
      <c r="I404" s="277"/>
      <c r="J404" s="278">
        <f>ROUND(I404*H404,2)</f>
        <v>0</v>
      </c>
      <c r="K404" s="274" t="s">
        <v>452</v>
      </c>
      <c r="L404" s="279"/>
      <c r="M404" s="280" t="s">
        <v>19</v>
      </c>
      <c r="N404" s="281" t="s">
        <v>44</v>
      </c>
      <c r="O404" s="86"/>
      <c r="P404" s="224">
        <f>O404*H404</f>
        <v>0</v>
      </c>
      <c r="Q404" s="224">
        <v>0.11500000000000001</v>
      </c>
      <c r="R404" s="224">
        <f>Q404*H404</f>
        <v>0.64342500000000002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268</v>
      </c>
      <c r="AT404" s="226" t="s">
        <v>522</v>
      </c>
      <c r="AU404" s="226" t="s">
        <v>82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2432</v>
      </c>
    </row>
    <row r="405" s="13" customFormat="1">
      <c r="A405" s="13"/>
      <c r="B405" s="233"/>
      <c r="C405" s="234"/>
      <c r="D405" s="235" t="s">
        <v>198</v>
      </c>
      <c r="E405" s="236" t="s">
        <v>19</v>
      </c>
      <c r="F405" s="237" t="s">
        <v>2427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198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188</v>
      </c>
    </row>
    <row r="406" s="13" customFormat="1">
      <c r="A406" s="13"/>
      <c r="B406" s="233"/>
      <c r="C406" s="234"/>
      <c r="D406" s="235" t="s">
        <v>198</v>
      </c>
      <c r="E406" s="236" t="s">
        <v>19</v>
      </c>
      <c r="F406" s="237" t="s">
        <v>2428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198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2429</v>
      </c>
      <c r="G407" s="245"/>
      <c r="H407" s="248">
        <v>5.5949999999999998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5" customFormat="1">
      <c r="A408" s="15"/>
      <c r="B408" s="255"/>
      <c r="C408" s="256"/>
      <c r="D408" s="235" t="s">
        <v>198</v>
      </c>
      <c r="E408" s="257" t="s">
        <v>19</v>
      </c>
      <c r="F408" s="258" t="s">
        <v>229</v>
      </c>
      <c r="G408" s="256"/>
      <c r="H408" s="259">
        <v>5.5949999999999998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198</v>
      </c>
      <c r="AU408" s="265" t="s">
        <v>82</v>
      </c>
      <c r="AV408" s="15" t="s">
        <v>135</v>
      </c>
      <c r="AW408" s="15" t="s">
        <v>35</v>
      </c>
      <c r="AX408" s="15" t="s">
        <v>80</v>
      </c>
      <c r="AY408" s="265" t="s">
        <v>188</v>
      </c>
    </row>
    <row r="409" s="12" customFormat="1" ht="22.8" customHeight="1">
      <c r="A409" s="12"/>
      <c r="B409" s="199"/>
      <c r="C409" s="200"/>
      <c r="D409" s="201" t="s">
        <v>72</v>
      </c>
      <c r="E409" s="213" t="s">
        <v>258</v>
      </c>
      <c r="F409" s="213" t="s">
        <v>1138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SUM(P410:P824)</f>
        <v>0</v>
      </c>
      <c r="Q409" s="207"/>
      <c r="R409" s="208">
        <f>SUM(R410:R824)</f>
        <v>65.484634960000008</v>
      </c>
      <c r="S409" s="207"/>
      <c r="T409" s="209">
        <f>SUM(T410:T824)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80</v>
      </c>
      <c r="AT409" s="211" t="s">
        <v>72</v>
      </c>
      <c r="AU409" s="211" t="s">
        <v>80</v>
      </c>
      <c r="AY409" s="210" t="s">
        <v>188</v>
      </c>
      <c r="BK409" s="212">
        <f>SUM(BK410:BK824)</f>
        <v>0</v>
      </c>
    </row>
    <row r="410" s="2" customFormat="1" ht="16.5" customHeight="1">
      <c r="A410" s="40"/>
      <c r="B410" s="41"/>
      <c r="C410" s="215" t="s">
        <v>891</v>
      </c>
      <c r="D410" s="215" t="s">
        <v>190</v>
      </c>
      <c r="E410" s="216" t="s">
        <v>1621</v>
      </c>
      <c r="F410" s="217" t="s">
        <v>1622</v>
      </c>
      <c r="G410" s="218" t="s">
        <v>243</v>
      </c>
      <c r="H410" s="219">
        <v>0.45000000000000001</v>
      </c>
      <c r="I410" s="220"/>
      <c r="J410" s="221">
        <f>ROUND(I410*H410,2)</f>
        <v>0</v>
      </c>
      <c r="K410" s="217" t="s">
        <v>194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0.00025999999999999998</v>
      </c>
      <c r="R410" s="224">
        <f>Q410*H410</f>
        <v>0.000117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82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2433</v>
      </c>
    </row>
    <row r="411" s="2" customFormat="1">
      <c r="A411" s="40"/>
      <c r="B411" s="41"/>
      <c r="C411" s="42"/>
      <c r="D411" s="228" t="s">
        <v>196</v>
      </c>
      <c r="E411" s="42"/>
      <c r="F411" s="229" t="s">
        <v>1624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196</v>
      </c>
      <c r="AU411" s="19" t="s">
        <v>82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2434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2435</v>
      </c>
      <c r="G413" s="245"/>
      <c r="H413" s="248">
        <v>0.16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3" customFormat="1">
      <c r="A414" s="13"/>
      <c r="B414" s="233"/>
      <c r="C414" s="234"/>
      <c r="D414" s="235" t="s">
        <v>198</v>
      </c>
      <c r="E414" s="236" t="s">
        <v>19</v>
      </c>
      <c r="F414" s="237" t="s">
        <v>2436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198</v>
      </c>
      <c r="AU414" s="243" t="s">
        <v>82</v>
      </c>
      <c r="AV414" s="13" t="s">
        <v>80</v>
      </c>
      <c r="AW414" s="13" t="s">
        <v>35</v>
      </c>
      <c r="AX414" s="13" t="s">
        <v>73</v>
      </c>
      <c r="AY414" s="243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2437</v>
      </c>
      <c r="G415" s="245"/>
      <c r="H415" s="248">
        <v>0.28999999999999998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5" customFormat="1">
      <c r="A416" s="15"/>
      <c r="B416" s="255"/>
      <c r="C416" s="256"/>
      <c r="D416" s="235" t="s">
        <v>198</v>
      </c>
      <c r="E416" s="257" t="s">
        <v>19</v>
      </c>
      <c r="F416" s="258" t="s">
        <v>229</v>
      </c>
      <c r="G416" s="256"/>
      <c r="H416" s="259">
        <v>0.44999999999999996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198</v>
      </c>
      <c r="AU416" s="265" t="s">
        <v>82</v>
      </c>
      <c r="AV416" s="15" t="s">
        <v>135</v>
      </c>
      <c r="AW416" s="15" t="s">
        <v>35</v>
      </c>
      <c r="AX416" s="15" t="s">
        <v>80</v>
      </c>
      <c r="AY416" s="265" t="s">
        <v>188</v>
      </c>
    </row>
    <row r="417" s="2" customFormat="1" ht="24.15" customHeight="1">
      <c r="A417" s="40"/>
      <c r="B417" s="41"/>
      <c r="C417" s="215" t="s">
        <v>896</v>
      </c>
      <c r="D417" s="215" t="s">
        <v>190</v>
      </c>
      <c r="E417" s="216" t="s">
        <v>1139</v>
      </c>
      <c r="F417" s="217" t="s">
        <v>1140</v>
      </c>
      <c r="G417" s="218" t="s">
        <v>243</v>
      </c>
      <c r="H417" s="219">
        <v>67.164000000000001</v>
      </c>
      <c r="I417" s="220"/>
      <c r="J417" s="221">
        <f>ROUND(I417*H417,2)</f>
        <v>0</v>
      </c>
      <c r="K417" s="217" t="s">
        <v>194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0.00025999999999999998</v>
      </c>
      <c r="R417" s="224">
        <f>Q417*H417</f>
        <v>0.017462639999999998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190</v>
      </c>
      <c r="AU417" s="226" t="s">
        <v>82</v>
      </c>
      <c r="AY417" s="19" t="s">
        <v>188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2438</v>
      </c>
    </row>
    <row r="418" s="2" customFormat="1">
      <c r="A418" s="40"/>
      <c r="B418" s="41"/>
      <c r="C418" s="42"/>
      <c r="D418" s="228" t="s">
        <v>196</v>
      </c>
      <c r="E418" s="42"/>
      <c r="F418" s="229" t="s">
        <v>1142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196</v>
      </c>
      <c r="AU418" s="19" t="s">
        <v>82</v>
      </c>
    </row>
    <row r="419" s="13" customFormat="1">
      <c r="A419" s="13"/>
      <c r="B419" s="233"/>
      <c r="C419" s="234"/>
      <c r="D419" s="235" t="s">
        <v>198</v>
      </c>
      <c r="E419" s="236" t="s">
        <v>19</v>
      </c>
      <c r="F419" s="237" t="s">
        <v>2346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198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188</v>
      </c>
    </row>
    <row r="420" s="13" customFormat="1">
      <c r="A420" s="13"/>
      <c r="B420" s="233"/>
      <c r="C420" s="234"/>
      <c r="D420" s="235" t="s">
        <v>198</v>
      </c>
      <c r="E420" s="236" t="s">
        <v>19</v>
      </c>
      <c r="F420" s="237" t="s">
        <v>2439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198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1552</v>
      </c>
      <c r="G421" s="245"/>
      <c r="H421" s="248">
        <v>55.299999999999997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747</v>
      </c>
      <c r="G422" s="245"/>
      <c r="H422" s="248">
        <v>1.1479999999999999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1553</v>
      </c>
      <c r="G423" s="245"/>
      <c r="H423" s="248">
        <v>1.05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1554</v>
      </c>
      <c r="G424" s="245"/>
      <c r="H424" s="248">
        <v>-5.79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3" customFormat="1">
      <c r="A425" s="13"/>
      <c r="B425" s="233"/>
      <c r="C425" s="234"/>
      <c r="D425" s="235" t="s">
        <v>198</v>
      </c>
      <c r="E425" s="236" t="s">
        <v>19</v>
      </c>
      <c r="F425" s="237" t="s">
        <v>2440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198</v>
      </c>
      <c r="AU425" s="243" t="s">
        <v>82</v>
      </c>
      <c r="AV425" s="13" t="s">
        <v>80</v>
      </c>
      <c r="AW425" s="13" t="s">
        <v>35</v>
      </c>
      <c r="AX425" s="13" t="s">
        <v>73</v>
      </c>
      <c r="AY425" s="243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2296</v>
      </c>
      <c r="G426" s="245"/>
      <c r="H426" s="248">
        <v>2.6400000000000001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2413</v>
      </c>
      <c r="G427" s="245"/>
      <c r="H427" s="248">
        <v>4.3200000000000003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1613</v>
      </c>
      <c r="G428" s="245"/>
      <c r="H428" s="248">
        <v>4.2480000000000002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1613</v>
      </c>
      <c r="G429" s="245"/>
      <c r="H429" s="248">
        <v>4.2480000000000002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5" customFormat="1">
      <c r="A430" s="15"/>
      <c r="B430" s="255"/>
      <c r="C430" s="256"/>
      <c r="D430" s="235" t="s">
        <v>198</v>
      </c>
      <c r="E430" s="257" t="s">
        <v>19</v>
      </c>
      <c r="F430" s="258" t="s">
        <v>229</v>
      </c>
      <c r="G430" s="256"/>
      <c r="H430" s="259">
        <v>67.164000000000001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198</v>
      </c>
      <c r="AU430" s="265" t="s">
        <v>82</v>
      </c>
      <c r="AV430" s="15" t="s">
        <v>135</v>
      </c>
      <c r="AW430" s="15" t="s">
        <v>35</v>
      </c>
      <c r="AX430" s="15" t="s">
        <v>80</v>
      </c>
      <c r="AY430" s="265" t="s">
        <v>188</v>
      </c>
    </row>
    <row r="431" s="2" customFormat="1" ht="24.15" customHeight="1">
      <c r="A431" s="40"/>
      <c r="B431" s="41"/>
      <c r="C431" s="215" t="s">
        <v>901</v>
      </c>
      <c r="D431" s="215" t="s">
        <v>190</v>
      </c>
      <c r="E431" s="216" t="s">
        <v>1636</v>
      </c>
      <c r="F431" s="217" t="s">
        <v>1637</v>
      </c>
      <c r="G431" s="218" t="s">
        <v>243</v>
      </c>
      <c r="H431" s="219">
        <v>0.45000000000000001</v>
      </c>
      <c r="I431" s="220"/>
      <c r="J431" s="221">
        <f>ROUND(I431*H431,2)</f>
        <v>0</v>
      </c>
      <c r="K431" s="217" t="s">
        <v>194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0.0043800000000000002</v>
      </c>
      <c r="R431" s="224">
        <f>Q431*H431</f>
        <v>0.0019710000000000001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82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2441</v>
      </c>
    </row>
    <row r="432" s="2" customFormat="1">
      <c r="A432" s="40"/>
      <c r="B432" s="41"/>
      <c r="C432" s="42"/>
      <c r="D432" s="228" t="s">
        <v>196</v>
      </c>
      <c r="E432" s="42"/>
      <c r="F432" s="229" t="s">
        <v>1639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196</v>
      </c>
      <c r="AU432" s="19" t="s">
        <v>82</v>
      </c>
    </row>
    <row r="433" s="13" customFormat="1">
      <c r="A433" s="13"/>
      <c r="B433" s="233"/>
      <c r="C433" s="234"/>
      <c r="D433" s="235" t="s">
        <v>198</v>
      </c>
      <c r="E433" s="236" t="s">
        <v>19</v>
      </c>
      <c r="F433" s="237" t="s">
        <v>2434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198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2435</v>
      </c>
      <c r="G434" s="245"/>
      <c r="H434" s="248">
        <v>0.16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3" customFormat="1">
      <c r="A435" s="13"/>
      <c r="B435" s="233"/>
      <c r="C435" s="234"/>
      <c r="D435" s="235" t="s">
        <v>198</v>
      </c>
      <c r="E435" s="236" t="s">
        <v>19</v>
      </c>
      <c r="F435" s="237" t="s">
        <v>2436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198</v>
      </c>
      <c r="AU435" s="243" t="s">
        <v>82</v>
      </c>
      <c r="AV435" s="13" t="s">
        <v>80</v>
      </c>
      <c r="AW435" s="13" t="s">
        <v>35</v>
      </c>
      <c r="AX435" s="13" t="s">
        <v>73</v>
      </c>
      <c r="AY435" s="243" t="s">
        <v>188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2437</v>
      </c>
      <c r="G436" s="245"/>
      <c r="H436" s="248">
        <v>0.28999999999999998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5" customFormat="1">
      <c r="A437" s="15"/>
      <c r="B437" s="255"/>
      <c r="C437" s="256"/>
      <c r="D437" s="235" t="s">
        <v>198</v>
      </c>
      <c r="E437" s="257" t="s">
        <v>19</v>
      </c>
      <c r="F437" s="258" t="s">
        <v>229</v>
      </c>
      <c r="G437" s="256"/>
      <c r="H437" s="259">
        <v>0.44999999999999996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198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188</v>
      </c>
    </row>
    <row r="438" s="2" customFormat="1" ht="21.75" customHeight="1">
      <c r="A438" s="40"/>
      <c r="B438" s="41"/>
      <c r="C438" s="215" t="s">
        <v>907</v>
      </c>
      <c r="D438" s="215" t="s">
        <v>190</v>
      </c>
      <c r="E438" s="216" t="s">
        <v>1640</v>
      </c>
      <c r="F438" s="217" t="s">
        <v>1641</v>
      </c>
      <c r="G438" s="218" t="s">
        <v>243</v>
      </c>
      <c r="H438" s="219">
        <v>0.45000000000000001</v>
      </c>
      <c r="I438" s="220"/>
      <c r="J438" s="221">
        <f>ROUND(I438*H438,2)</f>
        <v>0</v>
      </c>
      <c r="K438" s="217" t="s">
        <v>194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0.0040000000000000001</v>
      </c>
      <c r="R438" s="224">
        <f>Q438*H438</f>
        <v>0.0018000000000000002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82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2442</v>
      </c>
    </row>
    <row r="439" s="2" customFormat="1">
      <c r="A439" s="40"/>
      <c r="B439" s="41"/>
      <c r="C439" s="42"/>
      <c r="D439" s="228" t="s">
        <v>196</v>
      </c>
      <c r="E439" s="42"/>
      <c r="F439" s="229" t="s">
        <v>1642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196</v>
      </c>
      <c r="AU439" s="19" t="s">
        <v>82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2434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2435</v>
      </c>
      <c r="G441" s="245"/>
      <c r="H441" s="248">
        <v>0.16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2436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2437</v>
      </c>
      <c r="G443" s="245"/>
      <c r="H443" s="248">
        <v>0.28999999999999998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5" customFormat="1">
      <c r="A444" s="15"/>
      <c r="B444" s="255"/>
      <c r="C444" s="256"/>
      <c r="D444" s="235" t="s">
        <v>198</v>
      </c>
      <c r="E444" s="257" t="s">
        <v>19</v>
      </c>
      <c r="F444" s="258" t="s">
        <v>229</v>
      </c>
      <c r="G444" s="256"/>
      <c r="H444" s="259">
        <v>0.44999999999999996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198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188</v>
      </c>
    </row>
    <row r="445" s="2" customFormat="1" ht="24.15" customHeight="1">
      <c r="A445" s="40"/>
      <c r="B445" s="41"/>
      <c r="C445" s="215" t="s">
        <v>916</v>
      </c>
      <c r="D445" s="215" t="s">
        <v>190</v>
      </c>
      <c r="E445" s="216" t="s">
        <v>1148</v>
      </c>
      <c r="F445" s="217" t="s">
        <v>1149</v>
      </c>
      <c r="G445" s="218" t="s">
        <v>243</v>
      </c>
      <c r="H445" s="219">
        <v>67.164000000000001</v>
      </c>
      <c r="I445" s="220"/>
      <c r="J445" s="221">
        <f>ROUND(I445*H445,2)</f>
        <v>0</v>
      </c>
      <c r="K445" s="217" t="s">
        <v>194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0.0040000000000000001</v>
      </c>
      <c r="R445" s="224">
        <f>Q445*H445</f>
        <v>0.26865600000000001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82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2443</v>
      </c>
    </row>
    <row r="446" s="2" customFormat="1">
      <c r="A446" s="40"/>
      <c r="B446" s="41"/>
      <c r="C446" s="42"/>
      <c r="D446" s="228" t="s">
        <v>196</v>
      </c>
      <c r="E446" s="42"/>
      <c r="F446" s="229" t="s">
        <v>1151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196</v>
      </c>
      <c r="AU446" s="19" t="s">
        <v>82</v>
      </c>
    </row>
    <row r="447" s="13" customFormat="1">
      <c r="A447" s="13"/>
      <c r="B447" s="233"/>
      <c r="C447" s="234"/>
      <c r="D447" s="235" t="s">
        <v>198</v>
      </c>
      <c r="E447" s="236" t="s">
        <v>19</v>
      </c>
      <c r="F447" s="237" t="s">
        <v>2346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198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188</v>
      </c>
    </row>
    <row r="448" s="13" customFormat="1">
      <c r="A448" s="13"/>
      <c r="B448" s="233"/>
      <c r="C448" s="234"/>
      <c r="D448" s="235" t="s">
        <v>198</v>
      </c>
      <c r="E448" s="236" t="s">
        <v>19</v>
      </c>
      <c r="F448" s="237" t="s">
        <v>2439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198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1552</v>
      </c>
      <c r="G449" s="245"/>
      <c r="H449" s="248">
        <v>55.299999999999997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747</v>
      </c>
      <c r="G450" s="245"/>
      <c r="H450" s="248">
        <v>1.1479999999999999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1553</v>
      </c>
      <c r="G451" s="245"/>
      <c r="H451" s="248">
        <v>1.05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1554</v>
      </c>
      <c r="G452" s="245"/>
      <c r="H452" s="248">
        <v>-5.79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3" customFormat="1">
      <c r="A453" s="13"/>
      <c r="B453" s="233"/>
      <c r="C453" s="234"/>
      <c r="D453" s="235" t="s">
        <v>198</v>
      </c>
      <c r="E453" s="236" t="s">
        <v>19</v>
      </c>
      <c r="F453" s="237" t="s">
        <v>2440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198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2296</v>
      </c>
      <c r="G454" s="245"/>
      <c r="H454" s="248">
        <v>2.6400000000000001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2413</v>
      </c>
      <c r="G455" s="245"/>
      <c r="H455" s="248">
        <v>4.3200000000000003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1613</v>
      </c>
      <c r="G456" s="245"/>
      <c r="H456" s="248">
        <v>4.2480000000000002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1613</v>
      </c>
      <c r="G457" s="245"/>
      <c r="H457" s="248">
        <v>4.2480000000000002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5" customFormat="1">
      <c r="A458" s="15"/>
      <c r="B458" s="255"/>
      <c r="C458" s="256"/>
      <c r="D458" s="235" t="s">
        <v>198</v>
      </c>
      <c r="E458" s="257" t="s">
        <v>19</v>
      </c>
      <c r="F458" s="258" t="s">
        <v>229</v>
      </c>
      <c r="G458" s="256"/>
      <c r="H458" s="259">
        <v>67.164000000000001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198</v>
      </c>
      <c r="AU458" s="265" t="s">
        <v>82</v>
      </c>
      <c r="AV458" s="15" t="s">
        <v>135</v>
      </c>
      <c r="AW458" s="15" t="s">
        <v>35</v>
      </c>
      <c r="AX458" s="15" t="s">
        <v>80</v>
      </c>
      <c r="AY458" s="265" t="s">
        <v>188</v>
      </c>
    </row>
    <row r="459" s="2" customFormat="1" ht="16.5" customHeight="1">
      <c r="A459" s="40"/>
      <c r="B459" s="41"/>
      <c r="C459" s="215" t="s">
        <v>932</v>
      </c>
      <c r="D459" s="215" t="s">
        <v>190</v>
      </c>
      <c r="E459" s="216" t="s">
        <v>1152</v>
      </c>
      <c r="F459" s="217" t="s">
        <v>1153</v>
      </c>
      <c r="G459" s="218" t="s">
        <v>243</v>
      </c>
      <c r="H459" s="219">
        <v>307.09699999999998</v>
      </c>
      <c r="I459" s="220"/>
      <c r="J459" s="221">
        <f>ROUND(I459*H459,2)</f>
        <v>0</v>
      </c>
      <c r="K459" s="217" t="s">
        <v>194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0.00025999999999999998</v>
      </c>
      <c r="R459" s="224">
        <f>Q459*H459</f>
        <v>0.079845219999999995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82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2444</v>
      </c>
    </row>
    <row r="460" s="2" customFormat="1">
      <c r="A460" s="40"/>
      <c r="B460" s="41"/>
      <c r="C460" s="42"/>
      <c r="D460" s="228" t="s">
        <v>196</v>
      </c>
      <c r="E460" s="42"/>
      <c r="F460" s="229" t="s">
        <v>1155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196</v>
      </c>
      <c r="AU460" s="19" t="s">
        <v>82</v>
      </c>
    </row>
    <row r="461" s="13" customFormat="1">
      <c r="A461" s="13"/>
      <c r="B461" s="233"/>
      <c r="C461" s="234"/>
      <c r="D461" s="235" t="s">
        <v>198</v>
      </c>
      <c r="E461" s="236" t="s">
        <v>19</v>
      </c>
      <c r="F461" s="237" t="s">
        <v>2346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198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188</v>
      </c>
    </row>
    <row r="462" s="13" customFormat="1">
      <c r="A462" s="13"/>
      <c r="B462" s="233"/>
      <c r="C462" s="234"/>
      <c r="D462" s="235" t="s">
        <v>198</v>
      </c>
      <c r="E462" s="236" t="s">
        <v>19</v>
      </c>
      <c r="F462" s="237" t="s">
        <v>2445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198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2446</v>
      </c>
      <c r="G463" s="245"/>
      <c r="H463" s="248">
        <v>78.275000000000006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4" customFormat="1">
      <c r="A464" s="14"/>
      <c r="B464" s="244"/>
      <c r="C464" s="245"/>
      <c r="D464" s="235" t="s">
        <v>198</v>
      </c>
      <c r="E464" s="246" t="s">
        <v>19</v>
      </c>
      <c r="F464" s="247" t="s">
        <v>2447</v>
      </c>
      <c r="G464" s="245"/>
      <c r="H464" s="248">
        <v>1.44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198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2448</v>
      </c>
      <c r="G465" s="245"/>
      <c r="H465" s="248">
        <v>-25.350000000000001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2449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2450</v>
      </c>
      <c r="G467" s="245"/>
      <c r="H467" s="248">
        <v>8.9900000000000002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2451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2452</v>
      </c>
      <c r="G469" s="245"/>
      <c r="H469" s="248">
        <v>5.6890000000000001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3" customFormat="1">
      <c r="A470" s="13"/>
      <c r="B470" s="233"/>
      <c r="C470" s="234"/>
      <c r="D470" s="235" t="s">
        <v>198</v>
      </c>
      <c r="E470" s="236" t="s">
        <v>19</v>
      </c>
      <c r="F470" s="237" t="s">
        <v>2434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198</v>
      </c>
      <c r="AU470" s="243" t="s">
        <v>82</v>
      </c>
      <c r="AV470" s="13" t="s">
        <v>80</v>
      </c>
      <c r="AW470" s="13" t="s">
        <v>35</v>
      </c>
      <c r="AX470" s="13" t="s">
        <v>73</v>
      </c>
      <c r="AY470" s="243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2453</v>
      </c>
      <c r="G471" s="245"/>
      <c r="H471" s="248">
        <v>6.1379999999999999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2436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4" customFormat="1">
      <c r="A473" s="14"/>
      <c r="B473" s="244"/>
      <c r="C473" s="245"/>
      <c r="D473" s="235" t="s">
        <v>198</v>
      </c>
      <c r="E473" s="246" t="s">
        <v>19</v>
      </c>
      <c r="F473" s="247" t="s">
        <v>2450</v>
      </c>
      <c r="G473" s="245"/>
      <c r="H473" s="248">
        <v>8.9900000000000002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198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188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2454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2455</v>
      </c>
      <c r="G475" s="245"/>
      <c r="H475" s="248">
        <v>18.91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1659</v>
      </c>
      <c r="G476" s="245"/>
      <c r="H476" s="248">
        <v>2.3999999999999999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1660</v>
      </c>
      <c r="G477" s="245"/>
      <c r="H477" s="248">
        <v>-6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3" customFormat="1">
      <c r="A478" s="13"/>
      <c r="B478" s="233"/>
      <c r="C478" s="234"/>
      <c r="D478" s="235" t="s">
        <v>198</v>
      </c>
      <c r="E478" s="236" t="s">
        <v>19</v>
      </c>
      <c r="F478" s="237" t="s">
        <v>2456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198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2457</v>
      </c>
      <c r="G479" s="245"/>
      <c r="H479" s="248">
        <v>25.109999999999999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1663</v>
      </c>
      <c r="G480" s="245"/>
      <c r="H480" s="248">
        <v>3.7799999999999998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1664</v>
      </c>
      <c r="G481" s="245"/>
      <c r="H481" s="248">
        <v>-8.4000000000000004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2458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2459</v>
      </c>
      <c r="G483" s="245"/>
      <c r="H483" s="248">
        <v>10.602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4" customFormat="1">
      <c r="A484" s="14"/>
      <c r="B484" s="244"/>
      <c r="C484" s="245"/>
      <c r="D484" s="235" t="s">
        <v>198</v>
      </c>
      <c r="E484" s="246" t="s">
        <v>19</v>
      </c>
      <c r="F484" s="247" t="s">
        <v>2460</v>
      </c>
      <c r="G484" s="245"/>
      <c r="H484" s="248">
        <v>1.5600000000000001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198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2461</v>
      </c>
      <c r="G485" s="245"/>
      <c r="H485" s="248">
        <v>-1.6000000000000001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2462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2463</v>
      </c>
      <c r="G487" s="245"/>
      <c r="H487" s="248">
        <v>25.978000000000002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1663</v>
      </c>
      <c r="G488" s="245"/>
      <c r="H488" s="248">
        <v>3.7799999999999998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1664</v>
      </c>
      <c r="G489" s="245"/>
      <c r="H489" s="248">
        <v>-8.4000000000000004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3" customFormat="1">
      <c r="A490" s="13"/>
      <c r="B490" s="233"/>
      <c r="C490" s="234"/>
      <c r="D490" s="235" t="s">
        <v>198</v>
      </c>
      <c r="E490" s="236" t="s">
        <v>19</v>
      </c>
      <c r="F490" s="237" t="s">
        <v>2464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198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2465</v>
      </c>
      <c r="G491" s="245"/>
      <c r="H491" s="248">
        <v>10.68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4" customFormat="1">
      <c r="A492" s="14"/>
      <c r="B492" s="244"/>
      <c r="C492" s="245"/>
      <c r="D492" s="235" t="s">
        <v>198</v>
      </c>
      <c r="E492" s="246" t="s">
        <v>19</v>
      </c>
      <c r="F492" s="247" t="s">
        <v>1669</v>
      </c>
      <c r="G492" s="245"/>
      <c r="H492" s="248">
        <v>2.1000000000000001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198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1670</v>
      </c>
      <c r="G493" s="245"/>
      <c r="H493" s="248">
        <v>-3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3" customFormat="1">
      <c r="A494" s="13"/>
      <c r="B494" s="233"/>
      <c r="C494" s="234"/>
      <c r="D494" s="235" t="s">
        <v>198</v>
      </c>
      <c r="E494" s="236" t="s">
        <v>19</v>
      </c>
      <c r="F494" s="237" t="s">
        <v>2466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198</v>
      </c>
      <c r="AU494" s="243" t="s">
        <v>82</v>
      </c>
      <c r="AV494" s="13" t="s">
        <v>80</v>
      </c>
      <c r="AW494" s="13" t="s">
        <v>35</v>
      </c>
      <c r="AX494" s="13" t="s">
        <v>73</v>
      </c>
      <c r="AY494" s="243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2467</v>
      </c>
      <c r="G495" s="245"/>
      <c r="H495" s="248">
        <v>10.664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1669</v>
      </c>
      <c r="G496" s="245"/>
      <c r="H496" s="248">
        <v>2.1000000000000001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1670</v>
      </c>
      <c r="G497" s="245"/>
      <c r="H497" s="248">
        <v>-3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2468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2469</v>
      </c>
      <c r="G499" s="245"/>
      <c r="H499" s="248">
        <v>12.028000000000001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1669</v>
      </c>
      <c r="G500" s="245"/>
      <c r="H500" s="248">
        <v>2.1000000000000001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1670</v>
      </c>
      <c r="G501" s="245"/>
      <c r="H501" s="248">
        <v>-3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3" customFormat="1">
      <c r="A502" s="13"/>
      <c r="B502" s="233"/>
      <c r="C502" s="234"/>
      <c r="D502" s="235" t="s">
        <v>198</v>
      </c>
      <c r="E502" s="236" t="s">
        <v>19</v>
      </c>
      <c r="F502" s="237" t="s">
        <v>2470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198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2471</v>
      </c>
      <c r="G503" s="245"/>
      <c r="H503" s="248">
        <v>11.222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1669</v>
      </c>
      <c r="G504" s="245"/>
      <c r="H504" s="248">
        <v>2.1000000000000001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1670</v>
      </c>
      <c r="G505" s="245"/>
      <c r="H505" s="248">
        <v>-3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3" customFormat="1">
      <c r="A506" s="13"/>
      <c r="B506" s="233"/>
      <c r="C506" s="234"/>
      <c r="D506" s="235" t="s">
        <v>198</v>
      </c>
      <c r="E506" s="236" t="s">
        <v>19</v>
      </c>
      <c r="F506" s="237" t="s">
        <v>2472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198</v>
      </c>
      <c r="AU506" s="243" t="s">
        <v>82</v>
      </c>
      <c r="AV506" s="13" t="s">
        <v>80</v>
      </c>
      <c r="AW506" s="13" t="s">
        <v>35</v>
      </c>
      <c r="AX506" s="13" t="s">
        <v>73</v>
      </c>
      <c r="AY506" s="243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2473</v>
      </c>
      <c r="G507" s="245"/>
      <c r="H507" s="248">
        <v>11.904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1669</v>
      </c>
      <c r="G508" s="245"/>
      <c r="H508" s="248">
        <v>2.1000000000000001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1670</v>
      </c>
      <c r="G509" s="245"/>
      <c r="H509" s="248">
        <v>-3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2474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2475</v>
      </c>
      <c r="G511" s="245"/>
      <c r="H511" s="248">
        <v>43.957999999999998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1669</v>
      </c>
      <c r="G512" s="245"/>
      <c r="H512" s="248">
        <v>2.1000000000000001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4" customFormat="1">
      <c r="A513" s="14"/>
      <c r="B513" s="244"/>
      <c r="C513" s="245"/>
      <c r="D513" s="235" t="s">
        <v>198</v>
      </c>
      <c r="E513" s="246" t="s">
        <v>19</v>
      </c>
      <c r="F513" s="247" t="s">
        <v>1670</v>
      </c>
      <c r="G513" s="245"/>
      <c r="H513" s="248">
        <v>-3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198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188</v>
      </c>
    </row>
    <row r="514" s="13" customFormat="1">
      <c r="A514" s="13"/>
      <c r="B514" s="233"/>
      <c r="C514" s="234"/>
      <c r="D514" s="235" t="s">
        <v>198</v>
      </c>
      <c r="E514" s="236" t="s">
        <v>19</v>
      </c>
      <c r="F514" s="237" t="s">
        <v>2476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198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2477</v>
      </c>
      <c r="G515" s="245"/>
      <c r="H515" s="248">
        <v>35.030000000000001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2478</v>
      </c>
      <c r="G516" s="245"/>
      <c r="H516" s="248">
        <v>1.5840000000000001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2479</v>
      </c>
      <c r="G517" s="245"/>
      <c r="H517" s="248">
        <v>-6.9119999999999999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3" customFormat="1">
      <c r="A518" s="13"/>
      <c r="B518" s="233"/>
      <c r="C518" s="234"/>
      <c r="D518" s="235" t="s">
        <v>198</v>
      </c>
      <c r="E518" s="236" t="s">
        <v>19</v>
      </c>
      <c r="F518" s="237" t="s">
        <v>2480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198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2481</v>
      </c>
      <c r="G519" s="245"/>
      <c r="H519" s="248">
        <v>5.6109999999999998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2482</v>
      </c>
      <c r="G520" s="245"/>
      <c r="H520" s="248">
        <v>1.02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2483</v>
      </c>
      <c r="G521" s="245"/>
      <c r="H521" s="248">
        <v>-2.3999999999999999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3" customFormat="1">
      <c r="A522" s="13"/>
      <c r="B522" s="233"/>
      <c r="C522" s="234"/>
      <c r="D522" s="235" t="s">
        <v>198</v>
      </c>
      <c r="E522" s="236" t="s">
        <v>19</v>
      </c>
      <c r="F522" s="237" t="s">
        <v>2484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198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2485</v>
      </c>
      <c r="G523" s="245"/>
      <c r="H523" s="248">
        <v>35.216000000000001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1676</v>
      </c>
      <c r="G524" s="245"/>
      <c r="H524" s="248">
        <v>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1677</v>
      </c>
      <c r="G525" s="245"/>
      <c r="H525" s="248">
        <v>-12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307.09699999999998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24.15" customHeight="1">
      <c r="A527" s="40"/>
      <c r="B527" s="41"/>
      <c r="C527" s="215" t="s">
        <v>939</v>
      </c>
      <c r="D527" s="215" t="s">
        <v>190</v>
      </c>
      <c r="E527" s="216" t="s">
        <v>1183</v>
      </c>
      <c r="F527" s="217" t="s">
        <v>1184</v>
      </c>
      <c r="G527" s="218" t="s">
        <v>243</v>
      </c>
      <c r="H527" s="219">
        <v>374.26100000000002</v>
      </c>
      <c r="I527" s="220"/>
      <c r="J527" s="221">
        <f>ROUND(I527*H527,2)</f>
        <v>0</v>
      </c>
      <c r="K527" s="217" t="s">
        <v>194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0.0043800000000000002</v>
      </c>
      <c r="R527" s="224">
        <f>Q527*H527</f>
        <v>1.6392631800000002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2486</v>
      </c>
    </row>
    <row r="528" s="2" customFormat="1">
      <c r="A528" s="40"/>
      <c r="B528" s="41"/>
      <c r="C528" s="42"/>
      <c r="D528" s="228" t="s">
        <v>196</v>
      </c>
      <c r="E528" s="42"/>
      <c r="F528" s="229" t="s">
        <v>1186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196</v>
      </c>
      <c r="AU528" s="19" t="s">
        <v>82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2346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3" customFormat="1">
      <c r="A530" s="13"/>
      <c r="B530" s="233"/>
      <c r="C530" s="234"/>
      <c r="D530" s="235" t="s">
        <v>198</v>
      </c>
      <c r="E530" s="236" t="s">
        <v>19</v>
      </c>
      <c r="F530" s="237" t="s">
        <v>2445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198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2446</v>
      </c>
      <c r="G531" s="245"/>
      <c r="H531" s="248">
        <v>78.275000000000006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4" customFormat="1">
      <c r="A532" s="14"/>
      <c r="B532" s="244"/>
      <c r="C532" s="245"/>
      <c r="D532" s="235" t="s">
        <v>198</v>
      </c>
      <c r="E532" s="246" t="s">
        <v>19</v>
      </c>
      <c r="F532" s="247" t="s">
        <v>2447</v>
      </c>
      <c r="G532" s="245"/>
      <c r="H532" s="248">
        <v>1.44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198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188</v>
      </c>
    </row>
    <row r="533" s="14" customFormat="1">
      <c r="A533" s="14"/>
      <c r="B533" s="244"/>
      <c r="C533" s="245"/>
      <c r="D533" s="235" t="s">
        <v>198</v>
      </c>
      <c r="E533" s="246" t="s">
        <v>19</v>
      </c>
      <c r="F533" s="247" t="s">
        <v>2448</v>
      </c>
      <c r="G533" s="245"/>
      <c r="H533" s="248">
        <v>-25.350000000000001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198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188</v>
      </c>
    </row>
    <row r="534" s="13" customFormat="1">
      <c r="A534" s="13"/>
      <c r="B534" s="233"/>
      <c r="C534" s="234"/>
      <c r="D534" s="235" t="s">
        <v>198</v>
      </c>
      <c r="E534" s="236" t="s">
        <v>19</v>
      </c>
      <c r="F534" s="237" t="s">
        <v>2449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198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2450</v>
      </c>
      <c r="G535" s="245"/>
      <c r="H535" s="248">
        <v>8.9900000000000002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3" customFormat="1">
      <c r="A536" s="13"/>
      <c r="B536" s="233"/>
      <c r="C536" s="234"/>
      <c r="D536" s="235" t="s">
        <v>198</v>
      </c>
      <c r="E536" s="236" t="s">
        <v>19</v>
      </c>
      <c r="F536" s="237" t="s">
        <v>2451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198</v>
      </c>
      <c r="AU536" s="243" t="s">
        <v>82</v>
      </c>
      <c r="AV536" s="13" t="s">
        <v>80</v>
      </c>
      <c r="AW536" s="13" t="s">
        <v>35</v>
      </c>
      <c r="AX536" s="13" t="s">
        <v>73</v>
      </c>
      <c r="AY536" s="243" t="s">
        <v>188</v>
      </c>
    </row>
    <row r="537" s="14" customFormat="1">
      <c r="A537" s="14"/>
      <c r="B537" s="244"/>
      <c r="C537" s="245"/>
      <c r="D537" s="235" t="s">
        <v>198</v>
      </c>
      <c r="E537" s="246" t="s">
        <v>19</v>
      </c>
      <c r="F537" s="247" t="s">
        <v>2452</v>
      </c>
      <c r="G537" s="245"/>
      <c r="H537" s="248">
        <v>5.6890000000000001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198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188</v>
      </c>
    </row>
    <row r="538" s="13" customFormat="1">
      <c r="A538" s="13"/>
      <c r="B538" s="233"/>
      <c r="C538" s="234"/>
      <c r="D538" s="235" t="s">
        <v>198</v>
      </c>
      <c r="E538" s="236" t="s">
        <v>19</v>
      </c>
      <c r="F538" s="237" t="s">
        <v>2487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198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1552</v>
      </c>
      <c r="G539" s="245"/>
      <c r="H539" s="248">
        <v>55.299999999999997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747</v>
      </c>
      <c r="G540" s="245"/>
      <c r="H540" s="248">
        <v>1.1479999999999999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4" customFormat="1">
      <c r="A541" s="14"/>
      <c r="B541" s="244"/>
      <c r="C541" s="245"/>
      <c r="D541" s="235" t="s">
        <v>198</v>
      </c>
      <c r="E541" s="246" t="s">
        <v>19</v>
      </c>
      <c r="F541" s="247" t="s">
        <v>1553</v>
      </c>
      <c r="G541" s="245"/>
      <c r="H541" s="248">
        <v>1.05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198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1554</v>
      </c>
      <c r="G542" s="245"/>
      <c r="H542" s="248">
        <v>-5.79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2296</v>
      </c>
      <c r="G543" s="245"/>
      <c r="H543" s="248">
        <v>2.6400000000000001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2413</v>
      </c>
      <c r="G544" s="245"/>
      <c r="H544" s="248">
        <v>4.3200000000000003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4" customFormat="1">
      <c r="A545" s="14"/>
      <c r="B545" s="244"/>
      <c r="C545" s="245"/>
      <c r="D545" s="235" t="s">
        <v>198</v>
      </c>
      <c r="E545" s="246" t="s">
        <v>19</v>
      </c>
      <c r="F545" s="247" t="s">
        <v>1613</v>
      </c>
      <c r="G545" s="245"/>
      <c r="H545" s="248">
        <v>4.2480000000000002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198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1613</v>
      </c>
      <c r="G546" s="245"/>
      <c r="H546" s="248">
        <v>4.2480000000000002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3" customFormat="1">
      <c r="A547" s="13"/>
      <c r="B547" s="233"/>
      <c r="C547" s="234"/>
      <c r="D547" s="235" t="s">
        <v>198</v>
      </c>
      <c r="E547" s="236" t="s">
        <v>19</v>
      </c>
      <c r="F547" s="237" t="s">
        <v>2434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198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2453</v>
      </c>
      <c r="G548" s="245"/>
      <c r="H548" s="248">
        <v>6.1379999999999999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2436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2450</v>
      </c>
      <c r="G550" s="245"/>
      <c r="H550" s="248">
        <v>8.9900000000000002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2454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2455</v>
      </c>
      <c r="G552" s="245"/>
      <c r="H552" s="248">
        <v>18.91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1659</v>
      </c>
      <c r="G553" s="245"/>
      <c r="H553" s="248">
        <v>2.3999999999999999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1660</v>
      </c>
      <c r="G554" s="245"/>
      <c r="H554" s="248">
        <v>-6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3" customFormat="1">
      <c r="A555" s="13"/>
      <c r="B555" s="233"/>
      <c r="C555" s="234"/>
      <c r="D555" s="235" t="s">
        <v>198</v>
      </c>
      <c r="E555" s="236" t="s">
        <v>19</v>
      </c>
      <c r="F555" s="237" t="s">
        <v>2456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198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2457</v>
      </c>
      <c r="G556" s="245"/>
      <c r="H556" s="248">
        <v>25.109999999999999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1663</v>
      </c>
      <c r="G557" s="245"/>
      <c r="H557" s="248">
        <v>3.7799999999999998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1664</v>
      </c>
      <c r="G558" s="245"/>
      <c r="H558" s="248">
        <v>-8.4000000000000004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3" customFormat="1">
      <c r="A559" s="13"/>
      <c r="B559" s="233"/>
      <c r="C559" s="234"/>
      <c r="D559" s="235" t="s">
        <v>198</v>
      </c>
      <c r="E559" s="236" t="s">
        <v>19</v>
      </c>
      <c r="F559" s="237" t="s">
        <v>2458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198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2459</v>
      </c>
      <c r="G560" s="245"/>
      <c r="H560" s="248">
        <v>10.602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2460</v>
      </c>
      <c r="G561" s="245"/>
      <c r="H561" s="248">
        <v>1.5600000000000001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2461</v>
      </c>
      <c r="G562" s="245"/>
      <c r="H562" s="248">
        <v>-1.6000000000000001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2462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2463</v>
      </c>
      <c r="G564" s="245"/>
      <c r="H564" s="248">
        <v>25.978000000000002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4" customFormat="1">
      <c r="A565" s="14"/>
      <c r="B565" s="244"/>
      <c r="C565" s="245"/>
      <c r="D565" s="235" t="s">
        <v>198</v>
      </c>
      <c r="E565" s="246" t="s">
        <v>19</v>
      </c>
      <c r="F565" s="247" t="s">
        <v>1663</v>
      </c>
      <c r="G565" s="245"/>
      <c r="H565" s="248">
        <v>3.7799999999999998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198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1664</v>
      </c>
      <c r="G566" s="245"/>
      <c r="H566" s="248">
        <v>-8.4000000000000004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3" customFormat="1">
      <c r="A567" s="13"/>
      <c r="B567" s="233"/>
      <c r="C567" s="234"/>
      <c r="D567" s="235" t="s">
        <v>198</v>
      </c>
      <c r="E567" s="236" t="s">
        <v>19</v>
      </c>
      <c r="F567" s="237" t="s">
        <v>2464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198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2465</v>
      </c>
      <c r="G568" s="245"/>
      <c r="H568" s="248">
        <v>10.68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1669</v>
      </c>
      <c r="G569" s="245"/>
      <c r="H569" s="248">
        <v>2.1000000000000001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1670</v>
      </c>
      <c r="G570" s="245"/>
      <c r="H570" s="248">
        <v>-3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2466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2467</v>
      </c>
      <c r="G572" s="245"/>
      <c r="H572" s="248">
        <v>10.664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4" customFormat="1">
      <c r="A573" s="14"/>
      <c r="B573" s="244"/>
      <c r="C573" s="245"/>
      <c r="D573" s="235" t="s">
        <v>198</v>
      </c>
      <c r="E573" s="246" t="s">
        <v>19</v>
      </c>
      <c r="F573" s="247" t="s">
        <v>1669</v>
      </c>
      <c r="G573" s="245"/>
      <c r="H573" s="248">
        <v>2.1000000000000001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198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1670</v>
      </c>
      <c r="G574" s="245"/>
      <c r="H574" s="248">
        <v>-3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3" customFormat="1">
      <c r="A575" s="13"/>
      <c r="B575" s="233"/>
      <c r="C575" s="234"/>
      <c r="D575" s="235" t="s">
        <v>198</v>
      </c>
      <c r="E575" s="236" t="s">
        <v>19</v>
      </c>
      <c r="F575" s="237" t="s">
        <v>2468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198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2469</v>
      </c>
      <c r="G576" s="245"/>
      <c r="H576" s="248">
        <v>12.028000000000001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1669</v>
      </c>
      <c r="G577" s="245"/>
      <c r="H577" s="248">
        <v>2.1000000000000001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1670</v>
      </c>
      <c r="G578" s="245"/>
      <c r="H578" s="248">
        <v>-3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3" customFormat="1">
      <c r="A579" s="13"/>
      <c r="B579" s="233"/>
      <c r="C579" s="234"/>
      <c r="D579" s="235" t="s">
        <v>198</v>
      </c>
      <c r="E579" s="236" t="s">
        <v>19</v>
      </c>
      <c r="F579" s="237" t="s">
        <v>2470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198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188</v>
      </c>
    </row>
    <row r="580" s="14" customFormat="1">
      <c r="A580" s="14"/>
      <c r="B580" s="244"/>
      <c r="C580" s="245"/>
      <c r="D580" s="235" t="s">
        <v>198</v>
      </c>
      <c r="E580" s="246" t="s">
        <v>19</v>
      </c>
      <c r="F580" s="247" t="s">
        <v>2471</v>
      </c>
      <c r="G580" s="245"/>
      <c r="H580" s="248">
        <v>11.222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198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188</v>
      </c>
    </row>
    <row r="581" s="14" customFormat="1">
      <c r="A581" s="14"/>
      <c r="B581" s="244"/>
      <c r="C581" s="245"/>
      <c r="D581" s="235" t="s">
        <v>198</v>
      </c>
      <c r="E581" s="246" t="s">
        <v>19</v>
      </c>
      <c r="F581" s="247" t="s">
        <v>1669</v>
      </c>
      <c r="G581" s="245"/>
      <c r="H581" s="248">
        <v>2.1000000000000001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198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1670</v>
      </c>
      <c r="G582" s="245"/>
      <c r="H582" s="248">
        <v>-3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3" customFormat="1">
      <c r="A583" s="13"/>
      <c r="B583" s="233"/>
      <c r="C583" s="234"/>
      <c r="D583" s="235" t="s">
        <v>198</v>
      </c>
      <c r="E583" s="236" t="s">
        <v>19</v>
      </c>
      <c r="F583" s="237" t="s">
        <v>2472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198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2473</v>
      </c>
      <c r="G584" s="245"/>
      <c r="H584" s="248">
        <v>11.904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1669</v>
      </c>
      <c r="G585" s="245"/>
      <c r="H585" s="248">
        <v>2.1000000000000001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4" customFormat="1">
      <c r="A586" s="14"/>
      <c r="B586" s="244"/>
      <c r="C586" s="245"/>
      <c r="D586" s="235" t="s">
        <v>198</v>
      </c>
      <c r="E586" s="246" t="s">
        <v>19</v>
      </c>
      <c r="F586" s="247" t="s">
        <v>1670</v>
      </c>
      <c r="G586" s="245"/>
      <c r="H586" s="248">
        <v>-3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198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188</v>
      </c>
    </row>
    <row r="587" s="13" customFormat="1">
      <c r="A587" s="13"/>
      <c r="B587" s="233"/>
      <c r="C587" s="234"/>
      <c r="D587" s="235" t="s">
        <v>198</v>
      </c>
      <c r="E587" s="236" t="s">
        <v>19</v>
      </c>
      <c r="F587" s="237" t="s">
        <v>2474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198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188</v>
      </c>
    </row>
    <row r="588" s="14" customFormat="1">
      <c r="A588" s="14"/>
      <c r="B588" s="244"/>
      <c r="C588" s="245"/>
      <c r="D588" s="235" t="s">
        <v>198</v>
      </c>
      <c r="E588" s="246" t="s">
        <v>19</v>
      </c>
      <c r="F588" s="247" t="s">
        <v>2475</v>
      </c>
      <c r="G588" s="245"/>
      <c r="H588" s="248">
        <v>43.957999999999998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198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1669</v>
      </c>
      <c r="G589" s="245"/>
      <c r="H589" s="248">
        <v>2.1000000000000001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1670</v>
      </c>
      <c r="G590" s="245"/>
      <c r="H590" s="248">
        <v>-3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3" customFormat="1">
      <c r="A591" s="13"/>
      <c r="B591" s="233"/>
      <c r="C591" s="234"/>
      <c r="D591" s="235" t="s">
        <v>198</v>
      </c>
      <c r="E591" s="236" t="s">
        <v>19</v>
      </c>
      <c r="F591" s="237" t="s">
        <v>2476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198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188</v>
      </c>
    </row>
    <row r="592" s="14" customFormat="1">
      <c r="A592" s="14"/>
      <c r="B592" s="244"/>
      <c r="C592" s="245"/>
      <c r="D592" s="235" t="s">
        <v>198</v>
      </c>
      <c r="E592" s="246" t="s">
        <v>19</v>
      </c>
      <c r="F592" s="247" t="s">
        <v>2477</v>
      </c>
      <c r="G592" s="245"/>
      <c r="H592" s="248">
        <v>35.030000000000001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198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2478</v>
      </c>
      <c r="G593" s="245"/>
      <c r="H593" s="248">
        <v>1.5840000000000001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2479</v>
      </c>
      <c r="G594" s="245"/>
      <c r="H594" s="248">
        <v>-6.9119999999999999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3" customFormat="1">
      <c r="A595" s="13"/>
      <c r="B595" s="233"/>
      <c r="C595" s="234"/>
      <c r="D595" s="235" t="s">
        <v>198</v>
      </c>
      <c r="E595" s="236" t="s">
        <v>19</v>
      </c>
      <c r="F595" s="237" t="s">
        <v>2480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198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188</v>
      </c>
    </row>
    <row r="596" s="14" customFormat="1">
      <c r="A596" s="14"/>
      <c r="B596" s="244"/>
      <c r="C596" s="245"/>
      <c r="D596" s="235" t="s">
        <v>198</v>
      </c>
      <c r="E596" s="246" t="s">
        <v>19</v>
      </c>
      <c r="F596" s="247" t="s">
        <v>2481</v>
      </c>
      <c r="G596" s="245"/>
      <c r="H596" s="248">
        <v>5.6109999999999998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198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2482</v>
      </c>
      <c r="G597" s="245"/>
      <c r="H597" s="248">
        <v>1.02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4" customFormat="1">
      <c r="A598" s="14"/>
      <c r="B598" s="244"/>
      <c r="C598" s="245"/>
      <c r="D598" s="235" t="s">
        <v>198</v>
      </c>
      <c r="E598" s="246" t="s">
        <v>19</v>
      </c>
      <c r="F598" s="247" t="s">
        <v>2483</v>
      </c>
      <c r="G598" s="245"/>
      <c r="H598" s="248">
        <v>-2.3999999999999999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198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188</v>
      </c>
    </row>
    <row r="599" s="13" customFormat="1">
      <c r="A599" s="13"/>
      <c r="B599" s="233"/>
      <c r="C599" s="234"/>
      <c r="D599" s="235" t="s">
        <v>198</v>
      </c>
      <c r="E599" s="236" t="s">
        <v>19</v>
      </c>
      <c r="F599" s="237" t="s">
        <v>2484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198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2485</v>
      </c>
      <c r="G600" s="245"/>
      <c r="H600" s="248">
        <v>35.216000000000001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1676</v>
      </c>
      <c r="G601" s="245"/>
      <c r="H601" s="248">
        <v>3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4" customFormat="1">
      <c r="A602" s="14"/>
      <c r="B602" s="244"/>
      <c r="C602" s="245"/>
      <c r="D602" s="235" t="s">
        <v>198</v>
      </c>
      <c r="E602" s="246" t="s">
        <v>19</v>
      </c>
      <c r="F602" s="247" t="s">
        <v>1677</v>
      </c>
      <c r="G602" s="245"/>
      <c r="H602" s="248">
        <v>-12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198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188</v>
      </c>
    </row>
    <row r="603" s="15" customFormat="1">
      <c r="A603" s="15"/>
      <c r="B603" s="255"/>
      <c r="C603" s="256"/>
      <c r="D603" s="235" t="s">
        <v>198</v>
      </c>
      <c r="E603" s="257" t="s">
        <v>19</v>
      </c>
      <c r="F603" s="258" t="s">
        <v>229</v>
      </c>
      <c r="G603" s="256"/>
      <c r="H603" s="259">
        <v>374.26099999999997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198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188</v>
      </c>
    </row>
    <row r="604" s="2" customFormat="1" ht="16.5" customHeight="1">
      <c r="A604" s="40"/>
      <c r="B604" s="41"/>
      <c r="C604" s="215" t="s">
        <v>948</v>
      </c>
      <c r="D604" s="215" t="s">
        <v>190</v>
      </c>
      <c r="E604" s="216" t="s">
        <v>1187</v>
      </c>
      <c r="F604" s="217" t="s">
        <v>1188</v>
      </c>
      <c r="G604" s="218" t="s">
        <v>243</v>
      </c>
      <c r="H604" s="219">
        <v>290.76999999999998</v>
      </c>
      <c r="I604" s="220"/>
      <c r="J604" s="221">
        <f>ROUND(I604*H604,2)</f>
        <v>0</v>
      </c>
      <c r="K604" s="217" t="s">
        <v>194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0.0040000000000000001</v>
      </c>
      <c r="R604" s="224">
        <f>Q604*H604</f>
        <v>1.1630799999999999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190</v>
      </c>
      <c r="AU604" s="226" t="s">
        <v>82</v>
      </c>
      <c r="AY604" s="19" t="s">
        <v>188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2488</v>
      </c>
    </row>
    <row r="605" s="2" customFormat="1">
      <c r="A605" s="40"/>
      <c r="B605" s="41"/>
      <c r="C605" s="42"/>
      <c r="D605" s="228" t="s">
        <v>196</v>
      </c>
      <c r="E605" s="42"/>
      <c r="F605" s="229" t="s">
        <v>1190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196</v>
      </c>
      <c r="AU605" s="19" t="s">
        <v>82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2346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3" customFormat="1">
      <c r="A607" s="13"/>
      <c r="B607" s="233"/>
      <c r="C607" s="234"/>
      <c r="D607" s="235" t="s">
        <v>198</v>
      </c>
      <c r="E607" s="236" t="s">
        <v>19</v>
      </c>
      <c r="F607" s="237" t="s">
        <v>2445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198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188</v>
      </c>
    </row>
    <row r="608" s="14" customFormat="1">
      <c r="A608" s="14"/>
      <c r="B608" s="244"/>
      <c r="C608" s="245"/>
      <c r="D608" s="235" t="s">
        <v>198</v>
      </c>
      <c r="E608" s="246" t="s">
        <v>19</v>
      </c>
      <c r="F608" s="247" t="s">
        <v>2489</v>
      </c>
      <c r="G608" s="245"/>
      <c r="H608" s="248">
        <v>77.655000000000001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198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2490</v>
      </c>
      <c r="G609" s="245"/>
      <c r="H609" s="248">
        <v>1.2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4" customFormat="1">
      <c r="A610" s="14"/>
      <c r="B610" s="244"/>
      <c r="C610" s="245"/>
      <c r="D610" s="235" t="s">
        <v>198</v>
      </c>
      <c r="E610" s="246" t="s">
        <v>19</v>
      </c>
      <c r="F610" s="247" t="s">
        <v>2448</v>
      </c>
      <c r="G610" s="245"/>
      <c r="H610" s="248">
        <v>-25.350000000000001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198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188</v>
      </c>
    </row>
    <row r="611" s="13" customFormat="1">
      <c r="A611" s="13"/>
      <c r="B611" s="233"/>
      <c r="C611" s="234"/>
      <c r="D611" s="235" t="s">
        <v>198</v>
      </c>
      <c r="E611" s="236" t="s">
        <v>19</v>
      </c>
      <c r="F611" s="237" t="s">
        <v>2449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198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2450</v>
      </c>
      <c r="G612" s="245"/>
      <c r="H612" s="248">
        <v>8.9900000000000002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2491</v>
      </c>
      <c r="G613" s="245"/>
      <c r="H613" s="248">
        <v>-5.2199999999999998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2451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2452</v>
      </c>
      <c r="G615" s="245"/>
      <c r="H615" s="248">
        <v>5.6890000000000001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2492</v>
      </c>
      <c r="G616" s="245"/>
      <c r="H616" s="248">
        <v>-3.3029999999999999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3" customFormat="1">
      <c r="A617" s="13"/>
      <c r="B617" s="233"/>
      <c r="C617" s="234"/>
      <c r="D617" s="235" t="s">
        <v>198</v>
      </c>
      <c r="E617" s="236" t="s">
        <v>19</v>
      </c>
      <c r="F617" s="237" t="s">
        <v>2434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198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2453</v>
      </c>
      <c r="G618" s="245"/>
      <c r="H618" s="248">
        <v>6.1379999999999999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1702</v>
      </c>
      <c r="G619" s="245"/>
      <c r="H619" s="248">
        <v>-3.5640000000000001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3" customFormat="1">
      <c r="A620" s="13"/>
      <c r="B620" s="233"/>
      <c r="C620" s="234"/>
      <c r="D620" s="235" t="s">
        <v>198</v>
      </c>
      <c r="E620" s="236" t="s">
        <v>19</v>
      </c>
      <c r="F620" s="237" t="s">
        <v>2436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198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2450</v>
      </c>
      <c r="G621" s="245"/>
      <c r="H621" s="248">
        <v>8.9900000000000002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2491</v>
      </c>
      <c r="G622" s="245"/>
      <c r="H622" s="248">
        <v>-5.2199999999999998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3" customFormat="1">
      <c r="A623" s="13"/>
      <c r="B623" s="233"/>
      <c r="C623" s="234"/>
      <c r="D623" s="235" t="s">
        <v>198</v>
      </c>
      <c r="E623" s="236" t="s">
        <v>19</v>
      </c>
      <c r="F623" s="237" t="s">
        <v>2454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198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2493</v>
      </c>
      <c r="G624" s="245"/>
      <c r="H624" s="248">
        <v>17.050000000000001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1659</v>
      </c>
      <c r="G625" s="245"/>
      <c r="H625" s="248">
        <v>2.3999999999999999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1660</v>
      </c>
      <c r="G626" s="245"/>
      <c r="H626" s="248">
        <v>-6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2456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2457</v>
      </c>
      <c r="G628" s="245"/>
      <c r="H628" s="248">
        <v>25.109999999999999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1663</v>
      </c>
      <c r="G629" s="245"/>
      <c r="H629" s="248">
        <v>3.7799999999999998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1664</v>
      </c>
      <c r="G630" s="245"/>
      <c r="H630" s="248">
        <v>-8.4000000000000004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3" customFormat="1">
      <c r="A631" s="13"/>
      <c r="B631" s="233"/>
      <c r="C631" s="234"/>
      <c r="D631" s="235" t="s">
        <v>198</v>
      </c>
      <c r="E631" s="236" t="s">
        <v>19</v>
      </c>
      <c r="F631" s="237" t="s">
        <v>2458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198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2459</v>
      </c>
      <c r="G632" s="245"/>
      <c r="H632" s="248">
        <v>10.602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2460</v>
      </c>
      <c r="G633" s="245"/>
      <c r="H633" s="248">
        <v>1.5600000000000001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4" customFormat="1">
      <c r="A634" s="14"/>
      <c r="B634" s="244"/>
      <c r="C634" s="245"/>
      <c r="D634" s="235" t="s">
        <v>198</v>
      </c>
      <c r="E634" s="246" t="s">
        <v>19</v>
      </c>
      <c r="F634" s="247" t="s">
        <v>2461</v>
      </c>
      <c r="G634" s="245"/>
      <c r="H634" s="248">
        <v>-1.6000000000000001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198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188</v>
      </c>
    </row>
    <row r="635" s="13" customFormat="1">
      <c r="A635" s="13"/>
      <c r="B635" s="233"/>
      <c r="C635" s="234"/>
      <c r="D635" s="235" t="s">
        <v>198</v>
      </c>
      <c r="E635" s="236" t="s">
        <v>19</v>
      </c>
      <c r="F635" s="237" t="s">
        <v>2462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198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2463</v>
      </c>
      <c r="G636" s="245"/>
      <c r="H636" s="248">
        <v>25.978000000000002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1663</v>
      </c>
      <c r="G637" s="245"/>
      <c r="H637" s="248">
        <v>3.7799999999999998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2494</v>
      </c>
      <c r="G638" s="245"/>
      <c r="H638" s="248">
        <v>-4.7000000000000002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3" customFormat="1">
      <c r="A639" s="13"/>
      <c r="B639" s="233"/>
      <c r="C639" s="234"/>
      <c r="D639" s="235" t="s">
        <v>198</v>
      </c>
      <c r="E639" s="236" t="s">
        <v>19</v>
      </c>
      <c r="F639" s="237" t="s">
        <v>2464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198</v>
      </c>
      <c r="AU639" s="243" t="s">
        <v>82</v>
      </c>
      <c r="AV639" s="13" t="s">
        <v>80</v>
      </c>
      <c r="AW639" s="13" t="s">
        <v>35</v>
      </c>
      <c r="AX639" s="13" t="s">
        <v>73</v>
      </c>
      <c r="AY639" s="243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2465</v>
      </c>
      <c r="G640" s="245"/>
      <c r="H640" s="248">
        <v>10.68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1669</v>
      </c>
      <c r="G641" s="245"/>
      <c r="H641" s="248">
        <v>2.1000000000000001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4" customFormat="1">
      <c r="A642" s="14"/>
      <c r="B642" s="244"/>
      <c r="C642" s="245"/>
      <c r="D642" s="235" t="s">
        <v>198</v>
      </c>
      <c r="E642" s="246" t="s">
        <v>19</v>
      </c>
      <c r="F642" s="247" t="s">
        <v>1670</v>
      </c>
      <c r="G642" s="245"/>
      <c r="H642" s="248">
        <v>-3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198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188</v>
      </c>
    </row>
    <row r="643" s="13" customFormat="1">
      <c r="A643" s="13"/>
      <c r="B643" s="233"/>
      <c r="C643" s="234"/>
      <c r="D643" s="235" t="s">
        <v>198</v>
      </c>
      <c r="E643" s="236" t="s">
        <v>19</v>
      </c>
      <c r="F643" s="237" t="s">
        <v>2466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198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2467</v>
      </c>
      <c r="G644" s="245"/>
      <c r="H644" s="248">
        <v>10.664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1669</v>
      </c>
      <c r="G645" s="245"/>
      <c r="H645" s="248">
        <v>2.1000000000000001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4" customFormat="1">
      <c r="A646" s="14"/>
      <c r="B646" s="244"/>
      <c r="C646" s="245"/>
      <c r="D646" s="235" t="s">
        <v>198</v>
      </c>
      <c r="E646" s="246" t="s">
        <v>19</v>
      </c>
      <c r="F646" s="247" t="s">
        <v>1670</v>
      </c>
      <c r="G646" s="245"/>
      <c r="H646" s="248">
        <v>-3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198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188</v>
      </c>
    </row>
    <row r="647" s="13" customFormat="1">
      <c r="A647" s="13"/>
      <c r="B647" s="233"/>
      <c r="C647" s="234"/>
      <c r="D647" s="235" t="s">
        <v>198</v>
      </c>
      <c r="E647" s="236" t="s">
        <v>19</v>
      </c>
      <c r="F647" s="237" t="s">
        <v>2468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198</v>
      </c>
      <c r="AU647" s="243" t="s">
        <v>82</v>
      </c>
      <c r="AV647" s="13" t="s">
        <v>80</v>
      </c>
      <c r="AW647" s="13" t="s">
        <v>35</v>
      </c>
      <c r="AX647" s="13" t="s">
        <v>73</v>
      </c>
      <c r="AY647" s="243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2469</v>
      </c>
      <c r="G648" s="245"/>
      <c r="H648" s="248">
        <v>12.028000000000001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1669</v>
      </c>
      <c r="G649" s="245"/>
      <c r="H649" s="248">
        <v>2.1000000000000001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4" customFormat="1">
      <c r="A650" s="14"/>
      <c r="B650" s="244"/>
      <c r="C650" s="245"/>
      <c r="D650" s="235" t="s">
        <v>198</v>
      </c>
      <c r="E650" s="246" t="s">
        <v>19</v>
      </c>
      <c r="F650" s="247" t="s">
        <v>1670</v>
      </c>
      <c r="G650" s="245"/>
      <c r="H650" s="248">
        <v>-3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198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188</v>
      </c>
    </row>
    <row r="651" s="13" customFormat="1">
      <c r="A651" s="13"/>
      <c r="B651" s="233"/>
      <c r="C651" s="234"/>
      <c r="D651" s="235" t="s">
        <v>198</v>
      </c>
      <c r="E651" s="236" t="s">
        <v>19</v>
      </c>
      <c r="F651" s="237" t="s">
        <v>2470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198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2471</v>
      </c>
      <c r="G652" s="245"/>
      <c r="H652" s="248">
        <v>11.222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1669</v>
      </c>
      <c r="G653" s="245"/>
      <c r="H653" s="248">
        <v>2.1000000000000001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1670</v>
      </c>
      <c r="G654" s="245"/>
      <c r="H654" s="248">
        <v>-3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3" customFormat="1">
      <c r="A655" s="13"/>
      <c r="B655" s="233"/>
      <c r="C655" s="234"/>
      <c r="D655" s="235" t="s">
        <v>198</v>
      </c>
      <c r="E655" s="236" t="s">
        <v>19</v>
      </c>
      <c r="F655" s="237" t="s">
        <v>2472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198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188</v>
      </c>
    </row>
    <row r="656" s="14" customFormat="1">
      <c r="A656" s="14"/>
      <c r="B656" s="244"/>
      <c r="C656" s="245"/>
      <c r="D656" s="235" t="s">
        <v>198</v>
      </c>
      <c r="E656" s="246" t="s">
        <v>19</v>
      </c>
      <c r="F656" s="247" t="s">
        <v>2473</v>
      </c>
      <c r="G656" s="245"/>
      <c r="H656" s="248">
        <v>11.904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198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1669</v>
      </c>
      <c r="G657" s="245"/>
      <c r="H657" s="248">
        <v>2.1000000000000001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4" customFormat="1">
      <c r="A658" s="14"/>
      <c r="B658" s="244"/>
      <c r="C658" s="245"/>
      <c r="D658" s="235" t="s">
        <v>198</v>
      </c>
      <c r="E658" s="246" t="s">
        <v>19</v>
      </c>
      <c r="F658" s="247" t="s">
        <v>1670</v>
      </c>
      <c r="G658" s="245"/>
      <c r="H658" s="248">
        <v>-3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198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188</v>
      </c>
    </row>
    <row r="659" s="13" customFormat="1">
      <c r="A659" s="13"/>
      <c r="B659" s="233"/>
      <c r="C659" s="234"/>
      <c r="D659" s="235" t="s">
        <v>198</v>
      </c>
      <c r="E659" s="236" t="s">
        <v>19</v>
      </c>
      <c r="F659" s="237" t="s">
        <v>2474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198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2475</v>
      </c>
      <c r="G660" s="245"/>
      <c r="H660" s="248">
        <v>43.957999999999998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1669</v>
      </c>
      <c r="G661" s="245"/>
      <c r="H661" s="248">
        <v>2.1000000000000001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4" customFormat="1">
      <c r="A662" s="14"/>
      <c r="B662" s="244"/>
      <c r="C662" s="245"/>
      <c r="D662" s="235" t="s">
        <v>198</v>
      </c>
      <c r="E662" s="246" t="s">
        <v>19</v>
      </c>
      <c r="F662" s="247" t="s">
        <v>1670</v>
      </c>
      <c r="G662" s="245"/>
      <c r="H662" s="248">
        <v>-3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198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188</v>
      </c>
    </row>
    <row r="663" s="13" customFormat="1">
      <c r="A663" s="13"/>
      <c r="B663" s="233"/>
      <c r="C663" s="234"/>
      <c r="D663" s="235" t="s">
        <v>198</v>
      </c>
      <c r="E663" s="236" t="s">
        <v>19</v>
      </c>
      <c r="F663" s="237" t="s">
        <v>2476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198</v>
      </c>
      <c r="AU663" s="243" t="s">
        <v>82</v>
      </c>
      <c r="AV663" s="13" t="s">
        <v>80</v>
      </c>
      <c r="AW663" s="13" t="s">
        <v>35</v>
      </c>
      <c r="AX663" s="13" t="s">
        <v>73</v>
      </c>
      <c r="AY663" s="243" t="s">
        <v>188</v>
      </c>
    </row>
    <row r="664" s="14" customFormat="1">
      <c r="A664" s="14"/>
      <c r="B664" s="244"/>
      <c r="C664" s="245"/>
      <c r="D664" s="235" t="s">
        <v>198</v>
      </c>
      <c r="E664" s="246" t="s">
        <v>19</v>
      </c>
      <c r="F664" s="247" t="s">
        <v>2477</v>
      </c>
      <c r="G664" s="245"/>
      <c r="H664" s="248">
        <v>35.030000000000001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198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2478</v>
      </c>
      <c r="G665" s="245"/>
      <c r="H665" s="248">
        <v>1.5840000000000001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2479</v>
      </c>
      <c r="G666" s="245"/>
      <c r="H666" s="248">
        <v>-6.9119999999999999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3" customFormat="1">
      <c r="A667" s="13"/>
      <c r="B667" s="233"/>
      <c r="C667" s="234"/>
      <c r="D667" s="235" t="s">
        <v>198</v>
      </c>
      <c r="E667" s="236" t="s">
        <v>19</v>
      </c>
      <c r="F667" s="237" t="s">
        <v>2480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198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2481</v>
      </c>
      <c r="G668" s="245"/>
      <c r="H668" s="248">
        <v>5.6109999999999998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2482</v>
      </c>
      <c r="G669" s="245"/>
      <c r="H669" s="248">
        <v>1.02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2483</v>
      </c>
      <c r="G670" s="245"/>
      <c r="H670" s="248">
        <v>-2.3999999999999999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2484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2485</v>
      </c>
      <c r="G672" s="245"/>
      <c r="H672" s="248">
        <v>35.216000000000001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1676</v>
      </c>
      <c r="G673" s="245"/>
      <c r="H673" s="248">
        <v>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1677</v>
      </c>
      <c r="G674" s="245"/>
      <c r="H674" s="248">
        <v>-12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5" customFormat="1">
      <c r="A675" s="15"/>
      <c r="B675" s="255"/>
      <c r="C675" s="256"/>
      <c r="D675" s="235" t="s">
        <v>198</v>
      </c>
      <c r="E675" s="257" t="s">
        <v>19</v>
      </c>
      <c r="F675" s="258" t="s">
        <v>229</v>
      </c>
      <c r="G675" s="256"/>
      <c r="H675" s="259">
        <v>290.76999999999998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198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188</v>
      </c>
    </row>
    <row r="676" s="2" customFormat="1" ht="21.75" customHeight="1">
      <c r="A676" s="40"/>
      <c r="B676" s="41"/>
      <c r="C676" s="215" t="s">
        <v>953</v>
      </c>
      <c r="D676" s="215" t="s">
        <v>190</v>
      </c>
      <c r="E676" s="216" t="s">
        <v>2495</v>
      </c>
      <c r="F676" s="217" t="s">
        <v>2496</v>
      </c>
      <c r="G676" s="218" t="s">
        <v>193</v>
      </c>
      <c r="H676" s="219">
        <v>2.7240000000000002</v>
      </c>
      <c r="I676" s="220"/>
      <c r="J676" s="221">
        <f>ROUND(I676*H676,2)</f>
        <v>0</v>
      </c>
      <c r="K676" s="217" t="s">
        <v>415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2.45329</v>
      </c>
      <c r="R676" s="224">
        <f>Q676*H676</f>
        <v>6.6827619600000006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190</v>
      </c>
      <c r="AU676" s="226" t="s">
        <v>82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2497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2498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3" customFormat="1">
      <c r="A678" s="13"/>
      <c r="B678" s="233"/>
      <c r="C678" s="234"/>
      <c r="D678" s="235" t="s">
        <v>198</v>
      </c>
      <c r="E678" s="236" t="s">
        <v>19</v>
      </c>
      <c r="F678" s="237" t="s">
        <v>2499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198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2500</v>
      </c>
      <c r="G679" s="245"/>
      <c r="H679" s="248">
        <v>2.7240000000000002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5" customFormat="1">
      <c r="A680" s="15"/>
      <c r="B680" s="255"/>
      <c r="C680" s="256"/>
      <c r="D680" s="235" t="s">
        <v>198</v>
      </c>
      <c r="E680" s="257" t="s">
        <v>19</v>
      </c>
      <c r="F680" s="258" t="s">
        <v>229</v>
      </c>
      <c r="G680" s="256"/>
      <c r="H680" s="259">
        <v>2.7240000000000002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198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188</v>
      </c>
    </row>
    <row r="681" s="2" customFormat="1" ht="16.5" customHeight="1">
      <c r="A681" s="40"/>
      <c r="B681" s="41"/>
      <c r="C681" s="215" t="s">
        <v>967</v>
      </c>
      <c r="D681" s="215" t="s">
        <v>190</v>
      </c>
      <c r="E681" s="216" t="s">
        <v>1704</v>
      </c>
      <c r="F681" s="217" t="s">
        <v>1705</v>
      </c>
      <c r="G681" s="218" t="s">
        <v>243</v>
      </c>
      <c r="H681" s="219">
        <v>357.5</v>
      </c>
      <c r="I681" s="220"/>
      <c r="J681" s="221">
        <f>ROUND(I681*H681,2)</f>
        <v>0</v>
      </c>
      <c r="K681" s="217" t="s">
        <v>194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0.1173</v>
      </c>
      <c r="R681" s="224">
        <f>Q681*H681</f>
        <v>41.934750000000001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190</v>
      </c>
      <c r="AU681" s="226" t="s">
        <v>82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2501</v>
      </c>
    </row>
    <row r="682" s="2" customFormat="1">
      <c r="A682" s="40"/>
      <c r="B682" s="41"/>
      <c r="C682" s="42"/>
      <c r="D682" s="228" t="s">
        <v>196</v>
      </c>
      <c r="E682" s="42"/>
      <c r="F682" s="229" t="s">
        <v>1707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196</v>
      </c>
      <c r="AU682" s="19" t="s">
        <v>82</v>
      </c>
    </row>
    <row r="683" s="13" customFormat="1">
      <c r="A683" s="13"/>
      <c r="B683" s="233"/>
      <c r="C683" s="234"/>
      <c r="D683" s="235" t="s">
        <v>198</v>
      </c>
      <c r="E683" s="236" t="s">
        <v>19</v>
      </c>
      <c r="F683" s="237" t="s">
        <v>2502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198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188</v>
      </c>
    </row>
    <row r="684" s="13" customFormat="1">
      <c r="A684" s="13"/>
      <c r="B684" s="233"/>
      <c r="C684" s="234"/>
      <c r="D684" s="235" t="s">
        <v>198</v>
      </c>
      <c r="E684" s="236" t="s">
        <v>19</v>
      </c>
      <c r="F684" s="237" t="s">
        <v>1708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198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2503</v>
      </c>
      <c r="G685" s="245"/>
      <c r="H685" s="248">
        <v>19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3" customFormat="1">
      <c r="A686" s="13"/>
      <c r="B686" s="233"/>
      <c r="C686" s="234"/>
      <c r="D686" s="235" t="s">
        <v>198</v>
      </c>
      <c r="E686" s="236" t="s">
        <v>19</v>
      </c>
      <c r="F686" s="237" t="s">
        <v>1710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198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188</v>
      </c>
    </row>
    <row r="687" s="14" customFormat="1">
      <c r="A687" s="14"/>
      <c r="B687" s="244"/>
      <c r="C687" s="245"/>
      <c r="D687" s="235" t="s">
        <v>198</v>
      </c>
      <c r="E687" s="246" t="s">
        <v>19</v>
      </c>
      <c r="F687" s="247" t="s">
        <v>2504</v>
      </c>
      <c r="G687" s="245"/>
      <c r="H687" s="248">
        <v>249.30000000000001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198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188</v>
      </c>
    </row>
    <row r="688" s="13" customFormat="1">
      <c r="A688" s="13"/>
      <c r="B688" s="233"/>
      <c r="C688" s="234"/>
      <c r="D688" s="235" t="s">
        <v>198</v>
      </c>
      <c r="E688" s="236" t="s">
        <v>19</v>
      </c>
      <c r="F688" s="237" t="s">
        <v>1712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198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188</v>
      </c>
    </row>
    <row r="689" s="14" customFormat="1">
      <c r="A689" s="14"/>
      <c r="B689" s="244"/>
      <c r="C689" s="245"/>
      <c r="D689" s="235" t="s">
        <v>198</v>
      </c>
      <c r="E689" s="246" t="s">
        <v>19</v>
      </c>
      <c r="F689" s="247" t="s">
        <v>2505</v>
      </c>
      <c r="G689" s="245"/>
      <c r="H689" s="248">
        <v>89.200000000000003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198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188</v>
      </c>
    </row>
    <row r="690" s="15" customFormat="1">
      <c r="A690" s="15"/>
      <c r="B690" s="255"/>
      <c r="C690" s="256"/>
      <c r="D690" s="235" t="s">
        <v>198</v>
      </c>
      <c r="E690" s="257" t="s">
        <v>19</v>
      </c>
      <c r="F690" s="258" t="s">
        <v>229</v>
      </c>
      <c r="G690" s="256"/>
      <c r="H690" s="259">
        <v>357.5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198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188</v>
      </c>
    </row>
    <row r="691" s="2" customFormat="1" ht="24.15" customHeight="1">
      <c r="A691" s="40"/>
      <c r="B691" s="41"/>
      <c r="C691" s="215" t="s">
        <v>972</v>
      </c>
      <c r="D691" s="215" t="s">
        <v>190</v>
      </c>
      <c r="E691" s="216" t="s">
        <v>1714</v>
      </c>
      <c r="F691" s="217" t="s">
        <v>1715</v>
      </c>
      <c r="G691" s="218" t="s">
        <v>243</v>
      </c>
      <c r="H691" s="219">
        <v>1053.5</v>
      </c>
      <c r="I691" s="220"/>
      <c r="J691" s="221">
        <f>ROUND(I691*H691,2)</f>
        <v>0</v>
      </c>
      <c r="K691" s="217" t="s">
        <v>415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0.011730000000000001</v>
      </c>
      <c r="R691" s="224">
        <f>Q691*H691</f>
        <v>12.357555000000001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190</v>
      </c>
      <c r="AU691" s="226" t="s">
        <v>82</v>
      </c>
      <c r="AY691" s="19" t="s">
        <v>188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2506</v>
      </c>
    </row>
    <row r="692" s="13" customFormat="1">
      <c r="A692" s="13"/>
      <c r="B692" s="233"/>
      <c r="C692" s="234"/>
      <c r="D692" s="235" t="s">
        <v>198</v>
      </c>
      <c r="E692" s="236" t="s">
        <v>19</v>
      </c>
      <c r="F692" s="237" t="s">
        <v>2502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198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188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1708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2507</v>
      </c>
      <c r="G694" s="245"/>
      <c r="H694" s="248">
        <v>38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1710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2508</v>
      </c>
      <c r="G696" s="245"/>
      <c r="H696" s="248">
        <v>747.89999999999998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3" customFormat="1">
      <c r="A697" s="13"/>
      <c r="B697" s="233"/>
      <c r="C697" s="234"/>
      <c r="D697" s="235" t="s">
        <v>198</v>
      </c>
      <c r="E697" s="236" t="s">
        <v>19</v>
      </c>
      <c r="F697" s="237" t="s">
        <v>1712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198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2509</v>
      </c>
      <c r="G698" s="245"/>
      <c r="H698" s="248">
        <v>267.60000000000002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5" customFormat="1">
      <c r="A699" s="15"/>
      <c r="B699" s="255"/>
      <c r="C699" s="256"/>
      <c r="D699" s="235" t="s">
        <v>198</v>
      </c>
      <c r="E699" s="257" t="s">
        <v>19</v>
      </c>
      <c r="F699" s="258" t="s">
        <v>229</v>
      </c>
      <c r="G699" s="256"/>
      <c r="H699" s="259">
        <v>1053.5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198</v>
      </c>
      <c r="AU699" s="265" t="s">
        <v>82</v>
      </c>
      <c r="AV699" s="15" t="s">
        <v>135</v>
      </c>
      <c r="AW699" s="15" t="s">
        <v>35</v>
      </c>
      <c r="AX699" s="15" t="s">
        <v>80</v>
      </c>
      <c r="AY699" s="265" t="s">
        <v>188</v>
      </c>
    </row>
    <row r="700" s="2" customFormat="1" ht="16.5" customHeight="1">
      <c r="A700" s="40"/>
      <c r="B700" s="41"/>
      <c r="C700" s="215" t="s">
        <v>979</v>
      </c>
      <c r="D700" s="215" t="s">
        <v>190</v>
      </c>
      <c r="E700" s="216" t="s">
        <v>1192</v>
      </c>
      <c r="F700" s="217" t="s">
        <v>1193</v>
      </c>
      <c r="G700" s="218" t="s">
        <v>243</v>
      </c>
      <c r="H700" s="219">
        <v>21.416</v>
      </c>
      <c r="I700" s="220"/>
      <c r="J700" s="221">
        <f>ROUND(I700*H700,2)</f>
        <v>0</v>
      </c>
      <c r="K700" s="217" t="s">
        <v>415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0.010200000000000001</v>
      </c>
      <c r="R700" s="224">
        <f>Q700*H700</f>
        <v>0.21844320000000003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190</v>
      </c>
      <c r="AU700" s="226" t="s">
        <v>82</v>
      </c>
      <c r="AY700" s="19" t="s">
        <v>188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2510</v>
      </c>
    </row>
    <row r="701" s="13" customFormat="1">
      <c r="A701" s="13"/>
      <c r="B701" s="233"/>
      <c r="C701" s="234"/>
      <c r="D701" s="235" t="s">
        <v>198</v>
      </c>
      <c r="E701" s="236" t="s">
        <v>19</v>
      </c>
      <c r="F701" s="237" t="s">
        <v>2511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198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188</v>
      </c>
    </row>
    <row r="702" s="13" customFormat="1">
      <c r="A702" s="13"/>
      <c r="B702" s="233"/>
      <c r="C702" s="234"/>
      <c r="D702" s="235" t="s">
        <v>198</v>
      </c>
      <c r="E702" s="236" t="s">
        <v>19</v>
      </c>
      <c r="F702" s="237" t="s">
        <v>2439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198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188</v>
      </c>
    </row>
    <row r="703" s="14" customFormat="1">
      <c r="A703" s="14"/>
      <c r="B703" s="244"/>
      <c r="C703" s="245"/>
      <c r="D703" s="235" t="s">
        <v>198</v>
      </c>
      <c r="E703" s="246" t="s">
        <v>19</v>
      </c>
      <c r="F703" s="247" t="s">
        <v>1724</v>
      </c>
      <c r="G703" s="245"/>
      <c r="H703" s="248">
        <v>3.2280000000000002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198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2512</v>
      </c>
      <c r="G704" s="245"/>
      <c r="H704" s="248">
        <v>3.855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2419</v>
      </c>
      <c r="G705" s="245"/>
      <c r="H705" s="248">
        <v>2.1549999999999998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4" customFormat="1">
      <c r="A706" s="14"/>
      <c r="B706" s="244"/>
      <c r="C706" s="245"/>
      <c r="D706" s="235" t="s">
        <v>198</v>
      </c>
      <c r="E706" s="246" t="s">
        <v>19</v>
      </c>
      <c r="F706" s="247" t="s">
        <v>2512</v>
      </c>
      <c r="G706" s="245"/>
      <c r="H706" s="248">
        <v>3.855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198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2419</v>
      </c>
      <c r="G707" s="245"/>
      <c r="H707" s="248">
        <v>2.1549999999999998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4" customFormat="1">
      <c r="A708" s="14"/>
      <c r="B708" s="244"/>
      <c r="C708" s="245"/>
      <c r="D708" s="235" t="s">
        <v>198</v>
      </c>
      <c r="E708" s="246" t="s">
        <v>19</v>
      </c>
      <c r="F708" s="247" t="s">
        <v>2513</v>
      </c>
      <c r="G708" s="245"/>
      <c r="H708" s="248">
        <v>2.9399999999999999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198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1724</v>
      </c>
      <c r="G709" s="245"/>
      <c r="H709" s="248">
        <v>3.2280000000000002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21.416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2" customFormat="1" ht="16.5" customHeight="1">
      <c r="A711" s="40"/>
      <c r="B711" s="41"/>
      <c r="C711" s="215" t="s">
        <v>984</v>
      </c>
      <c r="D711" s="215" t="s">
        <v>190</v>
      </c>
      <c r="E711" s="216" t="s">
        <v>1206</v>
      </c>
      <c r="F711" s="217" t="s">
        <v>1207</v>
      </c>
      <c r="G711" s="218" t="s">
        <v>243</v>
      </c>
      <c r="H711" s="219">
        <v>21.416</v>
      </c>
      <c r="I711" s="220"/>
      <c r="J711" s="221">
        <f>ROUND(I711*H711,2)</f>
        <v>0</v>
      </c>
      <c r="K711" s="217" t="s">
        <v>415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0.001</v>
      </c>
      <c r="R711" s="224">
        <f>Q711*H711</f>
        <v>0.021416000000000001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190</v>
      </c>
      <c r="AU711" s="226" t="s">
        <v>82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2514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2511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2439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4" customFormat="1">
      <c r="A714" s="14"/>
      <c r="B714" s="244"/>
      <c r="C714" s="245"/>
      <c r="D714" s="235" t="s">
        <v>198</v>
      </c>
      <c r="E714" s="246" t="s">
        <v>19</v>
      </c>
      <c r="F714" s="247" t="s">
        <v>1724</v>
      </c>
      <c r="G714" s="245"/>
      <c r="H714" s="248">
        <v>3.2280000000000002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198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2512</v>
      </c>
      <c r="G715" s="245"/>
      <c r="H715" s="248">
        <v>3.855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4" customFormat="1">
      <c r="A716" s="14"/>
      <c r="B716" s="244"/>
      <c r="C716" s="245"/>
      <c r="D716" s="235" t="s">
        <v>198</v>
      </c>
      <c r="E716" s="246" t="s">
        <v>19</v>
      </c>
      <c r="F716" s="247" t="s">
        <v>2419</v>
      </c>
      <c r="G716" s="245"/>
      <c r="H716" s="248">
        <v>2.1549999999999998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198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2512</v>
      </c>
      <c r="G717" s="245"/>
      <c r="H717" s="248">
        <v>3.855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4" customFormat="1">
      <c r="A718" s="14"/>
      <c r="B718" s="244"/>
      <c r="C718" s="245"/>
      <c r="D718" s="235" t="s">
        <v>198</v>
      </c>
      <c r="E718" s="246" t="s">
        <v>19</v>
      </c>
      <c r="F718" s="247" t="s">
        <v>2419</v>
      </c>
      <c r="G718" s="245"/>
      <c r="H718" s="248">
        <v>2.1549999999999998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198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188</v>
      </c>
    </row>
    <row r="719" s="14" customFormat="1">
      <c r="A719" s="14"/>
      <c r="B719" s="244"/>
      <c r="C719" s="245"/>
      <c r="D719" s="235" t="s">
        <v>198</v>
      </c>
      <c r="E719" s="246" t="s">
        <v>19</v>
      </c>
      <c r="F719" s="247" t="s">
        <v>2513</v>
      </c>
      <c r="G719" s="245"/>
      <c r="H719" s="248">
        <v>2.9399999999999999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198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188</v>
      </c>
    </row>
    <row r="720" s="14" customFormat="1">
      <c r="A720" s="14"/>
      <c r="B720" s="244"/>
      <c r="C720" s="245"/>
      <c r="D720" s="235" t="s">
        <v>198</v>
      </c>
      <c r="E720" s="246" t="s">
        <v>19</v>
      </c>
      <c r="F720" s="247" t="s">
        <v>1724</v>
      </c>
      <c r="G720" s="245"/>
      <c r="H720" s="248">
        <v>3.2280000000000002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198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188</v>
      </c>
    </row>
    <row r="721" s="15" customFormat="1">
      <c r="A721" s="15"/>
      <c r="B721" s="255"/>
      <c r="C721" s="256"/>
      <c r="D721" s="235" t="s">
        <v>198</v>
      </c>
      <c r="E721" s="257" t="s">
        <v>19</v>
      </c>
      <c r="F721" s="258" t="s">
        <v>229</v>
      </c>
      <c r="G721" s="256"/>
      <c r="H721" s="259">
        <v>21.416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198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188</v>
      </c>
    </row>
    <row r="722" s="2" customFormat="1" ht="16.5" customHeight="1">
      <c r="A722" s="40"/>
      <c r="B722" s="41"/>
      <c r="C722" s="215" t="s">
        <v>988</v>
      </c>
      <c r="D722" s="215" t="s">
        <v>190</v>
      </c>
      <c r="E722" s="216" t="s">
        <v>1726</v>
      </c>
      <c r="F722" s="217" t="s">
        <v>1727</v>
      </c>
      <c r="G722" s="218" t="s">
        <v>243</v>
      </c>
      <c r="H722" s="219">
        <v>357.5</v>
      </c>
      <c r="I722" s="220"/>
      <c r="J722" s="221">
        <f>ROUND(I722*H722,2)</f>
        <v>0</v>
      </c>
      <c r="K722" s="217" t="s">
        <v>194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0.00012999999999999999</v>
      </c>
      <c r="R722" s="224">
        <f>Q722*H722</f>
        <v>0.046474999999999995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190</v>
      </c>
      <c r="AU722" s="226" t="s">
        <v>82</v>
      </c>
      <c r="AY722" s="19" t="s">
        <v>188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2515</v>
      </c>
    </row>
    <row r="723" s="2" customFormat="1">
      <c r="A723" s="40"/>
      <c r="B723" s="41"/>
      <c r="C723" s="42"/>
      <c r="D723" s="228" t="s">
        <v>196</v>
      </c>
      <c r="E723" s="42"/>
      <c r="F723" s="229" t="s">
        <v>1729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196</v>
      </c>
      <c r="AU723" s="19" t="s">
        <v>82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2502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3" customFormat="1">
      <c r="A725" s="13"/>
      <c r="B725" s="233"/>
      <c r="C725" s="234"/>
      <c r="D725" s="235" t="s">
        <v>198</v>
      </c>
      <c r="E725" s="236" t="s">
        <v>19</v>
      </c>
      <c r="F725" s="237" t="s">
        <v>1708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198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188</v>
      </c>
    </row>
    <row r="726" s="14" customFormat="1">
      <c r="A726" s="14"/>
      <c r="B726" s="244"/>
      <c r="C726" s="245"/>
      <c r="D726" s="235" t="s">
        <v>198</v>
      </c>
      <c r="E726" s="246" t="s">
        <v>19</v>
      </c>
      <c r="F726" s="247" t="s">
        <v>2503</v>
      </c>
      <c r="G726" s="245"/>
      <c r="H726" s="248">
        <v>19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198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188</v>
      </c>
    </row>
    <row r="727" s="13" customFormat="1">
      <c r="A727" s="13"/>
      <c r="B727" s="233"/>
      <c r="C727" s="234"/>
      <c r="D727" s="235" t="s">
        <v>198</v>
      </c>
      <c r="E727" s="236" t="s">
        <v>19</v>
      </c>
      <c r="F727" s="237" t="s">
        <v>1710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198</v>
      </c>
      <c r="AU727" s="243" t="s">
        <v>82</v>
      </c>
      <c r="AV727" s="13" t="s">
        <v>80</v>
      </c>
      <c r="AW727" s="13" t="s">
        <v>35</v>
      </c>
      <c r="AX727" s="13" t="s">
        <v>73</v>
      </c>
      <c r="AY727" s="243" t="s">
        <v>188</v>
      </c>
    </row>
    <row r="728" s="14" customFormat="1">
      <c r="A728" s="14"/>
      <c r="B728" s="244"/>
      <c r="C728" s="245"/>
      <c r="D728" s="235" t="s">
        <v>198</v>
      </c>
      <c r="E728" s="246" t="s">
        <v>19</v>
      </c>
      <c r="F728" s="247" t="s">
        <v>2504</v>
      </c>
      <c r="G728" s="245"/>
      <c r="H728" s="248">
        <v>249.30000000000001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198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188</v>
      </c>
    </row>
    <row r="729" s="13" customFormat="1">
      <c r="A729" s="13"/>
      <c r="B729" s="233"/>
      <c r="C729" s="234"/>
      <c r="D729" s="235" t="s">
        <v>198</v>
      </c>
      <c r="E729" s="236" t="s">
        <v>19</v>
      </c>
      <c r="F729" s="237" t="s">
        <v>1712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198</v>
      </c>
      <c r="AU729" s="243" t="s">
        <v>82</v>
      </c>
      <c r="AV729" s="13" t="s">
        <v>80</v>
      </c>
      <c r="AW729" s="13" t="s">
        <v>35</v>
      </c>
      <c r="AX729" s="13" t="s">
        <v>73</v>
      </c>
      <c r="AY729" s="243" t="s">
        <v>188</v>
      </c>
    </row>
    <row r="730" s="14" customFormat="1">
      <c r="A730" s="14"/>
      <c r="B730" s="244"/>
      <c r="C730" s="245"/>
      <c r="D730" s="235" t="s">
        <v>198</v>
      </c>
      <c r="E730" s="246" t="s">
        <v>19</v>
      </c>
      <c r="F730" s="247" t="s">
        <v>2505</v>
      </c>
      <c r="G730" s="245"/>
      <c r="H730" s="248">
        <v>89.200000000000003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198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188</v>
      </c>
    </row>
    <row r="731" s="15" customFormat="1">
      <c r="A731" s="15"/>
      <c r="B731" s="255"/>
      <c r="C731" s="256"/>
      <c r="D731" s="235" t="s">
        <v>198</v>
      </c>
      <c r="E731" s="257" t="s">
        <v>19</v>
      </c>
      <c r="F731" s="258" t="s">
        <v>229</v>
      </c>
      <c r="G731" s="256"/>
      <c r="H731" s="259">
        <v>357.5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198</v>
      </c>
      <c r="AU731" s="265" t="s">
        <v>82</v>
      </c>
      <c r="AV731" s="15" t="s">
        <v>135</v>
      </c>
      <c r="AW731" s="15" t="s">
        <v>35</v>
      </c>
      <c r="AX731" s="15" t="s">
        <v>80</v>
      </c>
      <c r="AY731" s="265" t="s">
        <v>188</v>
      </c>
    </row>
    <row r="732" s="2" customFormat="1" ht="24.15" customHeight="1">
      <c r="A732" s="40"/>
      <c r="B732" s="41"/>
      <c r="C732" s="215" t="s">
        <v>991</v>
      </c>
      <c r="D732" s="215" t="s">
        <v>190</v>
      </c>
      <c r="E732" s="216" t="s">
        <v>1731</v>
      </c>
      <c r="F732" s="217" t="s">
        <v>1732</v>
      </c>
      <c r="G732" s="218" t="s">
        <v>501</v>
      </c>
      <c r="H732" s="219">
        <v>322.93799999999999</v>
      </c>
      <c r="I732" s="220"/>
      <c r="J732" s="221">
        <f>ROUND(I732*H732,2)</f>
        <v>0</v>
      </c>
      <c r="K732" s="217" t="s">
        <v>194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2.0000000000000002E-05</v>
      </c>
      <c r="R732" s="224">
        <f>Q732*H732</f>
        <v>0.00645876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190</v>
      </c>
      <c r="AU732" s="226" t="s">
        <v>82</v>
      </c>
      <c r="AY732" s="19" t="s">
        <v>188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2516</v>
      </c>
    </row>
    <row r="733" s="2" customFormat="1">
      <c r="A733" s="40"/>
      <c r="B733" s="41"/>
      <c r="C733" s="42"/>
      <c r="D733" s="228" t="s">
        <v>196</v>
      </c>
      <c r="E733" s="42"/>
      <c r="F733" s="229" t="s">
        <v>1734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196</v>
      </c>
      <c r="AU733" s="19" t="s">
        <v>82</v>
      </c>
    </row>
    <row r="734" s="13" customFormat="1">
      <c r="A734" s="13"/>
      <c r="B734" s="233"/>
      <c r="C734" s="234"/>
      <c r="D734" s="235" t="s">
        <v>198</v>
      </c>
      <c r="E734" s="236" t="s">
        <v>19</v>
      </c>
      <c r="F734" s="237" t="s">
        <v>2346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198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188</v>
      </c>
    </row>
    <row r="735" s="13" customFormat="1">
      <c r="A735" s="13"/>
      <c r="B735" s="233"/>
      <c r="C735" s="234"/>
      <c r="D735" s="235" t="s">
        <v>198</v>
      </c>
      <c r="E735" s="236" t="s">
        <v>19</v>
      </c>
      <c r="F735" s="237" t="s">
        <v>2445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198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188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2517</v>
      </c>
      <c r="G736" s="245"/>
      <c r="H736" s="248">
        <v>25.25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2518</v>
      </c>
      <c r="G737" s="245"/>
      <c r="H737" s="248">
        <v>50.075000000000003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3" customFormat="1">
      <c r="A738" s="13"/>
      <c r="B738" s="233"/>
      <c r="C738" s="234"/>
      <c r="D738" s="235" t="s">
        <v>198</v>
      </c>
      <c r="E738" s="236" t="s">
        <v>19</v>
      </c>
      <c r="F738" s="237" t="s">
        <v>2454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198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188</v>
      </c>
    </row>
    <row r="739" s="14" customFormat="1">
      <c r="A739" s="14"/>
      <c r="B739" s="244"/>
      <c r="C739" s="245"/>
      <c r="D739" s="235" t="s">
        <v>198</v>
      </c>
      <c r="E739" s="246" t="s">
        <v>19</v>
      </c>
      <c r="F739" s="247" t="s">
        <v>2519</v>
      </c>
      <c r="G739" s="245"/>
      <c r="H739" s="248">
        <v>20.855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198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188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2456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2520</v>
      </c>
      <c r="G741" s="245"/>
      <c r="H741" s="248">
        <v>16.379999999999999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3" customFormat="1">
      <c r="A742" s="13"/>
      <c r="B742" s="233"/>
      <c r="C742" s="234"/>
      <c r="D742" s="235" t="s">
        <v>198</v>
      </c>
      <c r="E742" s="236" t="s">
        <v>19</v>
      </c>
      <c r="F742" s="237" t="s">
        <v>2458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198</v>
      </c>
      <c r="AU742" s="243" t="s">
        <v>82</v>
      </c>
      <c r="AV742" s="13" t="s">
        <v>80</v>
      </c>
      <c r="AW742" s="13" t="s">
        <v>35</v>
      </c>
      <c r="AX742" s="13" t="s">
        <v>73</v>
      </c>
      <c r="AY742" s="243" t="s">
        <v>188</v>
      </c>
    </row>
    <row r="743" s="14" customFormat="1">
      <c r="A743" s="14"/>
      <c r="B743" s="244"/>
      <c r="C743" s="245"/>
      <c r="D743" s="235" t="s">
        <v>198</v>
      </c>
      <c r="E743" s="246" t="s">
        <v>19</v>
      </c>
      <c r="F743" s="247" t="s">
        <v>2521</v>
      </c>
      <c r="G743" s="245"/>
      <c r="H743" s="248">
        <v>12.315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198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188</v>
      </c>
    </row>
    <row r="744" s="13" customFormat="1">
      <c r="A744" s="13"/>
      <c r="B744" s="233"/>
      <c r="C744" s="234"/>
      <c r="D744" s="235" t="s">
        <v>198</v>
      </c>
      <c r="E744" s="236" t="s">
        <v>19</v>
      </c>
      <c r="F744" s="237" t="s">
        <v>2462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198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188</v>
      </c>
    </row>
    <row r="745" s="14" customFormat="1">
      <c r="A745" s="14"/>
      <c r="B745" s="244"/>
      <c r="C745" s="245"/>
      <c r="D745" s="235" t="s">
        <v>198</v>
      </c>
      <c r="E745" s="246" t="s">
        <v>19</v>
      </c>
      <c r="F745" s="247" t="s">
        <v>2522</v>
      </c>
      <c r="G745" s="245"/>
      <c r="H745" s="248">
        <v>16.739999999999998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198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2464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2523</v>
      </c>
      <c r="G747" s="245"/>
      <c r="H747" s="248">
        <v>14.725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3" customFormat="1">
      <c r="A748" s="13"/>
      <c r="B748" s="233"/>
      <c r="C748" s="234"/>
      <c r="D748" s="235" t="s">
        <v>198</v>
      </c>
      <c r="E748" s="236" t="s">
        <v>19</v>
      </c>
      <c r="F748" s="237" t="s">
        <v>2466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198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188</v>
      </c>
    </row>
    <row r="749" s="14" customFormat="1">
      <c r="A749" s="14"/>
      <c r="B749" s="244"/>
      <c r="C749" s="245"/>
      <c r="D749" s="235" t="s">
        <v>198</v>
      </c>
      <c r="E749" s="246" t="s">
        <v>19</v>
      </c>
      <c r="F749" s="247" t="s">
        <v>2524</v>
      </c>
      <c r="G749" s="245"/>
      <c r="H749" s="248">
        <v>3.4399999999999999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188</v>
      </c>
    </row>
    <row r="750" s="14" customFormat="1">
      <c r="A750" s="14"/>
      <c r="B750" s="244"/>
      <c r="C750" s="245"/>
      <c r="D750" s="235" t="s">
        <v>198</v>
      </c>
      <c r="E750" s="246" t="s">
        <v>19</v>
      </c>
      <c r="F750" s="247" t="s">
        <v>2525</v>
      </c>
      <c r="G750" s="245"/>
      <c r="H750" s="248">
        <v>12.32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198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188</v>
      </c>
    </row>
    <row r="751" s="13" customFormat="1">
      <c r="A751" s="13"/>
      <c r="B751" s="233"/>
      <c r="C751" s="234"/>
      <c r="D751" s="235" t="s">
        <v>198</v>
      </c>
      <c r="E751" s="236" t="s">
        <v>19</v>
      </c>
      <c r="F751" s="237" t="s">
        <v>2468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198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188</v>
      </c>
    </row>
    <row r="752" s="14" customFormat="1">
      <c r="A752" s="14"/>
      <c r="B752" s="244"/>
      <c r="C752" s="245"/>
      <c r="D752" s="235" t="s">
        <v>198</v>
      </c>
      <c r="E752" s="246" t="s">
        <v>19</v>
      </c>
      <c r="F752" s="247" t="s">
        <v>2526</v>
      </c>
      <c r="G752" s="245"/>
      <c r="H752" s="248">
        <v>3.8799999999999999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198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188</v>
      </c>
    </row>
    <row r="753" s="14" customFormat="1">
      <c r="A753" s="14"/>
      <c r="B753" s="244"/>
      <c r="C753" s="245"/>
      <c r="D753" s="235" t="s">
        <v>198</v>
      </c>
      <c r="E753" s="246" t="s">
        <v>19</v>
      </c>
      <c r="F753" s="247" t="s">
        <v>2527</v>
      </c>
      <c r="G753" s="245"/>
      <c r="H753" s="248">
        <v>36.207999999999998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198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188</v>
      </c>
    </row>
    <row r="754" s="13" customFormat="1">
      <c r="A754" s="13"/>
      <c r="B754" s="233"/>
      <c r="C754" s="234"/>
      <c r="D754" s="235" t="s">
        <v>198</v>
      </c>
      <c r="E754" s="236" t="s">
        <v>19</v>
      </c>
      <c r="F754" s="237" t="s">
        <v>2470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198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188</v>
      </c>
    </row>
    <row r="755" s="14" customFormat="1">
      <c r="A755" s="14"/>
      <c r="B755" s="244"/>
      <c r="C755" s="245"/>
      <c r="D755" s="235" t="s">
        <v>198</v>
      </c>
      <c r="E755" s="246" t="s">
        <v>19</v>
      </c>
      <c r="F755" s="247" t="s">
        <v>2528</v>
      </c>
      <c r="G755" s="245"/>
      <c r="H755" s="248">
        <v>3.6200000000000001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198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2529</v>
      </c>
      <c r="G756" s="245"/>
      <c r="H756" s="248">
        <v>11.92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3" customFormat="1">
      <c r="A757" s="13"/>
      <c r="B757" s="233"/>
      <c r="C757" s="234"/>
      <c r="D757" s="235" t="s">
        <v>198</v>
      </c>
      <c r="E757" s="236" t="s">
        <v>19</v>
      </c>
      <c r="F757" s="237" t="s">
        <v>2472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198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188</v>
      </c>
    </row>
    <row r="758" s="14" customFormat="1">
      <c r="A758" s="14"/>
      <c r="B758" s="244"/>
      <c r="C758" s="245"/>
      <c r="D758" s="235" t="s">
        <v>198</v>
      </c>
      <c r="E758" s="246" t="s">
        <v>19</v>
      </c>
      <c r="F758" s="247" t="s">
        <v>2530</v>
      </c>
      <c r="G758" s="245"/>
      <c r="H758" s="248">
        <v>3.8399999999999999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198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188</v>
      </c>
    </row>
    <row r="759" s="14" customFormat="1">
      <c r="A759" s="14"/>
      <c r="B759" s="244"/>
      <c r="C759" s="245"/>
      <c r="D759" s="235" t="s">
        <v>198</v>
      </c>
      <c r="E759" s="246" t="s">
        <v>19</v>
      </c>
      <c r="F759" s="247" t="s">
        <v>2531</v>
      </c>
      <c r="G759" s="245"/>
      <c r="H759" s="248">
        <v>7.7800000000000002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198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188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2474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4" customFormat="1">
      <c r="A761" s="14"/>
      <c r="B761" s="244"/>
      <c r="C761" s="245"/>
      <c r="D761" s="235" t="s">
        <v>198</v>
      </c>
      <c r="E761" s="246" t="s">
        <v>19</v>
      </c>
      <c r="F761" s="247" t="s">
        <v>2532</v>
      </c>
      <c r="G761" s="245"/>
      <c r="H761" s="248">
        <v>14.18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198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188</v>
      </c>
    </row>
    <row r="762" s="14" customFormat="1">
      <c r="A762" s="14"/>
      <c r="B762" s="244"/>
      <c r="C762" s="245"/>
      <c r="D762" s="235" t="s">
        <v>198</v>
      </c>
      <c r="E762" s="246" t="s">
        <v>19</v>
      </c>
      <c r="F762" s="247" t="s">
        <v>2533</v>
      </c>
      <c r="G762" s="245"/>
      <c r="H762" s="248">
        <v>7.9699999999999998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198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188</v>
      </c>
    </row>
    <row r="763" s="13" customFormat="1">
      <c r="A763" s="13"/>
      <c r="B763" s="233"/>
      <c r="C763" s="234"/>
      <c r="D763" s="235" t="s">
        <v>198</v>
      </c>
      <c r="E763" s="236" t="s">
        <v>19</v>
      </c>
      <c r="F763" s="237" t="s">
        <v>2476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198</v>
      </c>
      <c r="AU763" s="243" t="s">
        <v>82</v>
      </c>
      <c r="AV763" s="13" t="s">
        <v>80</v>
      </c>
      <c r="AW763" s="13" t="s">
        <v>35</v>
      </c>
      <c r="AX763" s="13" t="s">
        <v>73</v>
      </c>
      <c r="AY763" s="243" t="s">
        <v>188</v>
      </c>
    </row>
    <row r="764" s="14" customFormat="1">
      <c r="A764" s="14"/>
      <c r="B764" s="244"/>
      <c r="C764" s="245"/>
      <c r="D764" s="235" t="s">
        <v>198</v>
      </c>
      <c r="E764" s="246" t="s">
        <v>19</v>
      </c>
      <c r="F764" s="247" t="s">
        <v>2534</v>
      </c>
      <c r="G764" s="245"/>
      <c r="H764" s="248">
        <v>11.300000000000001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198</v>
      </c>
      <c r="AU764" s="254" t="s">
        <v>82</v>
      </c>
      <c r="AV764" s="14" t="s">
        <v>82</v>
      </c>
      <c r="AW764" s="14" t="s">
        <v>35</v>
      </c>
      <c r="AX764" s="14" t="s">
        <v>73</v>
      </c>
      <c r="AY764" s="254" t="s">
        <v>188</v>
      </c>
    </row>
    <row r="765" s="14" customFormat="1">
      <c r="A765" s="14"/>
      <c r="B765" s="244"/>
      <c r="C765" s="245"/>
      <c r="D765" s="235" t="s">
        <v>198</v>
      </c>
      <c r="E765" s="246" t="s">
        <v>19</v>
      </c>
      <c r="F765" s="247" t="s">
        <v>2535</v>
      </c>
      <c r="G765" s="245"/>
      <c r="H765" s="248">
        <v>10.630000000000001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198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188</v>
      </c>
    </row>
    <row r="766" s="13" customFormat="1">
      <c r="A766" s="13"/>
      <c r="B766" s="233"/>
      <c r="C766" s="234"/>
      <c r="D766" s="235" t="s">
        <v>198</v>
      </c>
      <c r="E766" s="236" t="s">
        <v>19</v>
      </c>
      <c r="F766" s="237" t="s">
        <v>2480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198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2536</v>
      </c>
      <c r="G767" s="245"/>
      <c r="H767" s="248">
        <v>1.8100000000000001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4" customFormat="1">
      <c r="A768" s="14"/>
      <c r="B768" s="244"/>
      <c r="C768" s="245"/>
      <c r="D768" s="235" t="s">
        <v>198</v>
      </c>
      <c r="E768" s="246" t="s">
        <v>19</v>
      </c>
      <c r="F768" s="247" t="s">
        <v>2537</v>
      </c>
      <c r="G768" s="245"/>
      <c r="H768" s="248">
        <v>11.289999999999999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198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188</v>
      </c>
    </row>
    <row r="769" s="13" customFormat="1">
      <c r="A769" s="13"/>
      <c r="B769" s="233"/>
      <c r="C769" s="234"/>
      <c r="D769" s="235" t="s">
        <v>198</v>
      </c>
      <c r="E769" s="236" t="s">
        <v>19</v>
      </c>
      <c r="F769" s="237" t="s">
        <v>2484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198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188</v>
      </c>
    </row>
    <row r="770" s="14" customFormat="1">
      <c r="A770" s="14"/>
      <c r="B770" s="244"/>
      <c r="C770" s="245"/>
      <c r="D770" s="235" t="s">
        <v>198</v>
      </c>
      <c r="E770" s="246" t="s">
        <v>19</v>
      </c>
      <c r="F770" s="247" t="s">
        <v>2538</v>
      </c>
      <c r="G770" s="245"/>
      <c r="H770" s="248">
        <v>11.359999999999999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198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188</v>
      </c>
    </row>
    <row r="771" s="14" customFormat="1">
      <c r="A771" s="14"/>
      <c r="B771" s="244"/>
      <c r="C771" s="245"/>
      <c r="D771" s="235" t="s">
        <v>198</v>
      </c>
      <c r="E771" s="246" t="s">
        <v>19</v>
      </c>
      <c r="F771" s="247" t="s">
        <v>2539</v>
      </c>
      <c r="G771" s="245"/>
      <c r="H771" s="248">
        <v>15.050000000000001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198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188</v>
      </c>
    </row>
    <row r="772" s="15" customFormat="1">
      <c r="A772" s="15"/>
      <c r="B772" s="255"/>
      <c r="C772" s="256"/>
      <c r="D772" s="235" t="s">
        <v>198</v>
      </c>
      <c r="E772" s="257" t="s">
        <v>19</v>
      </c>
      <c r="F772" s="258" t="s">
        <v>229</v>
      </c>
      <c r="G772" s="256"/>
      <c r="H772" s="259">
        <v>322.93800000000005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198</v>
      </c>
      <c r="AU772" s="265" t="s">
        <v>82</v>
      </c>
      <c r="AV772" s="15" t="s">
        <v>135</v>
      </c>
      <c r="AW772" s="15" t="s">
        <v>35</v>
      </c>
      <c r="AX772" s="15" t="s">
        <v>80</v>
      </c>
      <c r="AY772" s="265" t="s">
        <v>188</v>
      </c>
    </row>
    <row r="773" s="2" customFormat="1" ht="24.15" customHeight="1">
      <c r="A773" s="40"/>
      <c r="B773" s="41"/>
      <c r="C773" s="215" t="s">
        <v>993</v>
      </c>
      <c r="D773" s="215" t="s">
        <v>190</v>
      </c>
      <c r="E773" s="216" t="s">
        <v>1750</v>
      </c>
      <c r="F773" s="217" t="s">
        <v>1751</v>
      </c>
      <c r="G773" s="218" t="s">
        <v>243</v>
      </c>
      <c r="H773" s="219">
        <v>3.1000000000000001</v>
      </c>
      <c r="I773" s="220"/>
      <c r="J773" s="221">
        <f>ROUND(I773*H773,2)</f>
        <v>0</v>
      </c>
      <c r="K773" s="217" t="s">
        <v>415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0.0018799999999999999</v>
      </c>
      <c r="R773" s="224">
        <f>Q773*H773</f>
        <v>0.0058279999999999998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190</v>
      </c>
      <c r="AU773" s="226" t="s">
        <v>82</v>
      </c>
      <c r="AY773" s="19" t="s">
        <v>188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2540</v>
      </c>
    </row>
    <row r="774" s="13" customFormat="1">
      <c r="A774" s="13"/>
      <c r="B774" s="233"/>
      <c r="C774" s="234"/>
      <c r="D774" s="235" t="s">
        <v>198</v>
      </c>
      <c r="E774" s="236" t="s">
        <v>19</v>
      </c>
      <c r="F774" s="237" t="s">
        <v>2502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198</v>
      </c>
      <c r="AU774" s="243" t="s">
        <v>82</v>
      </c>
      <c r="AV774" s="13" t="s">
        <v>80</v>
      </c>
      <c r="AW774" s="13" t="s">
        <v>35</v>
      </c>
      <c r="AX774" s="13" t="s">
        <v>73</v>
      </c>
      <c r="AY774" s="243" t="s">
        <v>188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1753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1754</v>
      </c>
      <c r="G776" s="245"/>
      <c r="H776" s="248">
        <v>3.1000000000000001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5" customFormat="1">
      <c r="A777" s="15"/>
      <c r="B777" s="255"/>
      <c r="C777" s="256"/>
      <c r="D777" s="235" t="s">
        <v>198</v>
      </c>
      <c r="E777" s="257" t="s">
        <v>19</v>
      </c>
      <c r="F777" s="258" t="s">
        <v>229</v>
      </c>
      <c r="G777" s="256"/>
      <c r="H777" s="259">
        <v>3.1000000000000001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198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188</v>
      </c>
    </row>
    <row r="778" s="2" customFormat="1" ht="16.5" customHeight="1">
      <c r="A778" s="40"/>
      <c r="B778" s="41"/>
      <c r="C778" s="272" t="s">
        <v>1000</v>
      </c>
      <c r="D778" s="272" t="s">
        <v>522</v>
      </c>
      <c r="E778" s="273" t="s">
        <v>1755</v>
      </c>
      <c r="F778" s="274" t="s">
        <v>1756</v>
      </c>
      <c r="G778" s="275" t="s">
        <v>243</v>
      </c>
      <c r="H778" s="276">
        <v>3.1619999999999999</v>
      </c>
      <c r="I778" s="277"/>
      <c r="J778" s="278">
        <f>ROUND(I778*H778,2)</f>
        <v>0</v>
      </c>
      <c r="K778" s="274" t="s">
        <v>415</v>
      </c>
      <c r="L778" s="279"/>
      <c r="M778" s="280" t="s">
        <v>19</v>
      </c>
      <c r="N778" s="281" t="s">
        <v>44</v>
      </c>
      <c r="O778" s="86"/>
      <c r="P778" s="224">
        <f>O778*H778</f>
        <v>0</v>
      </c>
      <c r="Q778" s="224">
        <v>0.085999999999999993</v>
      </c>
      <c r="R778" s="224">
        <f>Q778*H778</f>
        <v>0.27193199999999995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268</v>
      </c>
      <c r="AT778" s="226" t="s">
        <v>522</v>
      </c>
      <c r="AU778" s="226" t="s">
        <v>82</v>
      </c>
      <c r="AY778" s="19" t="s">
        <v>188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2541</v>
      </c>
    </row>
    <row r="779" s="13" customFormat="1">
      <c r="A779" s="13"/>
      <c r="B779" s="233"/>
      <c r="C779" s="234"/>
      <c r="D779" s="235" t="s">
        <v>198</v>
      </c>
      <c r="E779" s="236" t="s">
        <v>19</v>
      </c>
      <c r="F779" s="237" t="s">
        <v>2502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198</v>
      </c>
      <c r="AU779" s="243" t="s">
        <v>82</v>
      </c>
      <c r="AV779" s="13" t="s">
        <v>80</v>
      </c>
      <c r="AW779" s="13" t="s">
        <v>35</v>
      </c>
      <c r="AX779" s="13" t="s">
        <v>73</v>
      </c>
      <c r="AY779" s="243" t="s">
        <v>188</v>
      </c>
    </row>
    <row r="780" s="13" customFormat="1">
      <c r="A780" s="13"/>
      <c r="B780" s="233"/>
      <c r="C780" s="234"/>
      <c r="D780" s="235" t="s">
        <v>198</v>
      </c>
      <c r="E780" s="236" t="s">
        <v>19</v>
      </c>
      <c r="F780" s="237" t="s">
        <v>1753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198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188</v>
      </c>
    </row>
    <row r="781" s="14" customFormat="1">
      <c r="A781" s="14"/>
      <c r="B781" s="244"/>
      <c r="C781" s="245"/>
      <c r="D781" s="235" t="s">
        <v>198</v>
      </c>
      <c r="E781" s="246" t="s">
        <v>19</v>
      </c>
      <c r="F781" s="247" t="s">
        <v>1754</v>
      </c>
      <c r="G781" s="245"/>
      <c r="H781" s="248">
        <v>3.1000000000000001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198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188</v>
      </c>
    </row>
    <row r="782" s="15" customFormat="1">
      <c r="A782" s="15"/>
      <c r="B782" s="255"/>
      <c r="C782" s="256"/>
      <c r="D782" s="235" t="s">
        <v>198</v>
      </c>
      <c r="E782" s="257" t="s">
        <v>19</v>
      </c>
      <c r="F782" s="258" t="s">
        <v>229</v>
      </c>
      <c r="G782" s="256"/>
      <c r="H782" s="259">
        <v>3.1000000000000001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198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188</v>
      </c>
    </row>
    <row r="783" s="14" customFormat="1">
      <c r="A783" s="14"/>
      <c r="B783" s="244"/>
      <c r="C783" s="245"/>
      <c r="D783" s="235" t="s">
        <v>198</v>
      </c>
      <c r="E783" s="245"/>
      <c r="F783" s="247" t="s">
        <v>1758</v>
      </c>
      <c r="G783" s="245"/>
      <c r="H783" s="248">
        <v>3.1619999999999999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4</v>
      </c>
      <c r="AX783" s="14" t="s">
        <v>80</v>
      </c>
      <c r="AY783" s="254" t="s">
        <v>188</v>
      </c>
    </row>
    <row r="784" s="2" customFormat="1" ht="24.15" customHeight="1">
      <c r="A784" s="40"/>
      <c r="B784" s="41"/>
      <c r="C784" s="215" t="s">
        <v>1006</v>
      </c>
      <c r="D784" s="215" t="s">
        <v>190</v>
      </c>
      <c r="E784" s="216" t="s">
        <v>1212</v>
      </c>
      <c r="F784" s="217" t="s">
        <v>1213</v>
      </c>
      <c r="G784" s="218" t="s">
        <v>442</v>
      </c>
      <c r="H784" s="219">
        <v>9</v>
      </c>
      <c r="I784" s="220"/>
      <c r="J784" s="221">
        <f>ROUND(I784*H784,2)</f>
        <v>0</v>
      </c>
      <c r="K784" s="217" t="s">
        <v>194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0.013339999999999999</v>
      </c>
      <c r="R784" s="224">
        <f>Q784*H784</f>
        <v>0.12006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190</v>
      </c>
      <c r="AU784" s="226" t="s">
        <v>82</v>
      </c>
      <c r="AY784" s="19" t="s">
        <v>188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2542</v>
      </c>
    </row>
    <row r="785" s="2" customFormat="1">
      <c r="A785" s="40"/>
      <c r="B785" s="41"/>
      <c r="C785" s="42"/>
      <c r="D785" s="228" t="s">
        <v>196</v>
      </c>
      <c r="E785" s="42"/>
      <c r="F785" s="229" t="s">
        <v>1215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196</v>
      </c>
      <c r="AU785" s="19" t="s">
        <v>82</v>
      </c>
    </row>
    <row r="786" s="13" customFormat="1">
      <c r="A786" s="13"/>
      <c r="B786" s="233"/>
      <c r="C786" s="234"/>
      <c r="D786" s="235" t="s">
        <v>198</v>
      </c>
      <c r="E786" s="236" t="s">
        <v>19</v>
      </c>
      <c r="F786" s="237" t="s">
        <v>2364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198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188</v>
      </c>
    </row>
    <row r="787" s="13" customFormat="1">
      <c r="A787" s="13"/>
      <c r="B787" s="233"/>
      <c r="C787" s="234"/>
      <c r="D787" s="235" t="s">
        <v>198</v>
      </c>
      <c r="E787" s="236" t="s">
        <v>19</v>
      </c>
      <c r="F787" s="237" t="s">
        <v>2543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198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2544</v>
      </c>
      <c r="G788" s="245"/>
      <c r="H788" s="248">
        <v>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3" customFormat="1">
      <c r="A789" s="13"/>
      <c r="B789" s="233"/>
      <c r="C789" s="234"/>
      <c r="D789" s="235" t="s">
        <v>198</v>
      </c>
      <c r="E789" s="236" t="s">
        <v>19</v>
      </c>
      <c r="F789" s="237" t="s">
        <v>1766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198</v>
      </c>
      <c r="AU789" s="243" t="s">
        <v>82</v>
      </c>
      <c r="AV789" s="13" t="s">
        <v>80</v>
      </c>
      <c r="AW789" s="13" t="s">
        <v>35</v>
      </c>
      <c r="AX789" s="13" t="s">
        <v>73</v>
      </c>
      <c r="AY789" s="243" t="s">
        <v>188</v>
      </c>
    </row>
    <row r="790" s="14" customFormat="1">
      <c r="A790" s="14"/>
      <c r="B790" s="244"/>
      <c r="C790" s="245"/>
      <c r="D790" s="235" t="s">
        <v>198</v>
      </c>
      <c r="E790" s="246" t="s">
        <v>19</v>
      </c>
      <c r="F790" s="247" t="s">
        <v>80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188</v>
      </c>
    </row>
    <row r="791" s="15" customFormat="1">
      <c r="A791" s="15"/>
      <c r="B791" s="255"/>
      <c r="C791" s="256"/>
      <c r="D791" s="235" t="s">
        <v>198</v>
      </c>
      <c r="E791" s="257" t="s">
        <v>19</v>
      </c>
      <c r="F791" s="258" t="s">
        <v>229</v>
      </c>
      <c r="G791" s="256"/>
      <c r="H791" s="259">
        <v>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198</v>
      </c>
      <c r="AU791" s="265" t="s">
        <v>82</v>
      </c>
      <c r="AV791" s="15" t="s">
        <v>135</v>
      </c>
      <c r="AW791" s="15" t="s">
        <v>35</v>
      </c>
      <c r="AX791" s="15" t="s">
        <v>80</v>
      </c>
      <c r="AY791" s="265" t="s">
        <v>188</v>
      </c>
    </row>
    <row r="792" s="2" customFormat="1" ht="16.5" customHeight="1">
      <c r="A792" s="40"/>
      <c r="B792" s="41"/>
      <c r="C792" s="272" t="s">
        <v>1011</v>
      </c>
      <c r="D792" s="272" t="s">
        <v>522</v>
      </c>
      <c r="E792" s="273" t="s">
        <v>1218</v>
      </c>
      <c r="F792" s="274" t="s">
        <v>1219</v>
      </c>
      <c r="G792" s="275" t="s">
        <v>442</v>
      </c>
      <c r="H792" s="276">
        <v>8</v>
      </c>
      <c r="I792" s="277"/>
      <c r="J792" s="278">
        <f>ROUND(I792*H792,2)</f>
        <v>0</v>
      </c>
      <c r="K792" s="274" t="s">
        <v>452</v>
      </c>
      <c r="L792" s="279"/>
      <c r="M792" s="280" t="s">
        <v>19</v>
      </c>
      <c r="N792" s="281" t="s">
        <v>44</v>
      </c>
      <c r="O792" s="86"/>
      <c r="P792" s="224">
        <f>O792*H792</f>
        <v>0</v>
      </c>
      <c r="Q792" s="224">
        <v>0.02</v>
      </c>
      <c r="R792" s="224">
        <f>Q792*H792</f>
        <v>0.16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268</v>
      </c>
      <c r="AT792" s="226" t="s">
        <v>522</v>
      </c>
      <c r="AU792" s="226" t="s">
        <v>82</v>
      </c>
      <c r="AY792" s="19" t="s">
        <v>188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80</v>
      </c>
      <c r="BK792" s="227">
        <f>ROUND(I792*H792,2)</f>
        <v>0</v>
      </c>
      <c r="BL792" s="19" t="s">
        <v>135</v>
      </c>
      <c r="BM792" s="226" t="s">
        <v>2545</v>
      </c>
    </row>
    <row r="793" s="13" customFormat="1">
      <c r="A793" s="13"/>
      <c r="B793" s="233"/>
      <c r="C793" s="234"/>
      <c r="D793" s="235" t="s">
        <v>198</v>
      </c>
      <c r="E793" s="236" t="s">
        <v>19</v>
      </c>
      <c r="F793" s="237" t="s">
        <v>2364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198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188</v>
      </c>
    </row>
    <row r="794" s="13" customFormat="1">
      <c r="A794" s="13"/>
      <c r="B794" s="233"/>
      <c r="C794" s="234"/>
      <c r="D794" s="235" t="s">
        <v>198</v>
      </c>
      <c r="E794" s="236" t="s">
        <v>19</v>
      </c>
      <c r="F794" s="237" t="s">
        <v>2543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198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2544</v>
      </c>
      <c r="G795" s="245"/>
      <c r="H795" s="248">
        <v>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2" customFormat="1" ht="16.5" customHeight="1">
      <c r="A797" s="40"/>
      <c r="B797" s="41"/>
      <c r="C797" s="272" t="s">
        <v>1013</v>
      </c>
      <c r="D797" s="272" t="s">
        <v>522</v>
      </c>
      <c r="E797" s="273" t="s">
        <v>1221</v>
      </c>
      <c r="F797" s="274" t="s">
        <v>2546</v>
      </c>
      <c r="G797" s="275" t="s">
        <v>442</v>
      </c>
      <c r="H797" s="276">
        <v>1</v>
      </c>
      <c r="I797" s="277"/>
      <c r="J797" s="278">
        <f>ROUND(I797*H797,2)</f>
        <v>0</v>
      </c>
      <c r="K797" s="274" t="s">
        <v>452</v>
      </c>
      <c r="L797" s="279"/>
      <c r="M797" s="280" t="s">
        <v>19</v>
      </c>
      <c r="N797" s="281" t="s">
        <v>44</v>
      </c>
      <c r="O797" s="86"/>
      <c r="P797" s="224">
        <f>O797*H797</f>
        <v>0</v>
      </c>
      <c r="Q797" s="224">
        <v>0.02</v>
      </c>
      <c r="R797" s="224">
        <f>Q797*H797</f>
        <v>0.02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268</v>
      </c>
      <c r="AT797" s="226" t="s">
        <v>522</v>
      </c>
      <c r="AU797" s="226" t="s">
        <v>82</v>
      </c>
      <c r="AY797" s="19" t="s">
        <v>188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2547</v>
      </c>
    </row>
    <row r="798" s="13" customFormat="1">
      <c r="A798" s="13"/>
      <c r="B798" s="233"/>
      <c r="C798" s="234"/>
      <c r="D798" s="235" t="s">
        <v>198</v>
      </c>
      <c r="E798" s="236" t="s">
        <v>19</v>
      </c>
      <c r="F798" s="237" t="s">
        <v>1766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198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80</v>
      </c>
      <c r="G799" s="245"/>
      <c r="H799" s="248">
        <v>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5" customFormat="1">
      <c r="A800" s="15"/>
      <c r="B800" s="255"/>
      <c r="C800" s="256"/>
      <c r="D800" s="235" t="s">
        <v>198</v>
      </c>
      <c r="E800" s="257" t="s">
        <v>19</v>
      </c>
      <c r="F800" s="258" t="s">
        <v>229</v>
      </c>
      <c r="G800" s="256"/>
      <c r="H800" s="259">
        <v>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198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188</v>
      </c>
    </row>
    <row r="801" s="2" customFormat="1" ht="16.5" customHeight="1">
      <c r="A801" s="40"/>
      <c r="B801" s="41"/>
      <c r="C801" s="215" t="s">
        <v>1016</v>
      </c>
      <c r="D801" s="215" t="s">
        <v>190</v>
      </c>
      <c r="E801" s="216" t="s">
        <v>1767</v>
      </c>
      <c r="F801" s="217" t="s">
        <v>1768</v>
      </c>
      <c r="G801" s="218" t="s">
        <v>442</v>
      </c>
      <c r="H801" s="219">
        <v>14</v>
      </c>
      <c r="I801" s="220"/>
      <c r="J801" s="221">
        <f>ROUND(I801*H801,2)</f>
        <v>0</v>
      </c>
      <c r="K801" s="217" t="s">
        <v>452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0.013339999999999999</v>
      </c>
      <c r="R801" s="224">
        <f>Q801*H801</f>
        <v>0.18675999999999998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190</v>
      </c>
      <c r="AU801" s="226" t="s">
        <v>82</v>
      </c>
      <c r="AY801" s="19" t="s">
        <v>188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2548</v>
      </c>
    </row>
    <row r="802" s="13" customFormat="1">
      <c r="A802" s="13"/>
      <c r="B802" s="233"/>
      <c r="C802" s="234"/>
      <c r="D802" s="235" t="s">
        <v>198</v>
      </c>
      <c r="E802" s="236" t="s">
        <v>19</v>
      </c>
      <c r="F802" s="237" t="s">
        <v>2364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198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188</v>
      </c>
    </row>
    <row r="803" s="13" customFormat="1">
      <c r="A803" s="13"/>
      <c r="B803" s="233"/>
      <c r="C803" s="234"/>
      <c r="D803" s="235" t="s">
        <v>198</v>
      </c>
      <c r="E803" s="236" t="s">
        <v>19</v>
      </c>
      <c r="F803" s="237" t="s">
        <v>2549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198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2550</v>
      </c>
      <c r="G804" s="245"/>
      <c r="H804" s="248">
        <v>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3" customFormat="1">
      <c r="A805" s="13"/>
      <c r="B805" s="233"/>
      <c r="C805" s="234"/>
      <c r="D805" s="235" t="s">
        <v>198</v>
      </c>
      <c r="E805" s="236" t="s">
        <v>19</v>
      </c>
      <c r="F805" s="237" t="s">
        <v>1781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198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2046</v>
      </c>
      <c r="G806" s="245"/>
      <c r="H806" s="248">
        <v>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3" customFormat="1">
      <c r="A807" s="13"/>
      <c r="B807" s="233"/>
      <c r="C807" s="234"/>
      <c r="D807" s="235" t="s">
        <v>198</v>
      </c>
      <c r="E807" s="236" t="s">
        <v>19</v>
      </c>
      <c r="F807" s="237" t="s">
        <v>2551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198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80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5" customFormat="1">
      <c r="A809" s="15"/>
      <c r="B809" s="255"/>
      <c r="C809" s="256"/>
      <c r="D809" s="235" t="s">
        <v>198</v>
      </c>
      <c r="E809" s="257" t="s">
        <v>19</v>
      </c>
      <c r="F809" s="258" t="s">
        <v>229</v>
      </c>
      <c r="G809" s="256"/>
      <c r="H809" s="259">
        <v>14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198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188</v>
      </c>
    </row>
    <row r="810" s="2" customFormat="1" ht="21.75" customHeight="1">
      <c r="A810" s="40"/>
      <c r="B810" s="41"/>
      <c r="C810" s="272" t="s">
        <v>1018</v>
      </c>
      <c r="D810" s="272" t="s">
        <v>522</v>
      </c>
      <c r="E810" s="273" t="s">
        <v>1774</v>
      </c>
      <c r="F810" s="274" t="s">
        <v>1775</v>
      </c>
      <c r="G810" s="275" t="s">
        <v>442</v>
      </c>
      <c r="H810" s="276">
        <v>9</v>
      </c>
      <c r="I810" s="277"/>
      <c r="J810" s="278">
        <f>ROUND(I810*H810,2)</f>
        <v>0</v>
      </c>
      <c r="K810" s="274" t="s">
        <v>452</v>
      </c>
      <c r="L810" s="279"/>
      <c r="M810" s="280" t="s">
        <v>19</v>
      </c>
      <c r="N810" s="281" t="s">
        <v>44</v>
      </c>
      <c r="O810" s="86"/>
      <c r="P810" s="224">
        <f>O810*H810</f>
        <v>0</v>
      </c>
      <c r="Q810" s="224">
        <v>0.02</v>
      </c>
      <c r="R810" s="224">
        <f>Q810*H810</f>
        <v>0.17999999999999999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268</v>
      </c>
      <c r="AT810" s="226" t="s">
        <v>522</v>
      </c>
      <c r="AU810" s="226" t="s">
        <v>82</v>
      </c>
      <c r="AY810" s="19" t="s">
        <v>188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135</v>
      </c>
      <c r="BM810" s="226" t="s">
        <v>2552</v>
      </c>
    </row>
    <row r="811" s="13" customFormat="1">
      <c r="A811" s="13"/>
      <c r="B811" s="233"/>
      <c r="C811" s="234"/>
      <c r="D811" s="235" t="s">
        <v>198</v>
      </c>
      <c r="E811" s="236" t="s">
        <v>19</v>
      </c>
      <c r="F811" s="237" t="s">
        <v>2364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198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2549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2550</v>
      </c>
      <c r="G813" s="245"/>
      <c r="H813" s="248">
        <v>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5" customFormat="1">
      <c r="A814" s="15"/>
      <c r="B814" s="255"/>
      <c r="C814" s="256"/>
      <c r="D814" s="235" t="s">
        <v>198</v>
      </c>
      <c r="E814" s="257" t="s">
        <v>19</v>
      </c>
      <c r="F814" s="258" t="s">
        <v>229</v>
      </c>
      <c r="G814" s="256"/>
      <c r="H814" s="259">
        <v>9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198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188</v>
      </c>
    </row>
    <row r="815" s="2" customFormat="1" ht="16.5" customHeight="1">
      <c r="A815" s="40"/>
      <c r="B815" s="41"/>
      <c r="C815" s="272" t="s">
        <v>1024</v>
      </c>
      <c r="D815" s="272" t="s">
        <v>522</v>
      </c>
      <c r="E815" s="273" t="s">
        <v>1778</v>
      </c>
      <c r="F815" s="274" t="s">
        <v>1779</v>
      </c>
      <c r="G815" s="275" t="s">
        <v>442</v>
      </c>
      <c r="H815" s="276">
        <v>4</v>
      </c>
      <c r="I815" s="277"/>
      <c r="J815" s="278">
        <f>ROUND(I815*H815,2)</f>
        <v>0</v>
      </c>
      <c r="K815" s="274" t="s">
        <v>452</v>
      </c>
      <c r="L815" s="279"/>
      <c r="M815" s="280" t="s">
        <v>19</v>
      </c>
      <c r="N815" s="281" t="s">
        <v>44</v>
      </c>
      <c r="O815" s="86"/>
      <c r="P815" s="224">
        <f>O815*H815</f>
        <v>0</v>
      </c>
      <c r="Q815" s="224">
        <v>0.02</v>
      </c>
      <c r="R815" s="224">
        <f>Q815*H815</f>
        <v>0.080000000000000002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268</v>
      </c>
      <c r="AT815" s="226" t="s">
        <v>522</v>
      </c>
      <c r="AU815" s="226" t="s">
        <v>82</v>
      </c>
      <c r="AY815" s="19" t="s">
        <v>188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2553</v>
      </c>
    </row>
    <row r="816" s="13" customFormat="1">
      <c r="A816" s="13"/>
      <c r="B816" s="233"/>
      <c r="C816" s="234"/>
      <c r="D816" s="235" t="s">
        <v>198</v>
      </c>
      <c r="E816" s="236" t="s">
        <v>19</v>
      </c>
      <c r="F816" s="237" t="s">
        <v>2364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198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188</v>
      </c>
    </row>
    <row r="817" s="13" customFormat="1">
      <c r="A817" s="13"/>
      <c r="B817" s="233"/>
      <c r="C817" s="234"/>
      <c r="D817" s="235" t="s">
        <v>198</v>
      </c>
      <c r="E817" s="236" t="s">
        <v>19</v>
      </c>
      <c r="F817" s="237" t="s">
        <v>1781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198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188</v>
      </c>
    </row>
    <row r="818" s="14" customFormat="1">
      <c r="A818" s="14"/>
      <c r="B818" s="244"/>
      <c r="C818" s="245"/>
      <c r="D818" s="235" t="s">
        <v>198</v>
      </c>
      <c r="E818" s="246" t="s">
        <v>19</v>
      </c>
      <c r="F818" s="247" t="s">
        <v>2046</v>
      </c>
      <c r="G818" s="245"/>
      <c r="H818" s="248">
        <v>4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198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188</v>
      </c>
    </row>
    <row r="819" s="15" customFormat="1">
      <c r="A819" s="15"/>
      <c r="B819" s="255"/>
      <c r="C819" s="256"/>
      <c r="D819" s="235" t="s">
        <v>198</v>
      </c>
      <c r="E819" s="257" t="s">
        <v>19</v>
      </c>
      <c r="F819" s="258" t="s">
        <v>229</v>
      </c>
      <c r="G819" s="256"/>
      <c r="H819" s="259">
        <v>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198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188</v>
      </c>
    </row>
    <row r="820" s="2" customFormat="1" ht="16.5" customHeight="1">
      <c r="A820" s="40"/>
      <c r="B820" s="41"/>
      <c r="C820" s="272" t="s">
        <v>1030</v>
      </c>
      <c r="D820" s="272" t="s">
        <v>522</v>
      </c>
      <c r="E820" s="273" t="s">
        <v>2554</v>
      </c>
      <c r="F820" s="274" t="s">
        <v>2555</v>
      </c>
      <c r="G820" s="275" t="s">
        <v>442</v>
      </c>
      <c r="H820" s="276">
        <v>1</v>
      </c>
      <c r="I820" s="277"/>
      <c r="J820" s="278">
        <f>ROUND(I820*H820,2)</f>
        <v>0</v>
      </c>
      <c r="K820" s="274" t="s">
        <v>452</v>
      </c>
      <c r="L820" s="279"/>
      <c r="M820" s="280" t="s">
        <v>19</v>
      </c>
      <c r="N820" s="281" t="s">
        <v>44</v>
      </c>
      <c r="O820" s="86"/>
      <c r="P820" s="224">
        <f>O820*H820</f>
        <v>0</v>
      </c>
      <c r="Q820" s="224">
        <v>0.02</v>
      </c>
      <c r="R820" s="224">
        <f>Q820*H820</f>
        <v>0.02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268</v>
      </c>
      <c r="AT820" s="226" t="s">
        <v>522</v>
      </c>
      <c r="AU820" s="226" t="s">
        <v>82</v>
      </c>
      <c r="AY820" s="19" t="s">
        <v>188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135</v>
      </c>
      <c r="BM820" s="226" t="s">
        <v>2556</v>
      </c>
    </row>
    <row r="821" s="13" customFormat="1">
      <c r="A821" s="13"/>
      <c r="B821" s="233"/>
      <c r="C821" s="234"/>
      <c r="D821" s="235" t="s">
        <v>198</v>
      </c>
      <c r="E821" s="236" t="s">
        <v>19</v>
      </c>
      <c r="F821" s="237" t="s">
        <v>2364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198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188</v>
      </c>
    </row>
    <row r="822" s="13" customFormat="1">
      <c r="A822" s="13"/>
      <c r="B822" s="233"/>
      <c r="C822" s="234"/>
      <c r="D822" s="235" t="s">
        <v>198</v>
      </c>
      <c r="E822" s="236" t="s">
        <v>19</v>
      </c>
      <c r="F822" s="237" t="s">
        <v>2551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198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188</v>
      </c>
    </row>
    <row r="823" s="14" customFormat="1">
      <c r="A823" s="14"/>
      <c r="B823" s="244"/>
      <c r="C823" s="245"/>
      <c r="D823" s="235" t="s">
        <v>198</v>
      </c>
      <c r="E823" s="246" t="s">
        <v>19</v>
      </c>
      <c r="F823" s="247" t="s">
        <v>80</v>
      </c>
      <c r="G823" s="245"/>
      <c r="H823" s="248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198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188</v>
      </c>
    </row>
    <row r="824" s="15" customFormat="1">
      <c r="A824" s="15"/>
      <c r="B824" s="255"/>
      <c r="C824" s="256"/>
      <c r="D824" s="235" t="s">
        <v>198</v>
      </c>
      <c r="E824" s="257" t="s">
        <v>19</v>
      </c>
      <c r="F824" s="258" t="s">
        <v>229</v>
      </c>
      <c r="G824" s="256"/>
      <c r="H824" s="259">
        <v>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198</v>
      </c>
      <c r="AU824" s="265" t="s">
        <v>82</v>
      </c>
      <c r="AV824" s="15" t="s">
        <v>135</v>
      </c>
      <c r="AW824" s="15" t="s">
        <v>35</v>
      </c>
      <c r="AX824" s="15" t="s">
        <v>80</v>
      </c>
      <c r="AY824" s="265" t="s">
        <v>188</v>
      </c>
    </row>
    <row r="825" s="12" customFormat="1" ht="22.8" customHeight="1">
      <c r="A825" s="12"/>
      <c r="B825" s="199"/>
      <c r="C825" s="200"/>
      <c r="D825" s="201" t="s">
        <v>72</v>
      </c>
      <c r="E825" s="213" t="s">
        <v>239</v>
      </c>
      <c r="F825" s="213" t="s">
        <v>240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SUM(P826:P880)</f>
        <v>0</v>
      </c>
      <c r="Q825" s="207"/>
      <c r="R825" s="208">
        <f>SUM(R826:R880)</f>
        <v>0.090430999999999998</v>
      </c>
      <c r="S825" s="207"/>
      <c r="T825" s="209">
        <f>SUM(T826:T880)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80</v>
      </c>
      <c r="AT825" s="211" t="s">
        <v>72</v>
      </c>
      <c r="AU825" s="211" t="s">
        <v>80</v>
      </c>
      <c r="AY825" s="210" t="s">
        <v>188</v>
      </c>
      <c r="BK825" s="212">
        <f>SUM(BK826:BK880)</f>
        <v>0</v>
      </c>
    </row>
    <row r="826" s="2" customFormat="1" ht="24.15" customHeight="1">
      <c r="A826" s="40"/>
      <c r="B826" s="41"/>
      <c r="C826" s="215" t="s">
        <v>1034</v>
      </c>
      <c r="D826" s="215" t="s">
        <v>190</v>
      </c>
      <c r="E826" s="216" t="s">
        <v>241</v>
      </c>
      <c r="F826" s="217" t="s">
        <v>242</v>
      </c>
      <c r="G826" s="218" t="s">
        <v>243</v>
      </c>
      <c r="H826" s="219">
        <v>425.80000000000001</v>
      </c>
      <c r="I826" s="220"/>
      <c r="J826" s="221">
        <f>ROUND(I826*H826,2)</f>
        <v>0</v>
      </c>
      <c r="K826" s="217" t="s">
        <v>194</v>
      </c>
      <c r="L826" s="46"/>
      <c r="M826" s="222" t="s">
        <v>19</v>
      </c>
      <c r="N826" s="223" t="s">
        <v>44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135</v>
      </c>
      <c r="AT826" s="226" t="s">
        <v>190</v>
      </c>
      <c r="AU826" s="226" t="s">
        <v>82</v>
      </c>
      <c r="AY826" s="19" t="s">
        <v>188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80</v>
      </c>
      <c r="BK826" s="227">
        <f>ROUND(I826*H826,2)</f>
        <v>0</v>
      </c>
      <c r="BL826" s="19" t="s">
        <v>135</v>
      </c>
      <c r="BM826" s="226" t="s">
        <v>2557</v>
      </c>
    </row>
    <row r="827" s="2" customFormat="1">
      <c r="A827" s="40"/>
      <c r="B827" s="41"/>
      <c r="C827" s="42"/>
      <c r="D827" s="228" t="s">
        <v>196</v>
      </c>
      <c r="E827" s="42"/>
      <c r="F827" s="229" t="s">
        <v>245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196</v>
      </c>
      <c r="AU827" s="19" t="s">
        <v>82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1783</v>
      </c>
      <c r="G828" s="245"/>
      <c r="H828" s="248">
        <v>425.80000000000001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5" customFormat="1">
      <c r="A829" s="15"/>
      <c r="B829" s="255"/>
      <c r="C829" s="256"/>
      <c r="D829" s="235" t="s">
        <v>198</v>
      </c>
      <c r="E829" s="257" t="s">
        <v>19</v>
      </c>
      <c r="F829" s="258" t="s">
        <v>229</v>
      </c>
      <c r="G829" s="256"/>
      <c r="H829" s="259">
        <v>425.80000000000001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198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188</v>
      </c>
    </row>
    <row r="830" s="2" customFormat="1" ht="24.15" customHeight="1">
      <c r="A830" s="40"/>
      <c r="B830" s="41"/>
      <c r="C830" s="215" t="s">
        <v>1036</v>
      </c>
      <c r="D830" s="215" t="s">
        <v>190</v>
      </c>
      <c r="E830" s="216" t="s">
        <v>248</v>
      </c>
      <c r="F830" s="217" t="s">
        <v>249</v>
      </c>
      <c r="G830" s="218" t="s">
        <v>243</v>
      </c>
      <c r="H830" s="219">
        <v>38322</v>
      </c>
      <c r="I830" s="220"/>
      <c r="J830" s="221">
        <f>ROUND(I830*H830,2)</f>
        <v>0</v>
      </c>
      <c r="K830" s="217" t="s">
        <v>194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135</v>
      </c>
      <c r="AT830" s="226" t="s">
        <v>190</v>
      </c>
      <c r="AU830" s="226" t="s">
        <v>82</v>
      </c>
      <c r="AY830" s="19" t="s">
        <v>188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135</v>
      </c>
      <c r="BM830" s="226" t="s">
        <v>2558</v>
      </c>
    </row>
    <row r="831" s="2" customFormat="1">
      <c r="A831" s="40"/>
      <c r="B831" s="41"/>
      <c r="C831" s="42"/>
      <c r="D831" s="228" t="s">
        <v>196</v>
      </c>
      <c r="E831" s="42"/>
      <c r="F831" s="229" t="s">
        <v>251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196</v>
      </c>
      <c r="AU831" s="19" t="s">
        <v>82</v>
      </c>
    </row>
    <row r="832" s="14" customFormat="1">
      <c r="A832" s="14"/>
      <c r="B832" s="244"/>
      <c r="C832" s="245"/>
      <c r="D832" s="235" t="s">
        <v>198</v>
      </c>
      <c r="E832" s="246" t="s">
        <v>19</v>
      </c>
      <c r="F832" s="247" t="s">
        <v>1785</v>
      </c>
      <c r="G832" s="245"/>
      <c r="H832" s="248">
        <v>38322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198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188</v>
      </c>
    </row>
    <row r="833" s="15" customFormat="1">
      <c r="A833" s="15"/>
      <c r="B833" s="255"/>
      <c r="C833" s="256"/>
      <c r="D833" s="235" t="s">
        <v>198</v>
      </c>
      <c r="E833" s="257" t="s">
        <v>19</v>
      </c>
      <c r="F833" s="258" t="s">
        <v>229</v>
      </c>
      <c r="G833" s="256"/>
      <c r="H833" s="259">
        <v>38322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198</v>
      </c>
      <c r="AU833" s="265" t="s">
        <v>82</v>
      </c>
      <c r="AV833" s="15" t="s">
        <v>135</v>
      </c>
      <c r="AW833" s="15" t="s">
        <v>35</v>
      </c>
      <c r="AX833" s="15" t="s">
        <v>80</v>
      </c>
      <c r="AY833" s="265" t="s">
        <v>188</v>
      </c>
    </row>
    <row r="834" s="2" customFormat="1" ht="24.15" customHeight="1">
      <c r="A834" s="40"/>
      <c r="B834" s="41"/>
      <c r="C834" s="215" t="s">
        <v>1280</v>
      </c>
      <c r="D834" s="215" t="s">
        <v>190</v>
      </c>
      <c r="E834" s="216" t="s">
        <v>254</v>
      </c>
      <c r="F834" s="217" t="s">
        <v>255</v>
      </c>
      <c r="G834" s="218" t="s">
        <v>243</v>
      </c>
      <c r="H834" s="219">
        <v>425.80000000000001</v>
      </c>
      <c r="I834" s="220"/>
      <c r="J834" s="221">
        <f>ROUND(I834*H834,2)</f>
        <v>0</v>
      </c>
      <c r="K834" s="217" t="s">
        <v>194</v>
      </c>
      <c r="L834" s="46"/>
      <c r="M834" s="222" t="s">
        <v>19</v>
      </c>
      <c r="N834" s="223" t="s">
        <v>44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135</v>
      </c>
      <c r="AT834" s="226" t="s">
        <v>190</v>
      </c>
      <c r="AU834" s="226" t="s">
        <v>82</v>
      </c>
      <c r="AY834" s="19" t="s">
        <v>188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80</v>
      </c>
      <c r="BK834" s="227">
        <f>ROUND(I834*H834,2)</f>
        <v>0</v>
      </c>
      <c r="BL834" s="19" t="s">
        <v>135</v>
      </c>
      <c r="BM834" s="226" t="s">
        <v>2559</v>
      </c>
    </row>
    <row r="835" s="2" customFormat="1">
      <c r="A835" s="40"/>
      <c r="B835" s="41"/>
      <c r="C835" s="42"/>
      <c r="D835" s="228" t="s">
        <v>196</v>
      </c>
      <c r="E835" s="42"/>
      <c r="F835" s="229" t="s">
        <v>257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196</v>
      </c>
      <c r="AU835" s="19" t="s">
        <v>82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1783</v>
      </c>
      <c r="G836" s="245"/>
      <c r="H836" s="248">
        <v>425.80000000000001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5" customFormat="1">
      <c r="A837" s="15"/>
      <c r="B837" s="255"/>
      <c r="C837" s="256"/>
      <c r="D837" s="235" t="s">
        <v>198</v>
      </c>
      <c r="E837" s="257" t="s">
        <v>19</v>
      </c>
      <c r="F837" s="258" t="s">
        <v>229</v>
      </c>
      <c r="G837" s="256"/>
      <c r="H837" s="259">
        <v>425.80000000000001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198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188</v>
      </c>
    </row>
    <row r="838" s="2" customFormat="1" ht="24.15" customHeight="1">
      <c r="A838" s="40"/>
      <c r="B838" s="41"/>
      <c r="C838" s="215" t="s">
        <v>1286</v>
      </c>
      <c r="D838" s="215" t="s">
        <v>190</v>
      </c>
      <c r="E838" s="216" t="s">
        <v>994</v>
      </c>
      <c r="F838" s="217" t="s">
        <v>995</v>
      </c>
      <c r="G838" s="218" t="s">
        <v>193</v>
      </c>
      <c r="H838" s="219">
        <v>18.285</v>
      </c>
      <c r="I838" s="220"/>
      <c r="J838" s="221">
        <f>ROUND(I838*H838,2)</f>
        <v>0</v>
      </c>
      <c r="K838" s="217" t="s">
        <v>194</v>
      </c>
      <c r="L838" s="46"/>
      <c r="M838" s="222" t="s">
        <v>19</v>
      </c>
      <c r="N838" s="223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135</v>
      </c>
      <c r="AT838" s="226" t="s">
        <v>190</v>
      </c>
      <c r="AU838" s="226" t="s">
        <v>82</v>
      </c>
      <c r="AY838" s="19" t="s">
        <v>188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135</v>
      </c>
      <c r="BM838" s="226" t="s">
        <v>2560</v>
      </c>
    </row>
    <row r="839" s="2" customFormat="1">
      <c r="A839" s="40"/>
      <c r="B839" s="41"/>
      <c r="C839" s="42"/>
      <c r="D839" s="228" t="s">
        <v>196</v>
      </c>
      <c r="E839" s="42"/>
      <c r="F839" s="229" t="s">
        <v>997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196</v>
      </c>
      <c r="AU839" s="19" t="s">
        <v>82</v>
      </c>
    </row>
    <row r="840" s="13" customFormat="1">
      <c r="A840" s="13"/>
      <c r="B840" s="233"/>
      <c r="C840" s="234"/>
      <c r="D840" s="235" t="s">
        <v>198</v>
      </c>
      <c r="E840" s="236" t="s">
        <v>19</v>
      </c>
      <c r="F840" s="237" t="s">
        <v>2511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198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188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998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999</v>
      </c>
      <c r="G842" s="245"/>
      <c r="H842" s="248">
        <v>18.285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18.285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2" customFormat="1" ht="24.15" customHeight="1">
      <c r="A844" s="40"/>
      <c r="B844" s="41"/>
      <c r="C844" s="215" t="s">
        <v>1291</v>
      </c>
      <c r="D844" s="215" t="s">
        <v>190</v>
      </c>
      <c r="E844" s="216" t="s">
        <v>1001</v>
      </c>
      <c r="F844" s="217" t="s">
        <v>1002</v>
      </c>
      <c r="G844" s="218" t="s">
        <v>193</v>
      </c>
      <c r="H844" s="219">
        <v>822.82500000000005</v>
      </c>
      <c r="I844" s="220"/>
      <c r="J844" s="221">
        <f>ROUND(I844*H844,2)</f>
        <v>0</v>
      </c>
      <c r="K844" s="217" t="s">
        <v>194</v>
      </c>
      <c r="L844" s="46"/>
      <c r="M844" s="222" t="s">
        <v>19</v>
      </c>
      <c r="N844" s="223" t="s">
        <v>44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135</v>
      </c>
      <c r="AT844" s="226" t="s">
        <v>190</v>
      </c>
      <c r="AU844" s="226" t="s">
        <v>82</v>
      </c>
      <c r="AY844" s="19" t="s">
        <v>188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80</v>
      </c>
      <c r="BK844" s="227">
        <f>ROUND(I844*H844,2)</f>
        <v>0</v>
      </c>
      <c r="BL844" s="19" t="s">
        <v>135</v>
      </c>
      <c r="BM844" s="226" t="s">
        <v>2561</v>
      </c>
    </row>
    <row r="845" s="2" customFormat="1">
      <c r="A845" s="40"/>
      <c r="B845" s="41"/>
      <c r="C845" s="42"/>
      <c r="D845" s="228" t="s">
        <v>196</v>
      </c>
      <c r="E845" s="42"/>
      <c r="F845" s="229" t="s">
        <v>1004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196</v>
      </c>
      <c r="AU845" s="19" t="s">
        <v>82</v>
      </c>
    </row>
    <row r="846" s="13" customFormat="1">
      <c r="A846" s="13"/>
      <c r="B846" s="233"/>
      <c r="C846" s="234"/>
      <c r="D846" s="235" t="s">
        <v>198</v>
      </c>
      <c r="E846" s="236" t="s">
        <v>19</v>
      </c>
      <c r="F846" s="237" t="s">
        <v>2511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198</v>
      </c>
      <c r="AU846" s="243" t="s">
        <v>82</v>
      </c>
      <c r="AV846" s="13" t="s">
        <v>80</v>
      </c>
      <c r="AW846" s="13" t="s">
        <v>35</v>
      </c>
      <c r="AX846" s="13" t="s">
        <v>73</v>
      </c>
      <c r="AY846" s="243" t="s">
        <v>188</v>
      </c>
    </row>
    <row r="847" s="13" customFormat="1">
      <c r="A847" s="13"/>
      <c r="B847" s="233"/>
      <c r="C847" s="234"/>
      <c r="D847" s="235" t="s">
        <v>198</v>
      </c>
      <c r="E847" s="236" t="s">
        <v>19</v>
      </c>
      <c r="F847" s="237" t="s">
        <v>998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198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188</v>
      </c>
    </row>
    <row r="848" s="14" customFormat="1">
      <c r="A848" s="14"/>
      <c r="B848" s="244"/>
      <c r="C848" s="245"/>
      <c r="D848" s="235" t="s">
        <v>198</v>
      </c>
      <c r="E848" s="246" t="s">
        <v>19</v>
      </c>
      <c r="F848" s="247" t="s">
        <v>1005</v>
      </c>
      <c r="G848" s="245"/>
      <c r="H848" s="248">
        <v>822.82500000000005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198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188</v>
      </c>
    </row>
    <row r="849" s="15" customFormat="1">
      <c r="A849" s="15"/>
      <c r="B849" s="255"/>
      <c r="C849" s="256"/>
      <c r="D849" s="235" t="s">
        <v>198</v>
      </c>
      <c r="E849" s="257" t="s">
        <v>19</v>
      </c>
      <c r="F849" s="258" t="s">
        <v>229</v>
      </c>
      <c r="G849" s="256"/>
      <c r="H849" s="259">
        <v>822.82500000000005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198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188</v>
      </c>
    </row>
    <row r="850" s="2" customFormat="1" ht="24.15" customHeight="1">
      <c r="A850" s="40"/>
      <c r="B850" s="41"/>
      <c r="C850" s="215" t="s">
        <v>1298</v>
      </c>
      <c r="D850" s="215" t="s">
        <v>190</v>
      </c>
      <c r="E850" s="216" t="s">
        <v>1007</v>
      </c>
      <c r="F850" s="217" t="s">
        <v>1008</v>
      </c>
      <c r="G850" s="218" t="s">
        <v>193</v>
      </c>
      <c r="H850" s="219">
        <v>18.285</v>
      </c>
      <c r="I850" s="220"/>
      <c r="J850" s="221">
        <f>ROUND(I850*H850,2)</f>
        <v>0</v>
      </c>
      <c r="K850" s="217" t="s">
        <v>194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135</v>
      </c>
      <c r="AT850" s="226" t="s">
        <v>190</v>
      </c>
      <c r="AU850" s="226" t="s">
        <v>82</v>
      </c>
      <c r="AY850" s="19" t="s">
        <v>188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135</v>
      </c>
      <c r="BM850" s="226" t="s">
        <v>2562</v>
      </c>
    </row>
    <row r="851" s="2" customFormat="1">
      <c r="A851" s="40"/>
      <c r="B851" s="41"/>
      <c r="C851" s="42"/>
      <c r="D851" s="228" t="s">
        <v>196</v>
      </c>
      <c r="E851" s="42"/>
      <c r="F851" s="229" t="s">
        <v>1010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196</v>
      </c>
      <c r="AU851" s="19" t="s">
        <v>82</v>
      </c>
    </row>
    <row r="852" s="13" customFormat="1">
      <c r="A852" s="13"/>
      <c r="B852" s="233"/>
      <c r="C852" s="234"/>
      <c r="D852" s="235" t="s">
        <v>198</v>
      </c>
      <c r="E852" s="236" t="s">
        <v>19</v>
      </c>
      <c r="F852" s="237" t="s">
        <v>2511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198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188</v>
      </c>
    </row>
    <row r="853" s="13" customFormat="1">
      <c r="A853" s="13"/>
      <c r="B853" s="233"/>
      <c r="C853" s="234"/>
      <c r="D853" s="235" t="s">
        <v>198</v>
      </c>
      <c r="E853" s="236" t="s">
        <v>19</v>
      </c>
      <c r="F853" s="237" t="s">
        <v>998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198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188</v>
      </c>
    </row>
    <row r="854" s="14" customFormat="1">
      <c r="A854" s="14"/>
      <c r="B854" s="244"/>
      <c r="C854" s="245"/>
      <c r="D854" s="235" t="s">
        <v>198</v>
      </c>
      <c r="E854" s="246" t="s">
        <v>19</v>
      </c>
      <c r="F854" s="247" t="s">
        <v>999</v>
      </c>
      <c r="G854" s="245"/>
      <c r="H854" s="248">
        <v>18.285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198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188</v>
      </c>
    </row>
    <row r="855" s="15" customFormat="1">
      <c r="A855" s="15"/>
      <c r="B855" s="255"/>
      <c r="C855" s="256"/>
      <c r="D855" s="235" t="s">
        <v>198</v>
      </c>
      <c r="E855" s="257" t="s">
        <v>19</v>
      </c>
      <c r="F855" s="258" t="s">
        <v>229</v>
      </c>
      <c r="G855" s="256"/>
      <c r="H855" s="259">
        <v>18.285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198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188</v>
      </c>
    </row>
    <row r="856" s="2" customFormat="1" ht="16.5" customHeight="1">
      <c r="A856" s="40"/>
      <c r="B856" s="41"/>
      <c r="C856" s="215" t="s">
        <v>1311</v>
      </c>
      <c r="D856" s="215" t="s">
        <v>190</v>
      </c>
      <c r="E856" s="216" t="s">
        <v>259</v>
      </c>
      <c r="F856" s="217" t="s">
        <v>260</v>
      </c>
      <c r="G856" s="218" t="s">
        <v>243</v>
      </c>
      <c r="H856" s="219">
        <v>425.80000000000001</v>
      </c>
      <c r="I856" s="220"/>
      <c r="J856" s="221">
        <f>ROUND(I856*H856,2)</f>
        <v>0</v>
      </c>
      <c r="K856" s="217" t="s">
        <v>194</v>
      </c>
      <c r="L856" s="46"/>
      <c r="M856" s="222" t="s">
        <v>19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135</v>
      </c>
      <c r="AT856" s="226" t="s">
        <v>190</v>
      </c>
      <c r="AU856" s="226" t="s">
        <v>82</v>
      </c>
      <c r="AY856" s="19" t="s">
        <v>188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135</v>
      </c>
      <c r="BM856" s="226" t="s">
        <v>2563</v>
      </c>
    </row>
    <row r="857" s="2" customFormat="1">
      <c r="A857" s="40"/>
      <c r="B857" s="41"/>
      <c r="C857" s="42"/>
      <c r="D857" s="228" t="s">
        <v>196</v>
      </c>
      <c r="E857" s="42"/>
      <c r="F857" s="229" t="s">
        <v>262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196</v>
      </c>
      <c r="AU857" s="19" t="s">
        <v>82</v>
      </c>
    </row>
    <row r="858" s="14" customFormat="1">
      <c r="A858" s="14"/>
      <c r="B858" s="244"/>
      <c r="C858" s="245"/>
      <c r="D858" s="235" t="s">
        <v>198</v>
      </c>
      <c r="E858" s="246" t="s">
        <v>19</v>
      </c>
      <c r="F858" s="247" t="s">
        <v>1783</v>
      </c>
      <c r="G858" s="245"/>
      <c r="H858" s="248">
        <v>425.80000000000001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198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188</v>
      </c>
    </row>
    <row r="859" s="15" customFormat="1">
      <c r="A859" s="15"/>
      <c r="B859" s="255"/>
      <c r="C859" s="256"/>
      <c r="D859" s="235" t="s">
        <v>198</v>
      </c>
      <c r="E859" s="257" t="s">
        <v>19</v>
      </c>
      <c r="F859" s="258" t="s">
        <v>229</v>
      </c>
      <c r="G859" s="256"/>
      <c r="H859" s="259">
        <v>425.80000000000001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198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188</v>
      </c>
    </row>
    <row r="860" s="2" customFormat="1" ht="16.5" customHeight="1">
      <c r="A860" s="40"/>
      <c r="B860" s="41"/>
      <c r="C860" s="215" t="s">
        <v>1317</v>
      </c>
      <c r="D860" s="215" t="s">
        <v>190</v>
      </c>
      <c r="E860" s="216" t="s">
        <v>264</v>
      </c>
      <c r="F860" s="217" t="s">
        <v>265</v>
      </c>
      <c r="G860" s="218" t="s">
        <v>243</v>
      </c>
      <c r="H860" s="219">
        <v>38322</v>
      </c>
      <c r="I860" s="220"/>
      <c r="J860" s="221">
        <f>ROUND(I860*H860,2)</f>
        <v>0</v>
      </c>
      <c r="K860" s="217" t="s">
        <v>194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135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135</v>
      </c>
      <c r="BM860" s="226" t="s">
        <v>2564</v>
      </c>
    </row>
    <row r="861" s="2" customFormat="1">
      <c r="A861" s="40"/>
      <c r="B861" s="41"/>
      <c r="C861" s="42"/>
      <c r="D861" s="228" t="s">
        <v>196</v>
      </c>
      <c r="E861" s="42"/>
      <c r="F861" s="229" t="s">
        <v>267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196</v>
      </c>
      <c r="AU861" s="19" t="s">
        <v>82</v>
      </c>
    </row>
    <row r="862" s="14" customFormat="1">
      <c r="A862" s="14"/>
      <c r="B862" s="244"/>
      <c r="C862" s="245"/>
      <c r="D862" s="235" t="s">
        <v>198</v>
      </c>
      <c r="E862" s="246" t="s">
        <v>19</v>
      </c>
      <c r="F862" s="247" t="s">
        <v>1785</v>
      </c>
      <c r="G862" s="245"/>
      <c r="H862" s="248">
        <v>38322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198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188</v>
      </c>
    </row>
    <row r="863" s="15" customFormat="1">
      <c r="A863" s="15"/>
      <c r="B863" s="255"/>
      <c r="C863" s="256"/>
      <c r="D863" s="235" t="s">
        <v>198</v>
      </c>
      <c r="E863" s="257" t="s">
        <v>19</v>
      </c>
      <c r="F863" s="258" t="s">
        <v>229</v>
      </c>
      <c r="G863" s="256"/>
      <c r="H863" s="259">
        <v>38322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198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188</v>
      </c>
    </row>
    <row r="864" s="2" customFormat="1" ht="16.5" customHeight="1">
      <c r="A864" s="40"/>
      <c r="B864" s="41"/>
      <c r="C864" s="215" t="s">
        <v>1327</v>
      </c>
      <c r="D864" s="215" t="s">
        <v>190</v>
      </c>
      <c r="E864" s="216" t="s">
        <v>269</v>
      </c>
      <c r="F864" s="217" t="s">
        <v>270</v>
      </c>
      <c r="G864" s="218" t="s">
        <v>243</v>
      </c>
      <c r="H864" s="219">
        <v>425.80000000000001</v>
      </c>
      <c r="I864" s="220"/>
      <c r="J864" s="221">
        <f>ROUND(I864*H864,2)</f>
        <v>0</v>
      </c>
      <c r="K864" s="217" t="s">
        <v>194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135</v>
      </c>
      <c r="AT864" s="226" t="s">
        <v>190</v>
      </c>
      <c r="AU864" s="226" t="s">
        <v>82</v>
      </c>
      <c r="AY864" s="19" t="s">
        <v>188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135</v>
      </c>
      <c r="BM864" s="226" t="s">
        <v>2565</v>
      </c>
    </row>
    <row r="865" s="2" customFormat="1">
      <c r="A865" s="40"/>
      <c r="B865" s="41"/>
      <c r="C865" s="42"/>
      <c r="D865" s="228" t="s">
        <v>196</v>
      </c>
      <c r="E865" s="42"/>
      <c r="F865" s="229" t="s">
        <v>272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196</v>
      </c>
      <c r="AU865" s="19" t="s">
        <v>82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1783</v>
      </c>
      <c r="G866" s="245"/>
      <c r="H866" s="248">
        <v>425.80000000000001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5" customFormat="1">
      <c r="A867" s="15"/>
      <c r="B867" s="255"/>
      <c r="C867" s="256"/>
      <c r="D867" s="235" t="s">
        <v>198</v>
      </c>
      <c r="E867" s="257" t="s">
        <v>19</v>
      </c>
      <c r="F867" s="258" t="s">
        <v>229</v>
      </c>
      <c r="G867" s="256"/>
      <c r="H867" s="259">
        <v>425.80000000000001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198</v>
      </c>
      <c r="AU867" s="265" t="s">
        <v>82</v>
      </c>
      <c r="AV867" s="15" t="s">
        <v>135</v>
      </c>
      <c r="AW867" s="15" t="s">
        <v>35</v>
      </c>
      <c r="AX867" s="15" t="s">
        <v>80</v>
      </c>
      <c r="AY867" s="265" t="s">
        <v>188</v>
      </c>
    </row>
    <row r="868" s="2" customFormat="1" ht="24.15" customHeight="1">
      <c r="A868" s="40"/>
      <c r="B868" s="41"/>
      <c r="C868" s="215" t="s">
        <v>1332</v>
      </c>
      <c r="D868" s="215" t="s">
        <v>190</v>
      </c>
      <c r="E868" s="216" t="s">
        <v>1019</v>
      </c>
      <c r="F868" s="217" t="s">
        <v>1020</v>
      </c>
      <c r="G868" s="218" t="s">
        <v>243</v>
      </c>
      <c r="H868" s="219">
        <v>373.89999999999998</v>
      </c>
      <c r="I868" s="220"/>
      <c r="J868" s="221">
        <f>ROUND(I868*H868,2)</f>
        <v>0</v>
      </c>
      <c r="K868" s="217" t="s">
        <v>194</v>
      </c>
      <c r="L868" s="46"/>
      <c r="M868" s="222" t="s">
        <v>19</v>
      </c>
      <c r="N868" s="223" t="s">
        <v>44</v>
      </c>
      <c r="O868" s="86"/>
      <c r="P868" s="224">
        <f>O868*H868</f>
        <v>0</v>
      </c>
      <c r="Q868" s="224">
        <v>0.00021000000000000001</v>
      </c>
      <c r="R868" s="224">
        <f>Q868*H868</f>
        <v>0.078518999999999992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135</v>
      </c>
      <c r="AT868" s="226" t="s">
        <v>190</v>
      </c>
      <c r="AU868" s="226" t="s">
        <v>82</v>
      </c>
      <c r="AY868" s="19" t="s">
        <v>188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80</v>
      </c>
      <c r="BK868" s="227">
        <f>ROUND(I868*H868,2)</f>
        <v>0</v>
      </c>
      <c r="BL868" s="19" t="s">
        <v>135</v>
      </c>
      <c r="BM868" s="226" t="s">
        <v>2566</v>
      </c>
    </row>
    <row r="869" s="2" customFormat="1">
      <c r="A869" s="40"/>
      <c r="B869" s="41"/>
      <c r="C869" s="42"/>
      <c r="D869" s="228" t="s">
        <v>196</v>
      </c>
      <c r="E869" s="42"/>
      <c r="F869" s="229" t="s">
        <v>1022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196</v>
      </c>
      <c r="AU869" s="19" t="s">
        <v>82</v>
      </c>
    </row>
    <row r="870" s="13" customFormat="1">
      <c r="A870" s="13"/>
      <c r="B870" s="233"/>
      <c r="C870" s="234"/>
      <c r="D870" s="235" t="s">
        <v>198</v>
      </c>
      <c r="E870" s="236" t="s">
        <v>19</v>
      </c>
      <c r="F870" s="237" t="s">
        <v>2502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198</v>
      </c>
      <c r="AU870" s="243" t="s">
        <v>82</v>
      </c>
      <c r="AV870" s="13" t="s">
        <v>80</v>
      </c>
      <c r="AW870" s="13" t="s">
        <v>35</v>
      </c>
      <c r="AX870" s="13" t="s">
        <v>73</v>
      </c>
      <c r="AY870" s="243" t="s">
        <v>188</v>
      </c>
    </row>
    <row r="871" s="14" customFormat="1">
      <c r="A871" s="14"/>
      <c r="B871" s="244"/>
      <c r="C871" s="245"/>
      <c r="D871" s="235" t="s">
        <v>198</v>
      </c>
      <c r="E871" s="246" t="s">
        <v>19</v>
      </c>
      <c r="F871" s="247" t="s">
        <v>2567</v>
      </c>
      <c r="G871" s="245"/>
      <c r="H871" s="248">
        <v>373.89999999999998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198</v>
      </c>
      <c r="AU871" s="254" t="s">
        <v>82</v>
      </c>
      <c r="AV871" s="14" t="s">
        <v>82</v>
      </c>
      <c r="AW871" s="14" t="s">
        <v>35</v>
      </c>
      <c r="AX871" s="14" t="s">
        <v>73</v>
      </c>
      <c r="AY871" s="254" t="s">
        <v>188</v>
      </c>
    </row>
    <row r="872" s="15" customFormat="1">
      <c r="A872" s="15"/>
      <c r="B872" s="255"/>
      <c r="C872" s="256"/>
      <c r="D872" s="235" t="s">
        <v>198</v>
      </c>
      <c r="E872" s="257" t="s">
        <v>19</v>
      </c>
      <c r="F872" s="258" t="s">
        <v>229</v>
      </c>
      <c r="G872" s="256"/>
      <c r="H872" s="259">
        <v>373.89999999999998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198</v>
      </c>
      <c r="AU872" s="265" t="s">
        <v>82</v>
      </c>
      <c r="AV872" s="15" t="s">
        <v>135</v>
      </c>
      <c r="AW872" s="15" t="s">
        <v>35</v>
      </c>
      <c r="AX872" s="15" t="s">
        <v>80</v>
      </c>
      <c r="AY872" s="265" t="s">
        <v>188</v>
      </c>
    </row>
    <row r="873" s="2" customFormat="1" ht="16.5" customHeight="1">
      <c r="A873" s="40"/>
      <c r="B873" s="41"/>
      <c r="C873" s="215" t="s">
        <v>1337</v>
      </c>
      <c r="D873" s="215" t="s">
        <v>190</v>
      </c>
      <c r="E873" s="216" t="s">
        <v>1025</v>
      </c>
      <c r="F873" s="217" t="s">
        <v>1026</v>
      </c>
      <c r="G873" s="218" t="s">
        <v>501</v>
      </c>
      <c r="H873" s="219">
        <v>2.5</v>
      </c>
      <c r="I873" s="220"/>
      <c r="J873" s="221">
        <f>ROUND(I873*H873,2)</f>
        <v>0</v>
      </c>
      <c r="K873" s="217" t="s">
        <v>452</v>
      </c>
      <c r="L873" s="46"/>
      <c r="M873" s="222" t="s">
        <v>19</v>
      </c>
      <c r="N873" s="223" t="s">
        <v>44</v>
      </c>
      <c r="O873" s="86"/>
      <c r="P873" s="224">
        <f>O873*H873</f>
        <v>0</v>
      </c>
      <c r="Q873" s="224">
        <v>0.002</v>
      </c>
      <c r="R873" s="224">
        <f>Q873*H873</f>
        <v>0.0050000000000000001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135</v>
      </c>
      <c r="AT873" s="226" t="s">
        <v>190</v>
      </c>
      <c r="AU873" s="226" t="s">
        <v>82</v>
      </c>
      <c r="AY873" s="19" t="s">
        <v>188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80</v>
      </c>
      <c r="BK873" s="227">
        <f>ROUND(I873*H873,2)</f>
        <v>0</v>
      </c>
      <c r="BL873" s="19" t="s">
        <v>135</v>
      </c>
      <c r="BM873" s="226" t="s">
        <v>2568</v>
      </c>
    </row>
    <row r="874" s="13" customFormat="1">
      <c r="A874" s="13"/>
      <c r="B874" s="233"/>
      <c r="C874" s="234"/>
      <c r="D874" s="235" t="s">
        <v>198</v>
      </c>
      <c r="E874" s="236" t="s">
        <v>19</v>
      </c>
      <c r="F874" s="237" t="s">
        <v>1028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198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188</v>
      </c>
    </row>
    <row r="875" s="14" customFormat="1">
      <c r="A875" s="14"/>
      <c r="B875" s="244"/>
      <c r="C875" s="245"/>
      <c r="D875" s="235" t="s">
        <v>198</v>
      </c>
      <c r="E875" s="246" t="s">
        <v>19</v>
      </c>
      <c r="F875" s="247" t="s">
        <v>2569</v>
      </c>
      <c r="G875" s="245"/>
      <c r="H875" s="248">
        <v>2.5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198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188</v>
      </c>
    </row>
    <row r="876" s="15" customFormat="1">
      <c r="A876" s="15"/>
      <c r="B876" s="255"/>
      <c r="C876" s="256"/>
      <c r="D876" s="235" t="s">
        <v>198</v>
      </c>
      <c r="E876" s="257" t="s">
        <v>19</v>
      </c>
      <c r="F876" s="258" t="s">
        <v>229</v>
      </c>
      <c r="G876" s="256"/>
      <c r="H876" s="259">
        <v>2.5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198</v>
      </c>
      <c r="AU876" s="265" t="s">
        <v>82</v>
      </c>
      <c r="AV876" s="15" t="s">
        <v>135</v>
      </c>
      <c r="AW876" s="15" t="s">
        <v>35</v>
      </c>
      <c r="AX876" s="15" t="s">
        <v>80</v>
      </c>
      <c r="AY876" s="265" t="s">
        <v>188</v>
      </c>
    </row>
    <row r="877" s="2" customFormat="1" ht="16.5" customHeight="1">
      <c r="A877" s="40"/>
      <c r="B877" s="41"/>
      <c r="C877" s="215" t="s">
        <v>1345</v>
      </c>
      <c r="D877" s="215" t="s">
        <v>190</v>
      </c>
      <c r="E877" s="216" t="s">
        <v>1031</v>
      </c>
      <c r="F877" s="217" t="s">
        <v>1032</v>
      </c>
      <c r="G877" s="218" t="s">
        <v>501</v>
      </c>
      <c r="H877" s="219">
        <v>2.3999999999999999</v>
      </c>
      <c r="I877" s="220"/>
      <c r="J877" s="221">
        <f>ROUND(I877*H877,2)</f>
        <v>0</v>
      </c>
      <c r="K877" s="217" t="s">
        <v>452</v>
      </c>
      <c r="L877" s="46"/>
      <c r="M877" s="222" t="s">
        <v>19</v>
      </c>
      <c r="N877" s="223" t="s">
        <v>44</v>
      </c>
      <c r="O877" s="86"/>
      <c r="P877" s="224">
        <f>O877*H877</f>
        <v>0</v>
      </c>
      <c r="Q877" s="224">
        <v>0.0028800000000000002</v>
      </c>
      <c r="R877" s="224">
        <f>Q877*H877</f>
        <v>0.0069120000000000006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135</v>
      </c>
      <c r="AT877" s="226" t="s">
        <v>190</v>
      </c>
      <c r="AU877" s="226" t="s">
        <v>82</v>
      </c>
      <c r="AY877" s="19" t="s">
        <v>188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80</v>
      </c>
      <c r="BK877" s="227">
        <f>ROUND(I877*H877,2)</f>
        <v>0</v>
      </c>
      <c r="BL877" s="19" t="s">
        <v>135</v>
      </c>
      <c r="BM877" s="226" t="s">
        <v>2570</v>
      </c>
    </row>
    <row r="878" s="13" customFormat="1">
      <c r="A878" s="13"/>
      <c r="B878" s="233"/>
      <c r="C878" s="234"/>
      <c r="D878" s="235" t="s">
        <v>198</v>
      </c>
      <c r="E878" s="236" t="s">
        <v>19</v>
      </c>
      <c r="F878" s="237" t="s">
        <v>1028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198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188</v>
      </c>
    </row>
    <row r="879" s="14" customFormat="1">
      <c r="A879" s="14"/>
      <c r="B879" s="244"/>
      <c r="C879" s="245"/>
      <c r="D879" s="235" t="s">
        <v>198</v>
      </c>
      <c r="E879" s="246" t="s">
        <v>19</v>
      </c>
      <c r="F879" s="247" t="s">
        <v>1029</v>
      </c>
      <c r="G879" s="245"/>
      <c r="H879" s="248">
        <v>2.3999999999999999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198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188</v>
      </c>
    </row>
    <row r="880" s="15" customFormat="1">
      <c r="A880" s="15"/>
      <c r="B880" s="255"/>
      <c r="C880" s="256"/>
      <c r="D880" s="235" t="s">
        <v>198</v>
      </c>
      <c r="E880" s="257" t="s">
        <v>19</v>
      </c>
      <c r="F880" s="258" t="s">
        <v>229</v>
      </c>
      <c r="G880" s="256"/>
      <c r="H880" s="259">
        <v>2.3999999999999999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198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188</v>
      </c>
    </row>
    <row r="881" s="12" customFormat="1" ht="22.8" customHeight="1">
      <c r="A881" s="12"/>
      <c r="B881" s="199"/>
      <c r="C881" s="200"/>
      <c r="D881" s="201" t="s">
        <v>72</v>
      </c>
      <c r="E881" s="213" t="s">
        <v>401</v>
      </c>
      <c r="F881" s="213" t="s">
        <v>402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SUM(P882:P883)</f>
        <v>0</v>
      </c>
      <c r="Q881" s="207"/>
      <c r="R881" s="208">
        <f>SUM(R882:R883)</f>
        <v>0</v>
      </c>
      <c r="S881" s="207"/>
      <c r="T881" s="209">
        <f>SUM(T882:T883)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80</v>
      </c>
      <c r="AT881" s="211" t="s">
        <v>72</v>
      </c>
      <c r="AU881" s="211" t="s">
        <v>80</v>
      </c>
      <c r="AY881" s="210" t="s">
        <v>188</v>
      </c>
      <c r="BK881" s="212">
        <f>SUM(BK882:BK883)</f>
        <v>0</v>
      </c>
    </row>
    <row r="882" s="2" customFormat="1" ht="37.8" customHeight="1">
      <c r="A882" s="40"/>
      <c r="B882" s="41"/>
      <c r="C882" s="215" t="s">
        <v>1349</v>
      </c>
      <c r="D882" s="215" t="s">
        <v>190</v>
      </c>
      <c r="E882" s="216" t="s">
        <v>615</v>
      </c>
      <c r="F882" s="217" t="s">
        <v>616</v>
      </c>
      <c r="G882" s="218" t="s">
        <v>345</v>
      </c>
      <c r="H882" s="219">
        <v>514.27700000000004</v>
      </c>
      <c r="I882" s="220"/>
      <c r="J882" s="221">
        <f>ROUND(I882*H882,2)</f>
        <v>0</v>
      </c>
      <c r="K882" s="217" t="s">
        <v>194</v>
      </c>
      <c r="L882" s="46"/>
      <c r="M882" s="222" t="s">
        <v>19</v>
      </c>
      <c r="N882" s="223" t="s">
        <v>44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135</v>
      </c>
      <c r="AT882" s="226" t="s">
        <v>190</v>
      </c>
      <c r="AU882" s="226" t="s">
        <v>82</v>
      </c>
      <c r="AY882" s="19" t="s">
        <v>188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80</v>
      </c>
      <c r="BK882" s="227">
        <f>ROUND(I882*H882,2)</f>
        <v>0</v>
      </c>
      <c r="BL882" s="19" t="s">
        <v>135</v>
      </c>
      <c r="BM882" s="226" t="s">
        <v>2571</v>
      </c>
    </row>
    <row r="883" s="2" customFormat="1">
      <c r="A883" s="40"/>
      <c r="B883" s="41"/>
      <c r="C883" s="42"/>
      <c r="D883" s="228" t="s">
        <v>196</v>
      </c>
      <c r="E883" s="42"/>
      <c r="F883" s="229" t="s">
        <v>618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196</v>
      </c>
      <c r="AU883" s="19" t="s">
        <v>82</v>
      </c>
    </row>
    <row r="884" s="12" customFormat="1" ht="25.92" customHeight="1">
      <c r="A884" s="12"/>
      <c r="B884" s="199"/>
      <c r="C884" s="200"/>
      <c r="D884" s="201" t="s">
        <v>72</v>
      </c>
      <c r="E884" s="202" t="s">
        <v>408</v>
      </c>
      <c r="F884" s="202" t="s">
        <v>409</v>
      </c>
      <c r="G884" s="200"/>
      <c r="H884" s="200"/>
      <c r="I884" s="203"/>
      <c r="J884" s="204">
        <f>BK884</f>
        <v>0</v>
      </c>
      <c r="K884" s="200"/>
      <c r="L884" s="205"/>
      <c r="M884" s="206"/>
      <c r="N884" s="207"/>
      <c r="O884" s="207"/>
      <c r="P884" s="208">
        <f>P885+P934+P1109+P1161+P1199+P1229+P1349+P1407+P1533+P1666+P1689+P1856+P1931+P2046</f>
        <v>0</v>
      </c>
      <c r="Q884" s="207"/>
      <c r="R884" s="208">
        <f>R885+R934+R1109+R1161+R1199+R1229+R1349+R1407+R1533+R1666+R1689+R1856+R1931+R2046</f>
        <v>23.854251539999996</v>
      </c>
      <c r="S884" s="207"/>
      <c r="T884" s="209">
        <f>T885+T934+T1109+T1161+T1199+T1229+T1349+T1407+T1533+T1666+T1689+T1856+T1931+T2046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10" t="s">
        <v>82</v>
      </c>
      <c r="AT884" s="211" t="s">
        <v>72</v>
      </c>
      <c r="AU884" s="211" t="s">
        <v>73</v>
      </c>
      <c r="AY884" s="210" t="s">
        <v>188</v>
      </c>
      <c r="BK884" s="212">
        <f>BK885+BK934+BK1109+BK1161+BK1199+BK1229+BK1349+BK1407+BK1533+BK1666+BK1689+BK1856+BK1931+BK2046</f>
        <v>0</v>
      </c>
    </row>
    <row r="885" s="12" customFormat="1" ht="22.8" customHeight="1">
      <c r="A885" s="12"/>
      <c r="B885" s="199"/>
      <c r="C885" s="200"/>
      <c r="D885" s="201" t="s">
        <v>72</v>
      </c>
      <c r="E885" s="213" t="s">
        <v>619</v>
      </c>
      <c r="F885" s="213" t="s">
        <v>620</v>
      </c>
      <c r="G885" s="200"/>
      <c r="H885" s="200"/>
      <c r="I885" s="203"/>
      <c r="J885" s="214">
        <f>BK885</f>
        <v>0</v>
      </c>
      <c r="K885" s="200"/>
      <c r="L885" s="205"/>
      <c r="M885" s="206"/>
      <c r="N885" s="207"/>
      <c r="O885" s="207"/>
      <c r="P885" s="208">
        <f>SUM(P886:P933)</f>
        <v>0</v>
      </c>
      <c r="Q885" s="207"/>
      <c r="R885" s="208">
        <f>SUM(R886:R933)</f>
        <v>0.38631949999999998</v>
      </c>
      <c r="S885" s="207"/>
      <c r="T885" s="209">
        <f>SUM(T886:T933)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0" t="s">
        <v>82</v>
      </c>
      <c r="AT885" s="211" t="s">
        <v>72</v>
      </c>
      <c r="AU885" s="211" t="s">
        <v>80</v>
      </c>
      <c r="AY885" s="210" t="s">
        <v>188</v>
      </c>
      <c r="BK885" s="212">
        <f>SUM(BK886:BK933)</f>
        <v>0</v>
      </c>
    </row>
    <row r="886" s="2" customFormat="1" ht="21.75" customHeight="1">
      <c r="A886" s="40"/>
      <c r="B886" s="41"/>
      <c r="C886" s="215" t="s">
        <v>1355</v>
      </c>
      <c r="D886" s="215" t="s">
        <v>190</v>
      </c>
      <c r="E886" s="216" t="s">
        <v>621</v>
      </c>
      <c r="F886" s="217" t="s">
        <v>622</v>
      </c>
      <c r="G886" s="218" t="s">
        <v>243</v>
      </c>
      <c r="H886" s="219">
        <v>3.1000000000000001</v>
      </c>
      <c r="I886" s="220"/>
      <c r="J886" s="221">
        <f>ROUND(I886*H886,2)</f>
        <v>0</v>
      </c>
      <c r="K886" s="217" t="s">
        <v>415</v>
      </c>
      <c r="L886" s="46"/>
      <c r="M886" s="222" t="s">
        <v>19</v>
      </c>
      <c r="N886" s="223" t="s">
        <v>44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342</v>
      </c>
      <c r="AT886" s="226" t="s">
        <v>190</v>
      </c>
      <c r="AU886" s="226" t="s">
        <v>82</v>
      </c>
      <c r="AY886" s="19" t="s">
        <v>188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80</v>
      </c>
      <c r="BK886" s="227">
        <f>ROUND(I886*H886,2)</f>
        <v>0</v>
      </c>
      <c r="BL886" s="19" t="s">
        <v>342</v>
      </c>
      <c r="BM886" s="226" t="s">
        <v>2572</v>
      </c>
    </row>
    <row r="887" s="13" customFormat="1">
      <c r="A887" s="13"/>
      <c r="B887" s="233"/>
      <c r="C887" s="234"/>
      <c r="D887" s="235" t="s">
        <v>198</v>
      </c>
      <c r="E887" s="236" t="s">
        <v>19</v>
      </c>
      <c r="F887" s="237" t="s">
        <v>2502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198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188</v>
      </c>
    </row>
    <row r="888" s="13" customFormat="1">
      <c r="A888" s="13"/>
      <c r="B888" s="233"/>
      <c r="C888" s="234"/>
      <c r="D888" s="235" t="s">
        <v>198</v>
      </c>
      <c r="E888" s="236" t="s">
        <v>19</v>
      </c>
      <c r="F888" s="237" t="s">
        <v>1753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198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188</v>
      </c>
    </row>
    <row r="889" s="14" customFormat="1">
      <c r="A889" s="14"/>
      <c r="B889" s="244"/>
      <c r="C889" s="245"/>
      <c r="D889" s="235" t="s">
        <v>198</v>
      </c>
      <c r="E889" s="246" t="s">
        <v>19</v>
      </c>
      <c r="F889" s="247" t="s">
        <v>1754</v>
      </c>
      <c r="G889" s="245"/>
      <c r="H889" s="248">
        <v>3.1000000000000001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198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188</v>
      </c>
    </row>
    <row r="890" s="15" customFormat="1">
      <c r="A890" s="15"/>
      <c r="B890" s="255"/>
      <c r="C890" s="256"/>
      <c r="D890" s="235" t="s">
        <v>198</v>
      </c>
      <c r="E890" s="257" t="s">
        <v>19</v>
      </c>
      <c r="F890" s="258" t="s">
        <v>229</v>
      </c>
      <c r="G890" s="256"/>
      <c r="H890" s="259">
        <v>3.1000000000000001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198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188</v>
      </c>
    </row>
    <row r="891" s="2" customFormat="1" ht="16.5" customHeight="1">
      <c r="A891" s="40"/>
      <c r="B891" s="41"/>
      <c r="C891" s="272" t="s">
        <v>1360</v>
      </c>
      <c r="D891" s="272" t="s">
        <v>522</v>
      </c>
      <c r="E891" s="273" t="s">
        <v>2573</v>
      </c>
      <c r="F891" s="274" t="s">
        <v>629</v>
      </c>
      <c r="G891" s="275" t="s">
        <v>345</v>
      </c>
      <c r="H891" s="276">
        <v>0.001</v>
      </c>
      <c r="I891" s="277"/>
      <c r="J891" s="278">
        <f>ROUND(I891*H891,2)</f>
        <v>0</v>
      </c>
      <c r="K891" s="274" t="s">
        <v>19</v>
      </c>
      <c r="L891" s="279"/>
      <c r="M891" s="280" t="s">
        <v>19</v>
      </c>
      <c r="N891" s="281" t="s">
        <v>44</v>
      </c>
      <c r="O891" s="86"/>
      <c r="P891" s="224">
        <f>O891*H891</f>
        <v>0</v>
      </c>
      <c r="Q891" s="224">
        <v>1</v>
      </c>
      <c r="R891" s="224">
        <f>Q891*H891</f>
        <v>0.001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630</v>
      </c>
      <c r="AT891" s="226" t="s">
        <v>522</v>
      </c>
      <c r="AU891" s="226" t="s">
        <v>82</v>
      </c>
      <c r="AY891" s="19" t="s">
        <v>188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342</v>
      </c>
      <c r="BM891" s="226" t="s">
        <v>2574</v>
      </c>
    </row>
    <row r="892" s="13" customFormat="1">
      <c r="A892" s="13"/>
      <c r="B892" s="233"/>
      <c r="C892" s="234"/>
      <c r="D892" s="235" t="s">
        <v>198</v>
      </c>
      <c r="E892" s="236" t="s">
        <v>19</v>
      </c>
      <c r="F892" s="237" t="s">
        <v>2502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198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188</v>
      </c>
    </row>
    <row r="893" s="13" customFormat="1">
      <c r="A893" s="13"/>
      <c r="B893" s="233"/>
      <c r="C893" s="234"/>
      <c r="D893" s="235" t="s">
        <v>198</v>
      </c>
      <c r="E893" s="236" t="s">
        <v>19</v>
      </c>
      <c r="F893" s="237" t="s">
        <v>1753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198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188</v>
      </c>
    </row>
    <row r="894" s="14" customFormat="1">
      <c r="A894" s="14"/>
      <c r="B894" s="244"/>
      <c r="C894" s="245"/>
      <c r="D894" s="235" t="s">
        <v>198</v>
      </c>
      <c r="E894" s="246" t="s">
        <v>19</v>
      </c>
      <c r="F894" s="247" t="s">
        <v>1754</v>
      </c>
      <c r="G894" s="245"/>
      <c r="H894" s="248">
        <v>3.1000000000000001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198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188</v>
      </c>
    </row>
    <row r="895" s="15" customFormat="1">
      <c r="A895" s="15"/>
      <c r="B895" s="255"/>
      <c r="C895" s="256"/>
      <c r="D895" s="235" t="s">
        <v>198</v>
      </c>
      <c r="E895" s="257" t="s">
        <v>19</v>
      </c>
      <c r="F895" s="258" t="s">
        <v>229</v>
      </c>
      <c r="G895" s="256"/>
      <c r="H895" s="259">
        <v>3.1000000000000001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5" t="s">
        <v>198</v>
      </c>
      <c r="AU895" s="265" t="s">
        <v>82</v>
      </c>
      <c r="AV895" s="15" t="s">
        <v>135</v>
      </c>
      <c r="AW895" s="15" t="s">
        <v>35</v>
      </c>
      <c r="AX895" s="15" t="s">
        <v>80</v>
      </c>
      <c r="AY895" s="265" t="s">
        <v>188</v>
      </c>
    </row>
    <row r="896" s="14" customFormat="1">
      <c r="A896" s="14"/>
      <c r="B896" s="244"/>
      <c r="C896" s="245"/>
      <c r="D896" s="235" t="s">
        <v>198</v>
      </c>
      <c r="E896" s="245"/>
      <c r="F896" s="247" t="s">
        <v>1803</v>
      </c>
      <c r="G896" s="245"/>
      <c r="H896" s="248">
        <v>0.001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4</v>
      </c>
      <c r="AX896" s="14" t="s">
        <v>80</v>
      </c>
      <c r="AY896" s="254" t="s">
        <v>188</v>
      </c>
    </row>
    <row r="897" s="2" customFormat="1" ht="16.5" customHeight="1">
      <c r="A897" s="40"/>
      <c r="B897" s="41"/>
      <c r="C897" s="215" t="s">
        <v>1365</v>
      </c>
      <c r="D897" s="215" t="s">
        <v>190</v>
      </c>
      <c r="E897" s="216" t="s">
        <v>634</v>
      </c>
      <c r="F897" s="217" t="s">
        <v>635</v>
      </c>
      <c r="G897" s="218" t="s">
        <v>243</v>
      </c>
      <c r="H897" s="219">
        <v>3.1000000000000001</v>
      </c>
      <c r="I897" s="220"/>
      <c r="J897" s="221">
        <f>ROUND(I897*H897,2)</f>
        <v>0</v>
      </c>
      <c r="K897" s="217" t="s">
        <v>415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0.00040000000000000002</v>
      </c>
      <c r="R897" s="224">
        <f>Q897*H897</f>
        <v>0.00124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342</v>
      </c>
      <c r="AT897" s="226" t="s">
        <v>190</v>
      </c>
      <c r="AU897" s="226" t="s">
        <v>82</v>
      </c>
      <c r="AY897" s="19" t="s">
        <v>188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342</v>
      </c>
      <c r="BM897" s="226" t="s">
        <v>2575</v>
      </c>
    </row>
    <row r="898" s="13" customFormat="1">
      <c r="A898" s="13"/>
      <c r="B898" s="233"/>
      <c r="C898" s="234"/>
      <c r="D898" s="235" t="s">
        <v>198</v>
      </c>
      <c r="E898" s="236" t="s">
        <v>19</v>
      </c>
      <c r="F898" s="237" t="s">
        <v>2502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198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188</v>
      </c>
    </row>
    <row r="899" s="13" customFormat="1">
      <c r="A899" s="13"/>
      <c r="B899" s="233"/>
      <c r="C899" s="234"/>
      <c r="D899" s="235" t="s">
        <v>198</v>
      </c>
      <c r="E899" s="236" t="s">
        <v>19</v>
      </c>
      <c r="F899" s="237" t="s">
        <v>1753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198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1754</v>
      </c>
      <c r="G900" s="245"/>
      <c r="H900" s="248">
        <v>3.1000000000000001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5" customFormat="1">
      <c r="A901" s="15"/>
      <c r="B901" s="255"/>
      <c r="C901" s="256"/>
      <c r="D901" s="235" t="s">
        <v>198</v>
      </c>
      <c r="E901" s="257" t="s">
        <v>19</v>
      </c>
      <c r="F901" s="258" t="s">
        <v>229</v>
      </c>
      <c r="G901" s="256"/>
      <c r="H901" s="259">
        <v>3.1000000000000001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198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188</v>
      </c>
    </row>
    <row r="902" s="2" customFormat="1" ht="24.15" customHeight="1">
      <c r="A902" s="40"/>
      <c r="B902" s="41"/>
      <c r="C902" s="272" t="s">
        <v>1370</v>
      </c>
      <c r="D902" s="272" t="s">
        <v>522</v>
      </c>
      <c r="E902" s="273" t="s">
        <v>639</v>
      </c>
      <c r="F902" s="274" t="s">
        <v>2576</v>
      </c>
      <c r="G902" s="275" t="s">
        <v>243</v>
      </c>
      <c r="H902" s="276">
        <v>3.5649999999999999</v>
      </c>
      <c r="I902" s="277"/>
      <c r="J902" s="278">
        <f>ROUND(I902*H902,2)</f>
        <v>0</v>
      </c>
      <c r="K902" s="274" t="s">
        <v>415</v>
      </c>
      <c r="L902" s="279"/>
      <c r="M902" s="280" t="s">
        <v>19</v>
      </c>
      <c r="N902" s="281" t="s">
        <v>44</v>
      </c>
      <c r="O902" s="86"/>
      <c r="P902" s="224">
        <f>O902*H902</f>
        <v>0</v>
      </c>
      <c r="Q902" s="224">
        <v>0.0054000000000000003</v>
      </c>
      <c r="R902" s="224">
        <f>Q902*H902</f>
        <v>0.019251000000000001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630</v>
      </c>
      <c r="AT902" s="226" t="s">
        <v>522</v>
      </c>
      <c r="AU902" s="226" t="s">
        <v>82</v>
      </c>
      <c r="AY902" s="19" t="s">
        <v>188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342</v>
      </c>
      <c r="BM902" s="226" t="s">
        <v>2577</v>
      </c>
    </row>
    <row r="903" s="13" customFormat="1">
      <c r="A903" s="13"/>
      <c r="B903" s="233"/>
      <c r="C903" s="234"/>
      <c r="D903" s="235" t="s">
        <v>198</v>
      </c>
      <c r="E903" s="236" t="s">
        <v>19</v>
      </c>
      <c r="F903" s="237" t="s">
        <v>2502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198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188</v>
      </c>
    </row>
    <row r="904" s="13" customFormat="1">
      <c r="A904" s="13"/>
      <c r="B904" s="233"/>
      <c r="C904" s="234"/>
      <c r="D904" s="235" t="s">
        <v>198</v>
      </c>
      <c r="E904" s="236" t="s">
        <v>19</v>
      </c>
      <c r="F904" s="237" t="s">
        <v>1753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198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188</v>
      </c>
    </row>
    <row r="905" s="14" customFormat="1">
      <c r="A905" s="14"/>
      <c r="B905" s="244"/>
      <c r="C905" s="245"/>
      <c r="D905" s="235" t="s">
        <v>198</v>
      </c>
      <c r="E905" s="246" t="s">
        <v>19</v>
      </c>
      <c r="F905" s="247" t="s">
        <v>1754</v>
      </c>
      <c r="G905" s="245"/>
      <c r="H905" s="248">
        <v>3.1000000000000001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198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188</v>
      </c>
    </row>
    <row r="906" s="15" customFormat="1">
      <c r="A906" s="15"/>
      <c r="B906" s="255"/>
      <c r="C906" s="256"/>
      <c r="D906" s="235" t="s">
        <v>198</v>
      </c>
      <c r="E906" s="257" t="s">
        <v>19</v>
      </c>
      <c r="F906" s="258" t="s">
        <v>229</v>
      </c>
      <c r="G906" s="256"/>
      <c r="H906" s="259">
        <v>3.1000000000000001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198</v>
      </c>
      <c r="AU906" s="265" t="s">
        <v>82</v>
      </c>
      <c r="AV906" s="15" t="s">
        <v>135</v>
      </c>
      <c r="AW906" s="15" t="s">
        <v>35</v>
      </c>
      <c r="AX906" s="15" t="s">
        <v>80</v>
      </c>
      <c r="AY906" s="265" t="s">
        <v>188</v>
      </c>
    </row>
    <row r="907" s="14" customFormat="1">
      <c r="A907" s="14"/>
      <c r="B907" s="244"/>
      <c r="C907" s="245"/>
      <c r="D907" s="235" t="s">
        <v>198</v>
      </c>
      <c r="E907" s="245"/>
      <c r="F907" s="247" t="s">
        <v>1808</v>
      </c>
      <c r="G907" s="245"/>
      <c r="H907" s="248">
        <v>3.5649999999999999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198</v>
      </c>
      <c r="AU907" s="254" t="s">
        <v>82</v>
      </c>
      <c r="AV907" s="14" t="s">
        <v>82</v>
      </c>
      <c r="AW907" s="14" t="s">
        <v>4</v>
      </c>
      <c r="AX907" s="14" t="s">
        <v>80</v>
      </c>
      <c r="AY907" s="254" t="s">
        <v>188</v>
      </c>
    </row>
    <row r="908" s="2" customFormat="1" ht="21.75" customHeight="1">
      <c r="A908" s="40"/>
      <c r="B908" s="41"/>
      <c r="C908" s="215" t="s">
        <v>1374</v>
      </c>
      <c r="D908" s="215" t="s">
        <v>190</v>
      </c>
      <c r="E908" s="216" t="s">
        <v>1809</v>
      </c>
      <c r="F908" s="217" t="s">
        <v>1810</v>
      </c>
      <c r="G908" s="218" t="s">
        <v>243</v>
      </c>
      <c r="H908" s="219">
        <v>19</v>
      </c>
      <c r="I908" s="220"/>
      <c r="J908" s="221">
        <f>ROUND(I908*H908,2)</f>
        <v>0</v>
      </c>
      <c r="K908" s="217" t="s">
        <v>194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0.0044999999999999997</v>
      </c>
      <c r="R908" s="224">
        <f>Q908*H908</f>
        <v>0.085499999999999993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342</v>
      </c>
      <c r="AT908" s="226" t="s">
        <v>190</v>
      </c>
      <c r="AU908" s="226" t="s">
        <v>82</v>
      </c>
      <c r="AY908" s="19" t="s">
        <v>188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342</v>
      </c>
      <c r="BM908" s="226" t="s">
        <v>2578</v>
      </c>
    </row>
    <row r="909" s="2" customFormat="1">
      <c r="A909" s="40"/>
      <c r="B909" s="41"/>
      <c r="C909" s="42"/>
      <c r="D909" s="228" t="s">
        <v>196</v>
      </c>
      <c r="E909" s="42"/>
      <c r="F909" s="229" t="s">
        <v>1812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196</v>
      </c>
      <c r="AU909" s="19" t="s">
        <v>82</v>
      </c>
    </row>
    <row r="910" s="13" customFormat="1">
      <c r="A910" s="13"/>
      <c r="B910" s="233"/>
      <c r="C910" s="234"/>
      <c r="D910" s="235" t="s">
        <v>198</v>
      </c>
      <c r="E910" s="236" t="s">
        <v>19</v>
      </c>
      <c r="F910" s="237" t="s">
        <v>2502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198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188</v>
      </c>
    </row>
    <row r="911" s="14" customFormat="1">
      <c r="A911" s="14"/>
      <c r="B911" s="244"/>
      <c r="C911" s="245"/>
      <c r="D911" s="235" t="s">
        <v>198</v>
      </c>
      <c r="E911" s="246" t="s">
        <v>19</v>
      </c>
      <c r="F911" s="247" t="s">
        <v>2503</v>
      </c>
      <c r="G911" s="245"/>
      <c r="H911" s="248">
        <v>19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198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188</v>
      </c>
    </row>
    <row r="912" s="15" customFormat="1">
      <c r="A912" s="15"/>
      <c r="B912" s="255"/>
      <c r="C912" s="256"/>
      <c r="D912" s="235" t="s">
        <v>198</v>
      </c>
      <c r="E912" s="257" t="s">
        <v>19</v>
      </c>
      <c r="F912" s="258" t="s">
        <v>229</v>
      </c>
      <c r="G912" s="256"/>
      <c r="H912" s="259">
        <v>19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198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188</v>
      </c>
    </row>
    <row r="913" s="2" customFormat="1" ht="21.75" customHeight="1">
      <c r="A913" s="40"/>
      <c r="B913" s="41"/>
      <c r="C913" s="215" t="s">
        <v>1381</v>
      </c>
      <c r="D913" s="215" t="s">
        <v>190</v>
      </c>
      <c r="E913" s="216" t="s">
        <v>1813</v>
      </c>
      <c r="F913" s="217" t="s">
        <v>1814</v>
      </c>
      <c r="G913" s="218" t="s">
        <v>243</v>
      </c>
      <c r="H913" s="219">
        <v>62.073</v>
      </c>
      <c r="I913" s="220"/>
      <c r="J913" s="221">
        <f>ROUND(I913*H913,2)</f>
        <v>0</v>
      </c>
      <c r="K913" s="217" t="s">
        <v>194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0.0044999999999999997</v>
      </c>
      <c r="R913" s="224">
        <f>Q913*H913</f>
        <v>0.27932849999999998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342</v>
      </c>
      <c r="AT913" s="226" t="s">
        <v>190</v>
      </c>
      <c r="AU913" s="226" t="s">
        <v>82</v>
      </c>
      <c r="AY913" s="19" t="s">
        <v>188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342</v>
      </c>
      <c r="BM913" s="226" t="s">
        <v>2579</v>
      </c>
    </row>
    <row r="914" s="2" customFormat="1">
      <c r="A914" s="40"/>
      <c r="B914" s="41"/>
      <c r="C914" s="42"/>
      <c r="D914" s="228" t="s">
        <v>196</v>
      </c>
      <c r="E914" s="42"/>
      <c r="F914" s="229" t="s">
        <v>1816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196</v>
      </c>
      <c r="AU914" s="19" t="s">
        <v>82</v>
      </c>
    </row>
    <row r="915" s="13" customFormat="1">
      <c r="A915" s="13"/>
      <c r="B915" s="233"/>
      <c r="C915" s="234"/>
      <c r="D915" s="235" t="s">
        <v>198</v>
      </c>
      <c r="E915" s="236" t="s">
        <v>19</v>
      </c>
      <c r="F915" s="237" t="s">
        <v>2502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198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188</v>
      </c>
    </row>
    <row r="916" s="13" customFormat="1">
      <c r="A916" s="13"/>
      <c r="B916" s="233"/>
      <c r="C916" s="234"/>
      <c r="D916" s="235" t="s">
        <v>198</v>
      </c>
      <c r="E916" s="236" t="s">
        <v>19</v>
      </c>
      <c r="F916" s="237" t="s">
        <v>2449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198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188</v>
      </c>
    </row>
    <row r="917" s="14" customFormat="1">
      <c r="A917" s="14"/>
      <c r="B917" s="244"/>
      <c r="C917" s="245"/>
      <c r="D917" s="235" t="s">
        <v>198</v>
      </c>
      <c r="E917" s="246" t="s">
        <v>19</v>
      </c>
      <c r="F917" s="247" t="s">
        <v>2580</v>
      </c>
      <c r="G917" s="245"/>
      <c r="H917" s="248">
        <v>16.227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198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188</v>
      </c>
    </row>
    <row r="918" s="14" customFormat="1">
      <c r="A918" s="14"/>
      <c r="B918" s="244"/>
      <c r="C918" s="245"/>
      <c r="D918" s="235" t="s">
        <v>198</v>
      </c>
      <c r="E918" s="246" t="s">
        <v>19</v>
      </c>
      <c r="F918" s="247" t="s">
        <v>1818</v>
      </c>
      <c r="G918" s="245"/>
      <c r="H918" s="248">
        <v>-3.2400000000000002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198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188</v>
      </c>
    </row>
    <row r="919" s="13" customFormat="1">
      <c r="A919" s="13"/>
      <c r="B919" s="233"/>
      <c r="C919" s="234"/>
      <c r="D919" s="235" t="s">
        <v>198</v>
      </c>
      <c r="E919" s="236" t="s">
        <v>19</v>
      </c>
      <c r="F919" s="237" t="s">
        <v>2451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198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188</v>
      </c>
    </row>
    <row r="920" s="14" customFormat="1">
      <c r="A920" s="14"/>
      <c r="B920" s="244"/>
      <c r="C920" s="245"/>
      <c r="D920" s="235" t="s">
        <v>198</v>
      </c>
      <c r="E920" s="246" t="s">
        <v>19</v>
      </c>
      <c r="F920" s="247" t="s">
        <v>2581</v>
      </c>
      <c r="G920" s="245"/>
      <c r="H920" s="248">
        <v>16.218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198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188</v>
      </c>
    </row>
    <row r="921" s="14" customFormat="1">
      <c r="A921" s="14"/>
      <c r="B921" s="244"/>
      <c r="C921" s="245"/>
      <c r="D921" s="235" t="s">
        <v>198</v>
      </c>
      <c r="E921" s="246" t="s">
        <v>19</v>
      </c>
      <c r="F921" s="247" t="s">
        <v>1820</v>
      </c>
      <c r="G921" s="245"/>
      <c r="H921" s="248">
        <v>-1.6200000000000001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198</v>
      </c>
      <c r="AU921" s="254" t="s">
        <v>82</v>
      </c>
      <c r="AV921" s="14" t="s">
        <v>82</v>
      </c>
      <c r="AW921" s="14" t="s">
        <v>35</v>
      </c>
      <c r="AX921" s="14" t="s">
        <v>73</v>
      </c>
      <c r="AY921" s="254" t="s">
        <v>188</v>
      </c>
    </row>
    <row r="922" s="13" customFormat="1">
      <c r="A922" s="13"/>
      <c r="B922" s="233"/>
      <c r="C922" s="234"/>
      <c r="D922" s="235" t="s">
        <v>198</v>
      </c>
      <c r="E922" s="236" t="s">
        <v>19</v>
      </c>
      <c r="F922" s="237" t="s">
        <v>2582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198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188</v>
      </c>
    </row>
    <row r="923" s="14" customFormat="1">
      <c r="A923" s="14"/>
      <c r="B923" s="244"/>
      <c r="C923" s="245"/>
      <c r="D923" s="235" t="s">
        <v>198</v>
      </c>
      <c r="E923" s="246" t="s">
        <v>19</v>
      </c>
      <c r="F923" s="247" t="s">
        <v>2583</v>
      </c>
      <c r="G923" s="245"/>
      <c r="H923" s="248">
        <v>12.545999999999999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198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188</v>
      </c>
    </row>
    <row r="924" s="14" customFormat="1">
      <c r="A924" s="14"/>
      <c r="B924" s="244"/>
      <c r="C924" s="245"/>
      <c r="D924" s="235" t="s">
        <v>198</v>
      </c>
      <c r="E924" s="246" t="s">
        <v>19</v>
      </c>
      <c r="F924" s="247" t="s">
        <v>1820</v>
      </c>
      <c r="G924" s="245"/>
      <c r="H924" s="248">
        <v>-1.6200000000000001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198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188</v>
      </c>
    </row>
    <row r="925" s="13" customFormat="1">
      <c r="A925" s="13"/>
      <c r="B925" s="233"/>
      <c r="C925" s="234"/>
      <c r="D925" s="235" t="s">
        <v>198</v>
      </c>
      <c r="E925" s="236" t="s">
        <v>19</v>
      </c>
      <c r="F925" s="237" t="s">
        <v>2434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198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188</v>
      </c>
    </row>
    <row r="926" s="14" customFormat="1">
      <c r="A926" s="14"/>
      <c r="B926" s="244"/>
      <c r="C926" s="245"/>
      <c r="D926" s="235" t="s">
        <v>198</v>
      </c>
      <c r="E926" s="246" t="s">
        <v>19</v>
      </c>
      <c r="F926" s="247" t="s">
        <v>2584</v>
      </c>
      <c r="G926" s="245"/>
      <c r="H926" s="248">
        <v>12.186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198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188</v>
      </c>
    </row>
    <row r="927" s="14" customFormat="1">
      <c r="A927" s="14"/>
      <c r="B927" s="244"/>
      <c r="C927" s="245"/>
      <c r="D927" s="235" t="s">
        <v>198</v>
      </c>
      <c r="E927" s="246" t="s">
        <v>19</v>
      </c>
      <c r="F927" s="247" t="s">
        <v>1818</v>
      </c>
      <c r="G927" s="245"/>
      <c r="H927" s="248">
        <v>-3.2400000000000002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198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188</v>
      </c>
    </row>
    <row r="928" s="13" customFormat="1">
      <c r="A928" s="13"/>
      <c r="B928" s="233"/>
      <c r="C928" s="234"/>
      <c r="D928" s="235" t="s">
        <v>198</v>
      </c>
      <c r="E928" s="236" t="s">
        <v>19</v>
      </c>
      <c r="F928" s="237" t="s">
        <v>2436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198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188</v>
      </c>
    </row>
    <row r="929" s="14" customFormat="1">
      <c r="A929" s="14"/>
      <c r="B929" s="244"/>
      <c r="C929" s="245"/>
      <c r="D929" s="235" t="s">
        <v>198</v>
      </c>
      <c r="E929" s="246" t="s">
        <v>19</v>
      </c>
      <c r="F929" s="247" t="s">
        <v>1827</v>
      </c>
      <c r="G929" s="245"/>
      <c r="H929" s="248">
        <v>16.236000000000001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198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188</v>
      </c>
    </row>
    <row r="930" s="14" customFormat="1">
      <c r="A930" s="14"/>
      <c r="B930" s="244"/>
      <c r="C930" s="245"/>
      <c r="D930" s="235" t="s">
        <v>198</v>
      </c>
      <c r="E930" s="246" t="s">
        <v>19</v>
      </c>
      <c r="F930" s="247" t="s">
        <v>1820</v>
      </c>
      <c r="G930" s="245"/>
      <c r="H930" s="248">
        <v>-1.6200000000000001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198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188</v>
      </c>
    </row>
    <row r="931" s="15" customFormat="1">
      <c r="A931" s="15"/>
      <c r="B931" s="255"/>
      <c r="C931" s="256"/>
      <c r="D931" s="235" t="s">
        <v>198</v>
      </c>
      <c r="E931" s="257" t="s">
        <v>19</v>
      </c>
      <c r="F931" s="258" t="s">
        <v>229</v>
      </c>
      <c r="G931" s="256"/>
      <c r="H931" s="259">
        <v>62.073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198</v>
      </c>
      <c r="AU931" s="265" t="s">
        <v>82</v>
      </c>
      <c r="AV931" s="15" t="s">
        <v>135</v>
      </c>
      <c r="AW931" s="15" t="s">
        <v>35</v>
      </c>
      <c r="AX931" s="15" t="s">
        <v>80</v>
      </c>
      <c r="AY931" s="265" t="s">
        <v>188</v>
      </c>
    </row>
    <row r="932" s="2" customFormat="1" ht="24.15" customHeight="1">
      <c r="A932" s="40"/>
      <c r="B932" s="41"/>
      <c r="C932" s="215" t="s">
        <v>1390</v>
      </c>
      <c r="D932" s="215" t="s">
        <v>190</v>
      </c>
      <c r="E932" s="216" t="s">
        <v>643</v>
      </c>
      <c r="F932" s="217" t="s">
        <v>644</v>
      </c>
      <c r="G932" s="218" t="s">
        <v>460</v>
      </c>
      <c r="H932" s="266"/>
      <c r="I932" s="220"/>
      <c r="J932" s="221">
        <f>ROUND(I932*H932,2)</f>
        <v>0</v>
      </c>
      <c r="K932" s="217" t="s">
        <v>194</v>
      </c>
      <c r="L932" s="46"/>
      <c r="M932" s="222" t="s">
        <v>19</v>
      </c>
      <c r="N932" s="223" t="s">
        <v>44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342</v>
      </c>
      <c r="AT932" s="226" t="s">
        <v>190</v>
      </c>
      <c r="AU932" s="226" t="s">
        <v>82</v>
      </c>
      <c r="AY932" s="19" t="s">
        <v>188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80</v>
      </c>
      <c r="BK932" s="227">
        <f>ROUND(I932*H932,2)</f>
        <v>0</v>
      </c>
      <c r="BL932" s="19" t="s">
        <v>342</v>
      </c>
      <c r="BM932" s="226" t="s">
        <v>2585</v>
      </c>
    </row>
    <row r="933" s="2" customFormat="1">
      <c r="A933" s="40"/>
      <c r="B933" s="41"/>
      <c r="C933" s="42"/>
      <c r="D933" s="228" t="s">
        <v>196</v>
      </c>
      <c r="E933" s="42"/>
      <c r="F933" s="229" t="s">
        <v>646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196</v>
      </c>
      <c r="AU933" s="19" t="s">
        <v>82</v>
      </c>
    </row>
    <row r="934" s="12" customFormat="1" ht="22.8" customHeight="1">
      <c r="A934" s="12"/>
      <c r="B934" s="199"/>
      <c r="C934" s="200"/>
      <c r="D934" s="201" t="s">
        <v>72</v>
      </c>
      <c r="E934" s="213" t="s">
        <v>410</v>
      </c>
      <c r="F934" s="213" t="s">
        <v>411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SUM(P935:P1108)</f>
        <v>0</v>
      </c>
      <c r="Q934" s="207"/>
      <c r="R934" s="208">
        <f>SUM(R935:R1108)</f>
        <v>1.80039298</v>
      </c>
      <c r="S934" s="207"/>
      <c r="T934" s="209">
        <f>SUM(T935:T1108)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82</v>
      </c>
      <c r="AT934" s="211" t="s">
        <v>72</v>
      </c>
      <c r="AU934" s="211" t="s">
        <v>80</v>
      </c>
      <c r="AY934" s="210" t="s">
        <v>188</v>
      </c>
      <c r="BK934" s="212">
        <f>SUM(BK935:BK1108)</f>
        <v>0</v>
      </c>
    </row>
    <row r="935" s="2" customFormat="1" ht="24.15" customHeight="1">
      <c r="A935" s="40"/>
      <c r="B935" s="41"/>
      <c r="C935" s="215" t="s">
        <v>1394</v>
      </c>
      <c r="D935" s="215" t="s">
        <v>190</v>
      </c>
      <c r="E935" s="216" t="s">
        <v>2586</v>
      </c>
      <c r="F935" s="217" t="s">
        <v>2587</v>
      </c>
      <c r="G935" s="218" t="s">
        <v>243</v>
      </c>
      <c r="H935" s="219">
        <v>22.699999999999999</v>
      </c>
      <c r="I935" s="220"/>
      <c r="J935" s="221">
        <f>ROUND(I935*H935,2)</f>
        <v>0</v>
      </c>
      <c r="K935" s="217" t="s">
        <v>194</v>
      </c>
      <c r="L935" s="46"/>
      <c r="M935" s="222" t="s">
        <v>19</v>
      </c>
      <c r="N935" s="223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342</v>
      </c>
      <c r="AT935" s="226" t="s">
        <v>190</v>
      </c>
      <c r="AU935" s="226" t="s">
        <v>82</v>
      </c>
      <c r="AY935" s="19" t="s">
        <v>188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342</v>
      </c>
      <c r="BM935" s="226" t="s">
        <v>2588</v>
      </c>
    </row>
    <row r="936" s="2" customFormat="1">
      <c r="A936" s="40"/>
      <c r="B936" s="41"/>
      <c r="C936" s="42"/>
      <c r="D936" s="228" t="s">
        <v>196</v>
      </c>
      <c r="E936" s="42"/>
      <c r="F936" s="229" t="s">
        <v>2589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196</v>
      </c>
      <c r="AU936" s="19" t="s">
        <v>82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2590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3" customFormat="1">
      <c r="A938" s="13"/>
      <c r="B938" s="233"/>
      <c r="C938" s="234"/>
      <c r="D938" s="235" t="s">
        <v>198</v>
      </c>
      <c r="E938" s="236" t="s">
        <v>19</v>
      </c>
      <c r="F938" s="237" t="s">
        <v>2591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198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188</v>
      </c>
    </row>
    <row r="939" s="14" customFormat="1">
      <c r="A939" s="14"/>
      <c r="B939" s="244"/>
      <c r="C939" s="245"/>
      <c r="D939" s="235" t="s">
        <v>198</v>
      </c>
      <c r="E939" s="246" t="s">
        <v>19</v>
      </c>
      <c r="F939" s="247" t="s">
        <v>2592</v>
      </c>
      <c r="G939" s="245"/>
      <c r="H939" s="248">
        <v>22.699999999999999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198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188</v>
      </c>
    </row>
    <row r="940" s="15" customFormat="1">
      <c r="A940" s="15"/>
      <c r="B940" s="255"/>
      <c r="C940" s="256"/>
      <c r="D940" s="235" t="s">
        <v>198</v>
      </c>
      <c r="E940" s="257" t="s">
        <v>19</v>
      </c>
      <c r="F940" s="258" t="s">
        <v>229</v>
      </c>
      <c r="G940" s="256"/>
      <c r="H940" s="259">
        <v>22.699999999999999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198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188</v>
      </c>
    </row>
    <row r="941" s="2" customFormat="1" ht="16.5" customHeight="1">
      <c r="A941" s="40"/>
      <c r="B941" s="41"/>
      <c r="C941" s="272" t="s">
        <v>1408</v>
      </c>
      <c r="D941" s="272" t="s">
        <v>522</v>
      </c>
      <c r="E941" s="273" t="s">
        <v>628</v>
      </c>
      <c r="F941" s="274" t="s">
        <v>629</v>
      </c>
      <c r="G941" s="275" t="s">
        <v>345</v>
      </c>
      <c r="H941" s="276">
        <v>0.0080000000000000002</v>
      </c>
      <c r="I941" s="277"/>
      <c r="J941" s="278">
        <f>ROUND(I941*H941,2)</f>
        <v>0</v>
      </c>
      <c r="K941" s="274" t="s">
        <v>194</v>
      </c>
      <c r="L941" s="279"/>
      <c r="M941" s="280" t="s">
        <v>19</v>
      </c>
      <c r="N941" s="281" t="s">
        <v>44</v>
      </c>
      <c r="O941" s="86"/>
      <c r="P941" s="224">
        <f>O941*H941</f>
        <v>0</v>
      </c>
      <c r="Q941" s="224">
        <v>1</v>
      </c>
      <c r="R941" s="224">
        <f>Q941*H941</f>
        <v>0.0080000000000000002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630</v>
      </c>
      <c r="AT941" s="226" t="s">
        <v>522</v>
      </c>
      <c r="AU941" s="226" t="s">
        <v>82</v>
      </c>
      <c r="AY941" s="19" t="s">
        <v>188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342</v>
      </c>
      <c r="BM941" s="226" t="s">
        <v>2593</v>
      </c>
    </row>
    <row r="942" s="13" customFormat="1">
      <c r="A942" s="13"/>
      <c r="B942" s="233"/>
      <c r="C942" s="234"/>
      <c r="D942" s="235" t="s">
        <v>198</v>
      </c>
      <c r="E942" s="236" t="s">
        <v>19</v>
      </c>
      <c r="F942" s="237" t="s">
        <v>2590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198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188</v>
      </c>
    </row>
    <row r="943" s="13" customFormat="1">
      <c r="A943" s="13"/>
      <c r="B943" s="233"/>
      <c r="C943" s="234"/>
      <c r="D943" s="235" t="s">
        <v>198</v>
      </c>
      <c r="E943" s="236" t="s">
        <v>19</v>
      </c>
      <c r="F943" s="237" t="s">
        <v>2591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198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188</v>
      </c>
    </row>
    <row r="944" s="14" customFormat="1">
      <c r="A944" s="14"/>
      <c r="B944" s="244"/>
      <c r="C944" s="245"/>
      <c r="D944" s="235" t="s">
        <v>198</v>
      </c>
      <c r="E944" s="246" t="s">
        <v>19</v>
      </c>
      <c r="F944" s="247" t="s">
        <v>2592</v>
      </c>
      <c r="G944" s="245"/>
      <c r="H944" s="248">
        <v>22.699999999999999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198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188</v>
      </c>
    </row>
    <row r="945" s="15" customFormat="1">
      <c r="A945" s="15"/>
      <c r="B945" s="255"/>
      <c r="C945" s="256"/>
      <c r="D945" s="235" t="s">
        <v>198</v>
      </c>
      <c r="E945" s="257" t="s">
        <v>19</v>
      </c>
      <c r="F945" s="258" t="s">
        <v>229</v>
      </c>
      <c r="G945" s="256"/>
      <c r="H945" s="259">
        <v>22.699999999999999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198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188</v>
      </c>
    </row>
    <row r="946" s="14" customFormat="1">
      <c r="A946" s="14"/>
      <c r="B946" s="244"/>
      <c r="C946" s="245"/>
      <c r="D946" s="235" t="s">
        <v>198</v>
      </c>
      <c r="E946" s="245"/>
      <c r="F946" s="247" t="s">
        <v>2594</v>
      </c>
      <c r="G946" s="245"/>
      <c r="H946" s="248">
        <v>0.0080000000000000002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198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188</v>
      </c>
    </row>
    <row r="947" s="2" customFormat="1" ht="16.5" customHeight="1">
      <c r="A947" s="40"/>
      <c r="B947" s="41"/>
      <c r="C947" s="215" t="s">
        <v>1413</v>
      </c>
      <c r="D947" s="215" t="s">
        <v>190</v>
      </c>
      <c r="E947" s="216" t="s">
        <v>2595</v>
      </c>
      <c r="F947" s="217" t="s">
        <v>2596</v>
      </c>
      <c r="G947" s="218" t="s">
        <v>243</v>
      </c>
      <c r="H947" s="219">
        <v>22.699999999999999</v>
      </c>
      <c r="I947" s="220"/>
      <c r="J947" s="221">
        <f>ROUND(I947*H947,2)</f>
        <v>0</v>
      </c>
      <c r="K947" s="217" t="s">
        <v>194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0.00088000000000000003</v>
      </c>
      <c r="R947" s="224">
        <f>Q947*H947</f>
        <v>0.019976000000000001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342</v>
      </c>
      <c r="AT947" s="226" t="s">
        <v>190</v>
      </c>
      <c r="AU947" s="226" t="s">
        <v>82</v>
      </c>
      <c r="AY947" s="19" t="s">
        <v>188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342</v>
      </c>
      <c r="BM947" s="226" t="s">
        <v>2597</v>
      </c>
    </row>
    <row r="948" s="2" customFormat="1">
      <c r="A948" s="40"/>
      <c r="B948" s="41"/>
      <c r="C948" s="42"/>
      <c r="D948" s="228" t="s">
        <v>196</v>
      </c>
      <c r="E948" s="42"/>
      <c r="F948" s="229" t="s">
        <v>2598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196</v>
      </c>
      <c r="AU948" s="19" t="s">
        <v>82</v>
      </c>
    </row>
    <row r="949" s="13" customFormat="1">
      <c r="A949" s="13"/>
      <c r="B949" s="233"/>
      <c r="C949" s="234"/>
      <c r="D949" s="235" t="s">
        <v>198</v>
      </c>
      <c r="E949" s="236" t="s">
        <v>19</v>
      </c>
      <c r="F949" s="237" t="s">
        <v>2590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198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188</v>
      </c>
    </row>
    <row r="950" s="13" customFormat="1">
      <c r="A950" s="13"/>
      <c r="B950" s="233"/>
      <c r="C950" s="234"/>
      <c r="D950" s="235" t="s">
        <v>198</v>
      </c>
      <c r="E950" s="236" t="s">
        <v>19</v>
      </c>
      <c r="F950" s="237" t="s">
        <v>2591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198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188</v>
      </c>
    </row>
    <row r="951" s="14" customFormat="1">
      <c r="A951" s="14"/>
      <c r="B951" s="244"/>
      <c r="C951" s="245"/>
      <c r="D951" s="235" t="s">
        <v>198</v>
      </c>
      <c r="E951" s="246" t="s">
        <v>19</v>
      </c>
      <c r="F951" s="247" t="s">
        <v>2592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198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188</v>
      </c>
    </row>
    <row r="952" s="15" customFormat="1">
      <c r="A952" s="15"/>
      <c r="B952" s="255"/>
      <c r="C952" s="256"/>
      <c r="D952" s="235" t="s">
        <v>198</v>
      </c>
      <c r="E952" s="257" t="s">
        <v>19</v>
      </c>
      <c r="F952" s="258" t="s">
        <v>229</v>
      </c>
      <c r="G952" s="256"/>
      <c r="H952" s="259">
        <v>22.699999999999999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198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188</v>
      </c>
    </row>
    <row r="953" s="2" customFormat="1" ht="24.15" customHeight="1">
      <c r="A953" s="40"/>
      <c r="B953" s="41"/>
      <c r="C953" s="272" t="s">
        <v>1418</v>
      </c>
      <c r="D953" s="272" t="s">
        <v>522</v>
      </c>
      <c r="E953" s="273" t="s">
        <v>2599</v>
      </c>
      <c r="F953" s="274" t="s">
        <v>2600</v>
      </c>
      <c r="G953" s="275" t="s">
        <v>243</v>
      </c>
      <c r="H953" s="276">
        <v>26.105</v>
      </c>
      <c r="I953" s="277"/>
      <c r="J953" s="278">
        <f>ROUND(I953*H953,2)</f>
        <v>0</v>
      </c>
      <c r="K953" s="274" t="s">
        <v>194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0.0044999999999999997</v>
      </c>
      <c r="R953" s="224">
        <f>Q953*H953</f>
        <v>0.11747249999999999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630</v>
      </c>
      <c r="AT953" s="226" t="s">
        <v>522</v>
      </c>
      <c r="AU953" s="226" t="s">
        <v>82</v>
      </c>
      <c r="AY953" s="19" t="s">
        <v>188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342</v>
      </c>
      <c r="BM953" s="226" t="s">
        <v>2601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2590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3" customFormat="1">
      <c r="A955" s="13"/>
      <c r="B955" s="233"/>
      <c r="C955" s="234"/>
      <c r="D955" s="235" t="s">
        <v>198</v>
      </c>
      <c r="E955" s="236" t="s">
        <v>19</v>
      </c>
      <c r="F955" s="237" t="s">
        <v>2591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198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2592</v>
      </c>
      <c r="G956" s="245"/>
      <c r="H956" s="248">
        <v>22.699999999999999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5" customFormat="1">
      <c r="A957" s="15"/>
      <c r="B957" s="255"/>
      <c r="C957" s="256"/>
      <c r="D957" s="235" t="s">
        <v>198</v>
      </c>
      <c r="E957" s="257" t="s">
        <v>19</v>
      </c>
      <c r="F957" s="258" t="s">
        <v>229</v>
      </c>
      <c r="G957" s="256"/>
      <c r="H957" s="259">
        <v>22.699999999999999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198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188</v>
      </c>
    </row>
    <row r="958" s="14" customFormat="1">
      <c r="A958" s="14"/>
      <c r="B958" s="244"/>
      <c r="C958" s="245"/>
      <c r="D958" s="235" t="s">
        <v>198</v>
      </c>
      <c r="E958" s="245"/>
      <c r="F958" s="247" t="s">
        <v>2602</v>
      </c>
      <c r="G958" s="245"/>
      <c r="H958" s="248">
        <v>26.105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198</v>
      </c>
      <c r="AU958" s="254" t="s">
        <v>82</v>
      </c>
      <c r="AV958" s="14" t="s">
        <v>82</v>
      </c>
      <c r="AW958" s="14" t="s">
        <v>4</v>
      </c>
      <c r="AX958" s="14" t="s">
        <v>80</v>
      </c>
      <c r="AY958" s="254" t="s">
        <v>188</v>
      </c>
    </row>
    <row r="959" s="2" customFormat="1" ht="16.5" customHeight="1">
      <c r="A959" s="40"/>
      <c r="B959" s="41"/>
      <c r="C959" s="215" t="s">
        <v>1423</v>
      </c>
      <c r="D959" s="215" t="s">
        <v>190</v>
      </c>
      <c r="E959" s="216" t="s">
        <v>1829</v>
      </c>
      <c r="F959" s="217" t="s">
        <v>1830</v>
      </c>
      <c r="G959" s="218" t="s">
        <v>243</v>
      </c>
      <c r="H959" s="219">
        <v>36.091999999999999</v>
      </c>
      <c r="I959" s="220"/>
      <c r="J959" s="221">
        <f>ROUND(I959*H959,2)</f>
        <v>0</v>
      </c>
      <c r="K959" s="217" t="s">
        <v>194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0.00019000000000000001</v>
      </c>
      <c r="R959" s="224">
        <f>Q959*H959</f>
        <v>0.00685748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342</v>
      </c>
      <c r="AT959" s="226" t="s">
        <v>190</v>
      </c>
      <c r="AU959" s="226" t="s">
        <v>82</v>
      </c>
      <c r="AY959" s="19" t="s">
        <v>188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80</v>
      </c>
      <c r="BK959" s="227">
        <f>ROUND(I959*H959,2)</f>
        <v>0</v>
      </c>
      <c r="BL959" s="19" t="s">
        <v>342</v>
      </c>
      <c r="BM959" s="226" t="s">
        <v>2603</v>
      </c>
    </row>
    <row r="960" s="2" customFormat="1">
      <c r="A960" s="40"/>
      <c r="B960" s="41"/>
      <c r="C960" s="42"/>
      <c r="D960" s="228" t="s">
        <v>196</v>
      </c>
      <c r="E960" s="42"/>
      <c r="F960" s="229" t="s">
        <v>2604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196</v>
      </c>
      <c r="AU960" s="19" t="s">
        <v>82</v>
      </c>
    </row>
    <row r="961" s="13" customFormat="1">
      <c r="A961" s="13"/>
      <c r="B961" s="233"/>
      <c r="C961" s="234"/>
      <c r="D961" s="235" t="s">
        <v>198</v>
      </c>
      <c r="E961" s="236" t="s">
        <v>19</v>
      </c>
      <c r="F961" s="237" t="s">
        <v>2590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198</v>
      </c>
      <c r="AU961" s="243" t="s">
        <v>82</v>
      </c>
      <c r="AV961" s="13" t="s">
        <v>80</v>
      </c>
      <c r="AW961" s="13" t="s">
        <v>35</v>
      </c>
      <c r="AX961" s="13" t="s">
        <v>73</v>
      </c>
      <c r="AY961" s="243" t="s">
        <v>188</v>
      </c>
    </row>
    <row r="962" s="13" customFormat="1">
      <c r="A962" s="13"/>
      <c r="B962" s="233"/>
      <c r="C962" s="234"/>
      <c r="D962" s="235" t="s">
        <v>198</v>
      </c>
      <c r="E962" s="236" t="s">
        <v>19</v>
      </c>
      <c r="F962" s="237" t="s">
        <v>2591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198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188</v>
      </c>
    </row>
    <row r="963" s="14" customFormat="1">
      <c r="A963" s="14"/>
      <c r="B963" s="244"/>
      <c r="C963" s="245"/>
      <c r="D963" s="235" t="s">
        <v>198</v>
      </c>
      <c r="E963" s="246" t="s">
        <v>19</v>
      </c>
      <c r="F963" s="247" t="s">
        <v>2592</v>
      </c>
      <c r="G963" s="245"/>
      <c r="H963" s="248">
        <v>22.699999999999999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198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188</v>
      </c>
    </row>
    <row r="964" s="14" customFormat="1">
      <c r="A964" s="14"/>
      <c r="B964" s="244"/>
      <c r="C964" s="245"/>
      <c r="D964" s="235" t="s">
        <v>198</v>
      </c>
      <c r="E964" s="246" t="s">
        <v>19</v>
      </c>
      <c r="F964" s="247" t="s">
        <v>2605</v>
      </c>
      <c r="G964" s="245"/>
      <c r="H964" s="248">
        <v>7.1920000000000002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198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188</v>
      </c>
    </row>
    <row r="965" s="13" customFormat="1">
      <c r="A965" s="13"/>
      <c r="B965" s="233"/>
      <c r="C965" s="234"/>
      <c r="D965" s="235" t="s">
        <v>198</v>
      </c>
      <c r="E965" s="236" t="s">
        <v>19</v>
      </c>
      <c r="F965" s="237" t="s">
        <v>1753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198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188</v>
      </c>
    </row>
    <row r="966" s="14" customFormat="1">
      <c r="A966" s="14"/>
      <c r="B966" s="244"/>
      <c r="C966" s="245"/>
      <c r="D966" s="235" t="s">
        <v>198</v>
      </c>
      <c r="E966" s="246" t="s">
        <v>19</v>
      </c>
      <c r="F966" s="247" t="s">
        <v>1832</v>
      </c>
      <c r="G966" s="245"/>
      <c r="H966" s="248">
        <v>6.2000000000000002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198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188</v>
      </c>
    </row>
    <row r="967" s="15" customFormat="1">
      <c r="A967" s="15"/>
      <c r="B967" s="255"/>
      <c r="C967" s="256"/>
      <c r="D967" s="235" t="s">
        <v>198</v>
      </c>
      <c r="E967" s="257" t="s">
        <v>19</v>
      </c>
      <c r="F967" s="258" t="s">
        <v>229</v>
      </c>
      <c r="G967" s="256"/>
      <c r="H967" s="259">
        <v>36.091999999999999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198</v>
      </c>
      <c r="AU967" s="265" t="s">
        <v>82</v>
      </c>
      <c r="AV967" s="15" t="s">
        <v>135</v>
      </c>
      <c r="AW967" s="15" t="s">
        <v>35</v>
      </c>
      <c r="AX967" s="15" t="s">
        <v>80</v>
      </c>
      <c r="AY967" s="265" t="s">
        <v>188</v>
      </c>
    </row>
    <row r="968" s="2" customFormat="1" ht="21.75" customHeight="1">
      <c r="A968" s="40"/>
      <c r="B968" s="41"/>
      <c r="C968" s="272" t="s">
        <v>1430</v>
      </c>
      <c r="D968" s="272" t="s">
        <v>522</v>
      </c>
      <c r="E968" s="273" t="s">
        <v>2606</v>
      </c>
      <c r="F968" s="274" t="s">
        <v>2607</v>
      </c>
      <c r="G968" s="275" t="s">
        <v>243</v>
      </c>
      <c r="H968" s="276">
        <v>41.506</v>
      </c>
      <c r="I968" s="277"/>
      <c r="J968" s="278">
        <f>ROUND(I968*H968,2)</f>
        <v>0</v>
      </c>
      <c r="K968" s="274" t="s">
        <v>194</v>
      </c>
      <c r="L968" s="279"/>
      <c r="M968" s="280" t="s">
        <v>19</v>
      </c>
      <c r="N968" s="281" t="s">
        <v>44</v>
      </c>
      <c r="O968" s="86"/>
      <c r="P968" s="224">
        <f>O968*H968</f>
        <v>0</v>
      </c>
      <c r="Q968" s="224">
        <v>0.0019</v>
      </c>
      <c r="R968" s="224">
        <f>Q968*H968</f>
        <v>0.078861399999999998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630</v>
      </c>
      <c r="AT968" s="226" t="s">
        <v>522</v>
      </c>
      <c r="AU968" s="226" t="s">
        <v>82</v>
      </c>
      <c r="AY968" s="19" t="s">
        <v>188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342</v>
      </c>
      <c r="BM968" s="226" t="s">
        <v>2608</v>
      </c>
    </row>
    <row r="969" s="13" customFormat="1">
      <c r="A969" s="13"/>
      <c r="B969" s="233"/>
      <c r="C969" s="234"/>
      <c r="D969" s="235" t="s">
        <v>198</v>
      </c>
      <c r="E969" s="236" t="s">
        <v>19</v>
      </c>
      <c r="F969" s="237" t="s">
        <v>2590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198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188</v>
      </c>
    </row>
    <row r="970" s="13" customFormat="1">
      <c r="A970" s="13"/>
      <c r="B970" s="233"/>
      <c r="C970" s="234"/>
      <c r="D970" s="235" t="s">
        <v>198</v>
      </c>
      <c r="E970" s="236" t="s">
        <v>19</v>
      </c>
      <c r="F970" s="237" t="s">
        <v>2591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198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188</v>
      </c>
    </row>
    <row r="971" s="14" customFormat="1">
      <c r="A971" s="14"/>
      <c r="B971" s="244"/>
      <c r="C971" s="245"/>
      <c r="D971" s="235" t="s">
        <v>198</v>
      </c>
      <c r="E971" s="246" t="s">
        <v>19</v>
      </c>
      <c r="F971" s="247" t="s">
        <v>2592</v>
      </c>
      <c r="G971" s="245"/>
      <c r="H971" s="248">
        <v>22.699999999999999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198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188</v>
      </c>
    </row>
    <row r="972" s="14" customFormat="1">
      <c r="A972" s="14"/>
      <c r="B972" s="244"/>
      <c r="C972" s="245"/>
      <c r="D972" s="235" t="s">
        <v>198</v>
      </c>
      <c r="E972" s="246" t="s">
        <v>19</v>
      </c>
      <c r="F972" s="247" t="s">
        <v>2605</v>
      </c>
      <c r="G972" s="245"/>
      <c r="H972" s="248">
        <v>7.1920000000000002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198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1753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1832</v>
      </c>
      <c r="G974" s="245"/>
      <c r="H974" s="248">
        <v>6.2000000000000002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5" customFormat="1">
      <c r="A975" s="15"/>
      <c r="B975" s="255"/>
      <c r="C975" s="256"/>
      <c r="D975" s="235" t="s">
        <v>198</v>
      </c>
      <c r="E975" s="257" t="s">
        <v>19</v>
      </c>
      <c r="F975" s="258" t="s">
        <v>229</v>
      </c>
      <c r="G975" s="256"/>
      <c r="H975" s="259">
        <v>36.091999999999999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198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188</v>
      </c>
    </row>
    <row r="976" s="14" customFormat="1">
      <c r="A976" s="14"/>
      <c r="B976" s="244"/>
      <c r="C976" s="245"/>
      <c r="D976" s="235" t="s">
        <v>198</v>
      </c>
      <c r="E976" s="245"/>
      <c r="F976" s="247" t="s">
        <v>2609</v>
      </c>
      <c r="G976" s="245"/>
      <c r="H976" s="248">
        <v>41.506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198</v>
      </c>
      <c r="AU976" s="254" t="s">
        <v>82</v>
      </c>
      <c r="AV976" s="14" t="s">
        <v>82</v>
      </c>
      <c r="AW976" s="14" t="s">
        <v>4</v>
      </c>
      <c r="AX976" s="14" t="s">
        <v>80</v>
      </c>
      <c r="AY976" s="254" t="s">
        <v>188</v>
      </c>
    </row>
    <row r="977" s="2" customFormat="1" ht="21.75" customHeight="1">
      <c r="A977" s="40"/>
      <c r="B977" s="41"/>
      <c r="C977" s="215" t="s">
        <v>1435</v>
      </c>
      <c r="D977" s="215" t="s">
        <v>190</v>
      </c>
      <c r="E977" s="216" t="s">
        <v>2610</v>
      </c>
      <c r="F977" s="217" t="s">
        <v>2611</v>
      </c>
      <c r="G977" s="218" t="s">
        <v>243</v>
      </c>
      <c r="H977" s="219">
        <v>29.891999999999999</v>
      </c>
      <c r="I977" s="220"/>
      <c r="J977" s="221">
        <f>ROUND(I977*H977,2)</f>
        <v>0</v>
      </c>
      <c r="K977" s="217" t="s">
        <v>194</v>
      </c>
      <c r="L977" s="46"/>
      <c r="M977" s="222" t="s">
        <v>19</v>
      </c>
      <c r="N977" s="223" t="s">
        <v>44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342</v>
      </c>
      <c r="AT977" s="226" t="s">
        <v>190</v>
      </c>
      <c r="AU977" s="226" t="s">
        <v>82</v>
      </c>
      <c r="AY977" s="19" t="s">
        <v>188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342</v>
      </c>
      <c r="BM977" s="226" t="s">
        <v>2612</v>
      </c>
    </row>
    <row r="978" s="2" customFormat="1">
      <c r="A978" s="40"/>
      <c r="B978" s="41"/>
      <c r="C978" s="42"/>
      <c r="D978" s="228" t="s">
        <v>196</v>
      </c>
      <c r="E978" s="42"/>
      <c r="F978" s="229" t="s">
        <v>2613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196</v>
      </c>
      <c r="AU978" s="19" t="s">
        <v>82</v>
      </c>
    </row>
    <row r="979" s="13" customFormat="1">
      <c r="A979" s="13"/>
      <c r="B979" s="233"/>
      <c r="C979" s="234"/>
      <c r="D979" s="235" t="s">
        <v>198</v>
      </c>
      <c r="E979" s="236" t="s">
        <v>19</v>
      </c>
      <c r="F979" s="237" t="s">
        <v>2590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198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188</v>
      </c>
    </row>
    <row r="980" s="13" customFormat="1">
      <c r="A980" s="13"/>
      <c r="B980" s="233"/>
      <c r="C980" s="234"/>
      <c r="D980" s="235" t="s">
        <v>198</v>
      </c>
      <c r="E980" s="236" t="s">
        <v>19</v>
      </c>
      <c r="F980" s="237" t="s">
        <v>2591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198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188</v>
      </c>
    </row>
    <row r="981" s="14" customFormat="1">
      <c r="A981" s="14"/>
      <c r="B981" s="244"/>
      <c r="C981" s="245"/>
      <c r="D981" s="235" t="s">
        <v>198</v>
      </c>
      <c r="E981" s="246" t="s">
        <v>19</v>
      </c>
      <c r="F981" s="247" t="s">
        <v>2592</v>
      </c>
      <c r="G981" s="245"/>
      <c r="H981" s="248">
        <v>22.699999999999999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198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188</v>
      </c>
    </row>
    <row r="982" s="14" customFormat="1">
      <c r="A982" s="14"/>
      <c r="B982" s="244"/>
      <c r="C982" s="245"/>
      <c r="D982" s="235" t="s">
        <v>198</v>
      </c>
      <c r="E982" s="246" t="s">
        <v>19</v>
      </c>
      <c r="F982" s="247" t="s">
        <v>2605</v>
      </c>
      <c r="G982" s="245"/>
      <c r="H982" s="248">
        <v>7.1920000000000002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198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188</v>
      </c>
    </row>
    <row r="983" s="15" customFormat="1">
      <c r="A983" s="15"/>
      <c r="B983" s="255"/>
      <c r="C983" s="256"/>
      <c r="D983" s="235" t="s">
        <v>198</v>
      </c>
      <c r="E983" s="257" t="s">
        <v>19</v>
      </c>
      <c r="F983" s="258" t="s">
        <v>229</v>
      </c>
      <c r="G983" s="256"/>
      <c r="H983" s="259">
        <v>29.891999999999999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198</v>
      </c>
      <c r="AU983" s="265" t="s">
        <v>82</v>
      </c>
      <c r="AV983" s="15" t="s">
        <v>135</v>
      </c>
      <c r="AW983" s="15" t="s">
        <v>35</v>
      </c>
      <c r="AX983" s="15" t="s">
        <v>80</v>
      </c>
      <c r="AY983" s="265" t="s">
        <v>188</v>
      </c>
    </row>
    <row r="984" s="2" customFormat="1" ht="21.75" customHeight="1">
      <c r="A984" s="40"/>
      <c r="B984" s="41"/>
      <c r="C984" s="215" t="s">
        <v>1442</v>
      </c>
      <c r="D984" s="215" t="s">
        <v>190</v>
      </c>
      <c r="E984" s="216" t="s">
        <v>2614</v>
      </c>
      <c r="F984" s="217" t="s">
        <v>2615</v>
      </c>
      <c r="G984" s="218" t="s">
        <v>243</v>
      </c>
      <c r="H984" s="219">
        <v>25.091999999999999</v>
      </c>
      <c r="I984" s="220"/>
      <c r="J984" s="221">
        <f>ROUND(I984*H984,2)</f>
        <v>0</v>
      </c>
      <c r="K984" s="217" t="s">
        <v>194</v>
      </c>
      <c r="L984" s="46"/>
      <c r="M984" s="222" t="s">
        <v>19</v>
      </c>
      <c r="N984" s="223" t="s">
        <v>44</v>
      </c>
      <c r="O984" s="86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342</v>
      </c>
      <c r="AT984" s="226" t="s">
        <v>190</v>
      </c>
      <c r="AU984" s="226" t="s">
        <v>82</v>
      </c>
      <c r="AY984" s="19" t="s">
        <v>188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80</v>
      </c>
      <c r="BK984" s="227">
        <f>ROUND(I984*H984,2)</f>
        <v>0</v>
      </c>
      <c r="BL984" s="19" t="s">
        <v>342</v>
      </c>
      <c r="BM984" s="226" t="s">
        <v>2616</v>
      </c>
    </row>
    <row r="985" s="2" customFormat="1">
      <c r="A985" s="40"/>
      <c r="B985" s="41"/>
      <c r="C985" s="42"/>
      <c r="D985" s="228" t="s">
        <v>196</v>
      </c>
      <c r="E985" s="42"/>
      <c r="F985" s="229" t="s">
        <v>2617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196</v>
      </c>
      <c r="AU985" s="19" t="s">
        <v>82</v>
      </c>
    </row>
    <row r="986" s="13" customFormat="1">
      <c r="A986" s="13"/>
      <c r="B986" s="233"/>
      <c r="C986" s="234"/>
      <c r="D986" s="235" t="s">
        <v>198</v>
      </c>
      <c r="E986" s="236" t="s">
        <v>19</v>
      </c>
      <c r="F986" s="237" t="s">
        <v>2590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198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188</v>
      </c>
    </row>
    <row r="987" s="13" customFormat="1">
      <c r="A987" s="13"/>
      <c r="B987" s="233"/>
      <c r="C987" s="234"/>
      <c r="D987" s="235" t="s">
        <v>198</v>
      </c>
      <c r="E987" s="236" t="s">
        <v>19</v>
      </c>
      <c r="F987" s="237" t="s">
        <v>2591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198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188</v>
      </c>
    </row>
    <row r="988" s="14" customFormat="1">
      <c r="A988" s="14"/>
      <c r="B988" s="244"/>
      <c r="C988" s="245"/>
      <c r="D988" s="235" t="s">
        <v>198</v>
      </c>
      <c r="E988" s="246" t="s">
        <v>19</v>
      </c>
      <c r="F988" s="247" t="s">
        <v>2592</v>
      </c>
      <c r="G988" s="245"/>
      <c r="H988" s="248">
        <v>22.699999999999999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198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188</v>
      </c>
    </row>
    <row r="989" s="14" customFormat="1">
      <c r="A989" s="14"/>
      <c r="B989" s="244"/>
      <c r="C989" s="245"/>
      <c r="D989" s="235" t="s">
        <v>198</v>
      </c>
      <c r="E989" s="246" t="s">
        <v>19</v>
      </c>
      <c r="F989" s="247" t="s">
        <v>2605</v>
      </c>
      <c r="G989" s="245"/>
      <c r="H989" s="248">
        <v>7.1920000000000002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198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188</v>
      </c>
    </row>
    <row r="990" s="13" customFormat="1">
      <c r="A990" s="13"/>
      <c r="B990" s="233"/>
      <c r="C990" s="234"/>
      <c r="D990" s="235" t="s">
        <v>198</v>
      </c>
      <c r="E990" s="236" t="s">
        <v>19</v>
      </c>
      <c r="F990" s="237" t="s">
        <v>2618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198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188</v>
      </c>
    </row>
    <row r="991" s="14" customFormat="1">
      <c r="A991" s="14"/>
      <c r="B991" s="244"/>
      <c r="C991" s="245"/>
      <c r="D991" s="235" t="s">
        <v>198</v>
      </c>
      <c r="E991" s="246" t="s">
        <v>19</v>
      </c>
      <c r="F991" s="247" t="s">
        <v>2619</v>
      </c>
      <c r="G991" s="245"/>
      <c r="H991" s="248">
        <v>-4.7999999999999998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198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188</v>
      </c>
    </row>
    <row r="992" s="15" customFormat="1">
      <c r="A992" s="15"/>
      <c r="B992" s="255"/>
      <c r="C992" s="256"/>
      <c r="D992" s="235" t="s">
        <v>198</v>
      </c>
      <c r="E992" s="257" t="s">
        <v>19</v>
      </c>
      <c r="F992" s="258" t="s">
        <v>229</v>
      </c>
      <c r="G992" s="256"/>
      <c r="H992" s="259">
        <v>25.091999999999999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5" t="s">
        <v>198</v>
      </c>
      <c r="AU992" s="265" t="s">
        <v>82</v>
      </c>
      <c r="AV992" s="15" t="s">
        <v>135</v>
      </c>
      <c r="AW992" s="15" t="s">
        <v>35</v>
      </c>
      <c r="AX992" s="15" t="s">
        <v>80</v>
      </c>
      <c r="AY992" s="265" t="s">
        <v>188</v>
      </c>
    </row>
    <row r="993" s="2" customFormat="1" ht="16.5" customHeight="1">
      <c r="A993" s="40"/>
      <c r="B993" s="41"/>
      <c r="C993" s="272" t="s">
        <v>1449</v>
      </c>
      <c r="D993" s="272" t="s">
        <v>522</v>
      </c>
      <c r="E993" s="273" t="s">
        <v>2620</v>
      </c>
      <c r="F993" s="274" t="s">
        <v>2621</v>
      </c>
      <c r="G993" s="275" t="s">
        <v>243</v>
      </c>
      <c r="H993" s="276">
        <v>63.231999999999999</v>
      </c>
      <c r="I993" s="277"/>
      <c r="J993" s="278">
        <f>ROUND(I993*H993,2)</f>
        <v>0</v>
      </c>
      <c r="K993" s="274" t="s">
        <v>194</v>
      </c>
      <c r="L993" s="279"/>
      <c r="M993" s="280" t="s">
        <v>19</v>
      </c>
      <c r="N993" s="281" t="s">
        <v>44</v>
      </c>
      <c r="O993" s="86"/>
      <c r="P993" s="224">
        <f>O993*H993</f>
        <v>0</v>
      </c>
      <c r="Q993" s="224">
        <v>0.00029999999999999997</v>
      </c>
      <c r="R993" s="224">
        <f>Q993*H993</f>
        <v>0.0189696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630</v>
      </c>
      <c r="AT993" s="226" t="s">
        <v>522</v>
      </c>
      <c r="AU993" s="226" t="s">
        <v>82</v>
      </c>
      <c r="AY993" s="19" t="s">
        <v>188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80</v>
      </c>
      <c r="BK993" s="227">
        <f>ROUND(I993*H993,2)</f>
        <v>0</v>
      </c>
      <c r="BL993" s="19" t="s">
        <v>342</v>
      </c>
      <c r="BM993" s="226" t="s">
        <v>2622</v>
      </c>
    </row>
    <row r="994" s="13" customFormat="1">
      <c r="A994" s="13"/>
      <c r="B994" s="233"/>
      <c r="C994" s="234"/>
      <c r="D994" s="235" t="s">
        <v>198</v>
      </c>
      <c r="E994" s="236" t="s">
        <v>19</v>
      </c>
      <c r="F994" s="237" t="s">
        <v>2590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198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2591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2623</v>
      </c>
      <c r="G996" s="245"/>
      <c r="H996" s="248">
        <v>45.399999999999999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4" customFormat="1">
      <c r="A997" s="14"/>
      <c r="B997" s="244"/>
      <c r="C997" s="245"/>
      <c r="D997" s="235" t="s">
        <v>198</v>
      </c>
      <c r="E997" s="246" t="s">
        <v>19</v>
      </c>
      <c r="F997" s="247" t="s">
        <v>2624</v>
      </c>
      <c r="G997" s="245"/>
      <c r="H997" s="248">
        <v>14.384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198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188</v>
      </c>
    </row>
    <row r="998" s="13" customFormat="1">
      <c r="A998" s="13"/>
      <c r="B998" s="233"/>
      <c r="C998" s="234"/>
      <c r="D998" s="235" t="s">
        <v>198</v>
      </c>
      <c r="E998" s="236" t="s">
        <v>19</v>
      </c>
      <c r="F998" s="237" t="s">
        <v>2618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198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188</v>
      </c>
    </row>
    <row r="999" s="14" customFormat="1">
      <c r="A999" s="14"/>
      <c r="B999" s="244"/>
      <c r="C999" s="245"/>
      <c r="D999" s="235" t="s">
        <v>198</v>
      </c>
      <c r="E999" s="246" t="s">
        <v>19</v>
      </c>
      <c r="F999" s="247" t="s">
        <v>2619</v>
      </c>
      <c r="G999" s="245"/>
      <c r="H999" s="248">
        <v>-4.7999999999999998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198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188</v>
      </c>
    </row>
    <row r="1000" s="15" customFormat="1">
      <c r="A1000" s="15"/>
      <c r="B1000" s="255"/>
      <c r="C1000" s="256"/>
      <c r="D1000" s="235" t="s">
        <v>198</v>
      </c>
      <c r="E1000" s="257" t="s">
        <v>19</v>
      </c>
      <c r="F1000" s="258" t="s">
        <v>229</v>
      </c>
      <c r="G1000" s="256"/>
      <c r="H1000" s="259">
        <v>54.984000000000002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5" t="s">
        <v>198</v>
      </c>
      <c r="AU1000" s="265" t="s">
        <v>82</v>
      </c>
      <c r="AV1000" s="15" t="s">
        <v>135</v>
      </c>
      <c r="AW1000" s="15" t="s">
        <v>35</v>
      </c>
      <c r="AX1000" s="15" t="s">
        <v>80</v>
      </c>
      <c r="AY1000" s="265" t="s">
        <v>188</v>
      </c>
    </row>
    <row r="1001" s="14" customFormat="1">
      <c r="A1001" s="14"/>
      <c r="B1001" s="244"/>
      <c r="C1001" s="245"/>
      <c r="D1001" s="235" t="s">
        <v>198</v>
      </c>
      <c r="E1001" s="245"/>
      <c r="F1001" s="247" t="s">
        <v>2625</v>
      </c>
      <c r="G1001" s="245"/>
      <c r="H1001" s="248">
        <v>63.231999999999999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198</v>
      </c>
      <c r="AU1001" s="254" t="s">
        <v>82</v>
      </c>
      <c r="AV1001" s="14" t="s">
        <v>82</v>
      </c>
      <c r="AW1001" s="14" t="s">
        <v>4</v>
      </c>
      <c r="AX1001" s="14" t="s">
        <v>80</v>
      </c>
      <c r="AY1001" s="254" t="s">
        <v>188</v>
      </c>
    </row>
    <row r="1002" s="2" customFormat="1" ht="16.5" customHeight="1">
      <c r="A1002" s="40"/>
      <c r="B1002" s="41"/>
      <c r="C1002" s="215" t="s">
        <v>1454</v>
      </c>
      <c r="D1002" s="215" t="s">
        <v>190</v>
      </c>
      <c r="E1002" s="216" t="s">
        <v>2626</v>
      </c>
      <c r="F1002" s="217" t="s">
        <v>2627</v>
      </c>
      <c r="G1002" s="218" t="s">
        <v>442</v>
      </c>
      <c r="H1002" s="219">
        <v>2</v>
      </c>
      <c r="I1002" s="220"/>
      <c r="J1002" s="221">
        <f>ROUND(I1002*H1002,2)</f>
        <v>0</v>
      </c>
      <c r="K1002" s="217" t="s">
        <v>194</v>
      </c>
      <c r="L1002" s="46"/>
      <c r="M1002" s="222" t="s">
        <v>19</v>
      </c>
      <c r="N1002" s="223" t="s">
        <v>44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342</v>
      </c>
      <c r="AT1002" s="226" t="s">
        <v>190</v>
      </c>
      <c r="AU1002" s="226" t="s">
        <v>82</v>
      </c>
      <c r="AY1002" s="19" t="s">
        <v>188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80</v>
      </c>
      <c r="BK1002" s="227">
        <f>ROUND(I1002*H1002,2)</f>
        <v>0</v>
      </c>
      <c r="BL1002" s="19" t="s">
        <v>342</v>
      </c>
      <c r="BM1002" s="226" t="s">
        <v>2628</v>
      </c>
    </row>
    <row r="1003" s="2" customFormat="1">
      <c r="A1003" s="40"/>
      <c r="B1003" s="41"/>
      <c r="C1003" s="42"/>
      <c r="D1003" s="228" t="s">
        <v>196</v>
      </c>
      <c r="E1003" s="42"/>
      <c r="F1003" s="229" t="s">
        <v>2629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196</v>
      </c>
      <c r="AU1003" s="19" t="s">
        <v>82</v>
      </c>
    </row>
    <row r="1004" s="13" customFormat="1">
      <c r="A1004" s="13"/>
      <c r="B1004" s="233"/>
      <c r="C1004" s="234"/>
      <c r="D1004" s="235" t="s">
        <v>198</v>
      </c>
      <c r="E1004" s="236" t="s">
        <v>19</v>
      </c>
      <c r="F1004" s="237" t="s">
        <v>2630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198</v>
      </c>
      <c r="AU1004" s="243" t="s">
        <v>82</v>
      </c>
      <c r="AV1004" s="13" t="s">
        <v>80</v>
      </c>
      <c r="AW1004" s="13" t="s">
        <v>35</v>
      </c>
      <c r="AX1004" s="13" t="s">
        <v>73</v>
      </c>
      <c r="AY1004" s="243" t="s">
        <v>188</v>
      </c>
    </row>
    <row r="1005" s="13" customFormat="1">
      <c r="A1005" s="13"/>
      <c r="B1005" s="233"/>
      <c r="C1005" s="234"/>
      <c r="D1005" s="235" t="s">
        <v>198</v>
      </c>
      <c r="E1005" s="236" t="s">
        <v>19</v>
      </c>
      <c r="F1005" s="237" t="s">
        <v>2591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198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188</v>
      </c>
    </row>
    <row r="1006" s="14" customFormat="1">
      <c r="A1006" s="14"/>
      <c r="B1006" s="244"/>
      <c r="C1006" s="245"/>
      <c r="D1006" s="235" t="s">
        <v>198</v>
      </c>
      <c r="E1006" s="246" t="s">
        <v>19</v>
      </c>
      <c r="F1006" s="247" t="s">
        <v>82</v>
      </c>
      <c r="G1006" s="245"/>
      <c r="H1006" s="248">
        <v>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198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188</v>
      </c>
    </row>
    <row r="1007" s="15" customFormat="1">
      <c r="A1007" s="15"/>
      <c r="B1007" s="255"/>
      <c r="C1007" s="256"/>
      <c r="D1007" s="235" t="s">
        <v>198</v>
      </c>
      <c r="E1007" s="257" t="s">
        <v>19</v>
      </c>
      <c r="F1007" s="258" t="s">
        <v>229</v>
      </c>
      <c r="G1007" s="256"/>
      <c r="H1007" s="259">
        <v>2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198</v>
      </c>
      <c r="AU1007" s="265" t="s">
        <v>82</v>
      </c>
      <c r="AV1007" s="15" t="s">
        <v>135</v>
      </c>
      <c r="AW1007" s="15" t="s">
        <v>35</v>
      </c>
      <c r="AX1007" s="15" t="s">
        <v>80</v>
      </c>
      <c r="AY1007" s="265" t="s">
        <v>188</v>
      </c>
    </row>
    <row r="1008" s="2" customFormat="1" ht="16.5" customHeight="1">
      <c r="A1008" s="40"/>
      <c r="B1008" s="41"/>
      <c r="C1008" s="272" t="s">
        <v>1458</v>
      </c>
      <c r="D1008" s="272" t="s">
        <v>522</v>
      </c>
      <c r="E1008" s="273" t="s">
        <v>2631</v>
      </c>
      <c r="F1008" s="274" t="s">
        <v>2632</v>
      </c>
      <c r="G1008" s="275" t="s">
        <v>442</v>
      </c>
      <c r="H1008" s="276">
        <v>2</v>
      </c>
      <c r="I1008" s="277"/>
      <c r="J1008" s="278">
        <f>ROUND(I1008*H1008,2)</f>
        <v>0</v>
      </c>
      <c r="K1008" s="274" t="s">
        <v>194</v>
      </c>
      <c r="L1008" s="279"/>
      <c r="M1008" s="280" t="s">
        <v>19</v>
      </c>
      <c r="N1008" s="281" t="s">
        <v>44</v>
      </c>
      <c r="O1008" s="86"/>
      <c r="P1008" s="224">
        <f>O1008*H1008</f>
        <v>0</v>
      </c>
      <c r="Q1008" s="224">
        <v>0.0025000000000000001</v>
      </c>
      <c r="R1008" s="224">
        <f>Q1008*H1008</f>
        <v>0.0050000000000000001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630</v>
      </c>
      <c r="AT1008" s="226" t="s">
        <v>522</v>
      </c>
      <c r="AU1008" s="226" t="s">
        <v>82</v>
      </c>
      <c r="AY1008" s="19" t="s">
        <v>188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80</v>
      </c>
      <c r="BK1008" s="227">
        <f>ROUND(I1008*H1008,2)</f>
        <v>0</v>
      </c>
      <c r="BL1008" s="19" t="s">
        <v>342</v>
      </c>
      <c r="BM1008" s="226" t="s">
        <v>2633</v>
      </c>
    </row>
    <row r="1009" s="13" customFormat="1">
      <c r="A1009" s="13"/>
      <c r="B1009" s="233"/>
      <c r="C1009" s="234"/>
      <c r="D1009" s="235" t="s">
        <v>198</v>
      </c>
      <c r="E1009" s="236" t="s">
        <v>19</v>
      </c>
      <c r="F1009" s="237" t="s">
        <v>2630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198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188</v>
      </c>
    </row>
    <row r="1010" s="13" customFormat="1">
      <c r="A1010" s="13"/>
      <c r="B1010" s="233"/>
      <c r="C1010" s="234"/>
      <c r="D1010" s="235" t="s">
        <v>198</v>
      </c>
      <c r="E1010" s="236" t="s">
        <v>19</v>
      </c>
      <c r="F1010" s="237" t="s">
        <v>2591</v>
      </c>
      <c r="G1010" s="234"/>
      <c r="H1010" s="236" t="s">
        <v>19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198</v>
      </c>
      <c r="AU1010" s="243" t="s">
        <v>82</v>
      </c>
      <c r="AV1010" s="13" t="s">
        <v>80</v>
      </c>
      <c r="AW1010" s="13" t="s">
        <v>35</v>
      </c>
      <c r="AX1010" s="13" t="s">
        <v>73</v>
      </c>
      <c r="AY1010" s="243" t="s">
        <v>188</v>
      </c>
    </row>
    <row r="1011" s="14" customFormat="1">
      <c r="A1011" s="14"/>
      <c r="B1011" s="244"/>
      <c r="C1011" s="245"/>
      <c r="D1011" s="235" t="s">
        <v>198</v>
      </c>
      <c r="E1011" s="246" t="s">
        <v>19</v>
      </c>
      <c r="F1011" s="247" t="s">
        <v>82</v>
      </c>
      <c r="G1011" s="245"/>
      <c r="H1011" s="248">
        <v>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198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188</v>
      </c>
    </row>
    <row r="1012" s="15" customFormat="1">
      <c r="A1012" s="15"/>
      <c r="B1012" s="255"/>
      <c r="C1012" s="256"/>
      <c r="D1012" s="235" t="s">
        <v>198</v>
      </c>
      <c r="E1012" s="257" t="s">
        <v>19</v>
      </c>
      <c r="F1012" s="258" t="s">
        <v>229</v>
      </c>
      <c r="G1012" s="256"/>
      <c r="H1012" s="259">
        <v>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198</v>
      </c>
      <c r="AU1012" s="265" t="s">
        <v>82</v>
      </c>
      <c r="AV1012" s="15" t="s">
        <v>135</v>
      </c>
      <c r="AW1012" s="15" t="s">
        <v>35</v>
      </c>
      <c r="AX1012" s="15" t="s">
        <v>80</v>
      </c>
      <c r="AY1012" s="265" t="s">
        <v>188</v>
      </c>
    </row>
    <row r="1013" s="2" customFormat="1" ht="21.75" customHeight="1">
      <c r="A1013" s="40"/>
      <c r="B1013" s="41"/>
      <c r="C1013" s="215" t="s">
        <v>1462</v>
      </c>
      <c r="D1013" s="215" t="s">
        <v>190</v>
      </c>
      <c r="E1013" s="216" t="s">
        <v>2634</v>
      </c>
      <c r="F1013" s="217" t="s">
        <v>2635</v>
      </c>
      <c r="G1013" s="218" t="s">
        <v>243</v>
      </c>
      <c r="H1013" s="219">
        <v>17.899999999999999</v>
      </c>
      <c r="I1013" s="220"/>
      <c r="J1013" s="221">
        <f>ROUND(I1013*H1013,2)</f>
        <v>0</v>
      </c>
      <c r="K1013" s="217" t="s">
        <v>194</v>
      </c>
      <c r="L1013" s="46"/>
      <c r="M1013" s="222" t="s">
        <v>19</v>
      </c>
      <c r="N1013" s="223" t="s">
        <v>44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342</v>
      </c>
      <c r="AT1013" s="226" t="s">
        <v>190</v>
      </c>
      <c r="AU1013" s="226" t="s">
        <v>82</v>
      </c>
      <c r="AY1013" s="19" t="s">
        <v>188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80</v>
      </c>
      <c r="BK1013" s="227">
        <f>ROUND(I1013*H1013,2)</f>
        <v>0</v>
      </c>
      <c r="BL1013" s="19" t="s">
        <v>342</v>
      </c>
      <c r="BM1013" s="226" t="s">
        <v>2636</v>
      </c>
    </row>
    <row r="1014" s="2" customFormat="1">
      <c r="A1014" s="40"/>
      <c r="B1014" s="41"/>
      <c r="C1014" s="42"/>
      <c r="D1014" s="228" t="s">
        <v>196</v>
      </c>
      <c r="E1014" s="42"/>
      <c r="F1014" s="229" t="s">
        <v>2637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196</v>
      </c>
      <c r="AU1014" s="19" t="s">
        <v>82</v>
      </c>
    </row>
    <row r="1015" s="13" customFormat="1">
      <c r="A1015" s="13"/>
      <c r="B1015" s="233"/>
      <c r="C1015" s="234"/>
      <c r="D1015" s="235" t="s">
        <v>198</v>
      </c>
      <c r="E1015" s="236" t="s">
        <v>19</v>
      </c>
      <c r="F1015" s="237" t="s">
        <v>2590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198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188</v>
      </c>
    </row>
    <row r="1016" s="13" customFormat="1">
      <c r="A1016" s="13"/>
      <c r="B1016" s="233"/>
      <c r="C1016" s="234"/>
      <c r="D1016" s="235" t="s">
        <v>198</v>
      </c>
      <c r="E1016" s="236" t="s">
        <v>19</v>
      </c>
      <c r="F1016" s="237" t="s">
        <v>2591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198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188</v>
      </c>
    </row>
    <row r="1017" s="14" customFormat="1">
      <c r="A1017" s="14"/>
      <c r="B1017" s="244"/>
      <c r="C1017" s="245"/>
      <c r="D1017" s="235" t="s">
        <v>198</v>
      </c>
      <c r="E1017" s="246" t="s">
        <v>19</v>
      </c>
      <c r="F1017" s="247" t="s">
        <v>2592</v>
      </c>
      <c r="G1017" s="245"/>
      <c r="H1017" s="248">
        <v>22.699999999999999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198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188</v>
      </c>
    </row>
    <row r="1018" s="13" customFormat="1">
      <c r="A1018" s="13"/>
      <c r="B1018" s="233"/>
      <c r="C1018" s="234"/>
      <c r="D1018" s="235" t="s">
        <v>198</v>
      </c>
      <c r="E1018" s="236" t="s">
        <v>19</v>
      </c>
      <c r="F1018" s="237" t="s">
        <v>2618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198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188</v>
      </c>
    </row>
    <row r="1019" s="14" customFormat="1">
      <c r="A1019" s="14"/>
      <c r="B1019" s="244"/>
      <c r="C1019" s="245"/>
      <c r="D1019" s="235" t="s">
        <v>198</v>
      </c>
      <c r="E1019" s="246" t="s">
        <v>19</v>
      </c>
      <c r="F1019" s="247" t="s">
        <v>2619</v>
      </c>
      <c r="G1019" s="245"/>
      <c r="H1019" s="248">
        <v>-4.7999999999999998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198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188</v>
      </c>
    </row>
    <row r="1020" s="15" customFormat="1">
      <c r="A1020" s="15"/>
      <c r="B1020" s="255"/>
      <c r="C1020" s="256"/>
      <c r="D1020" s="235" t="s">
        <v>198</v>
      </c>
      <c r="E1020" s="257" t="s">
        <v>19</v>
      </c>
      <c r="F1020" s="258" t="s">
        <v>229</v>
      </c>
      <c r="G1020" s="256"/>
      <c r="H1020" s="259">
        <v>17.899999999999999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198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188</v>
      </c>
    </row>
    <row r="1021" s="2" customFormat="1" ht="16.5" customHeight="1">
      <c r="A1021" s="40"/>
      <c r="B1021" s="41"/>
      <c r="C1021" s="272" t="s">
        <v>1466</v>
      </c>
      <c r="D1021" s="272" t="s">
        <v>522</v>
      </c>
      <c r="E1021" s="273" t="s">
        <v>2638</v>
      </c>
      <c r="F1021" s="274" t="s">
        <v>2639</v>
      </c>
      <c r="G1021" s="275" t="s">
        <v>243</v>
      </c>
      <c r="H1021" s="276">
        <v>19.690000000000001</v>
      </c>
      <c r="I1021" s="277"/>
      <c r="J1021" s="278">
        <f>ROUND(I1021*H1021,2)</f>
        <v>0</v>
      </c>
      <c r="K1021" s="274" t="s">
        <v>415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0.00020000000000000001</v>
      </c>
      <c r="R1021" s="224">
        <f>Q1021*H1021</f>
        <v>0.0039380000000000005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630</v>
      </c>
      <c r="AT1021" s="226" t="s">
        <v>522</v>
      </c>
      <c r="AU1021" s="226" t="s">
        <v>82</v>
      </c>
      <c r="AY1021" s="19" t="s">
        <v>188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342</v>
      </c>
      <c r="BM1021" s="226" t="s">
        <v>2640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2590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3" customFormat="1">
      <c r="A1023" s="13"/>
      <c r="B1023" s="233"/>
      <c r="C1023" s="234"/>
      <c r="D1023" s="235" t="s">
        <v>198</v>
      </c>
      <c r="E1023" s="236" t="s">
        <v>19</v>
      </c>
      <c r="F1023" s="237" t="s">
        <v>2591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198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2592</v>
      </c>
      <c r="G1024" s="245"/>
      <c r="H1024" s="248">
        <v>22.699999999999999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3" customFormat="1">
      <c r="A1025" s="13"/>
      <c r="B1025" s="233"/>
      <c r="C1025" s="234"/>
      <c r="D1025" s="235" t="s">
        <v>198</v>
      </c>
      <c r="E1025" s="236" t="s">
        <v>19</v>
      </c>
      <c r="F1025" s="237" t="s">
        <v>2618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198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188</v>
      </c>
    </row>
    <row r="1026" s="14" customFormat="1">
      <c r="A1026" s="14"/>
      <c r="B1026" s="244"/>
      <c r="C1026" s="245"/>
      <c r="D1026" s="235" t="s">
        <v>198</v>
      </c>
      <c r="E1026" s="246" t="s">
        <v>19</v>
      </c>
      <c r="F1026" s="247" t="s">
        <v>2619</v>
      </c>
      <c r="G1026" s="245"/>
      <c r="H1026" s="248">
        <v>-4.7999999999999998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198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188</v>
      </c>
    </row>
    <row r="1027" s="15" customFormat="1">
      <c r="A1027" s="15"/>
      <c r="B1027" s="255"/>
      <c r="C1027" s="256"/>
      <c r="D1027" s="235" t="s">
        <v>198</v>
      </c>
      <c r="E1027" s="257" t="s">
        <v>19</v>
      </c>
      <c r="F1027" s="258" t="s">
        <v>229</v>
      </c>
      <c r="G1027" s="256"/>
      <c r="H1027" s="259">
        <v>17.899999999999999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198</v>
      </c>
      <c r="AU1027" s="265" t="s">
        <v>82</v>
      </c>
      <c r="AV1027" s="15" t="s">
        <v>135</v>
      </c>
      <c r="AW1027" s="15" t="s">
        <v>35</v>
      </c>
      <c r="AX1027" s="15" t="s">
        <v>80</v>
      </c>
      <c r="AY1027" s="265" t="s">
        <v>188</v>
      </c>
    </row>
    <row r="1028" s="14" customFormat="1">
      <c r="A1028" s="14"/>
      <c r="B1028" s="244"/>
      <c r="C1028" s="245"/>
      <c r="D1028" s="235" t="s">
        <v>198</v>
      </c>
      <c r="E1028" s="245"/>
      <c r="F1028" s="247" t="s">
        <v>2641</v>
      </c>
      <c r="G1028" s="245"/>
      <c r="H1028" s="248">
        <v>19.690000000000001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198</v>
      </c>
      <c r="AU1028" s="254" t="s">
        <v>82</v>
      </c>
      <c r="AV1028" s="14" t="s">
        <v>82</v>
      </c>
      <c r="AW1028" s="14" t="s">
        <v>4</v>
      </c>
      <c r="AX1028" s="14" t="s">
        <v>80</v>
      </c>
      <c r="AY1028" s="254" t="s">
        <v>188</v>
      </c>
    </row>
    <row r="1029" s="2" customFormat="1" ht="24.15" customHeight="1">
      <c r="A1029" s="40"/>
      <c r="B1029" s="41"/>
      <c r="C1029" s="215" t="s">
        <v>1471</v>
      </c>
      <c r="D1029" s="215" t="s">
        <v>190</v>
      </c>
      <c r="E1029" s="216" t="s">
        <v>2642</v>
      </c>
      <c r="F1029" s="217" t="s">
        <v>2643</v>
      </c>
      <c r="G1029" s="218" t="s">
        <v>243</v>
      </c>
      <c r="H1029" s="219">
        <v>17.899999999999999</v>
      </c>
      <c r="I1029" s="220"/>
      <c r="J1029" s="221">
        <f>ROUND(I1029*H1029,2)</f>
        <v>0</v>
      </c>
      <c r="K1029" s="217" t="s">
        <v>194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342</v>
      </c>
      <c r="AT1029" s="226" t="s">
        <v>190</v>
      </c>
      <c r="AU1029" s="226" t="s">
        <v>82</v>
      </c>
      <c r="AY1029" s="19" t="s">
        <v>188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342</v>
      </c>
      <c r="BM1029" s="226" t="s">
        <v>2644</v>
      </c>
    </row>
    <row r="1030" s="2" customFormat="1">
      <c r="A1030" s="40"/>
      <c r="B1030" s="41"/>
      <c r="C1030" s="42"/>
      <c r="D1030" s="228" t="s">
        <v>196</v>
      </c>
      <c r="E1030" s="42"/>
      <c r="F1030" s="229" t="s">
        <v>2645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196</v>
      </c>
      <c r="AU1030" s="19" t="s">
        <v>82</v>
      </c>
    </row>
    <row r="1031" s="13" customFormat="1">
      <c r="A1031" s="13"/>
      <c r="B1031" s="233"/>
      <c r="C1031" s="234"/>
      <c r="D1031" s="235" t="s">
        <v>198</v>
      </c>
      <c r="E1031" s="236" t="s">
        <v>19</v>
      </c>
      <c r="F1031" s="237" t="s">
        <v>2590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198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188</v>
      </c>
    </row>
    <row r="1032" s="13" customFormat="1">
      <c r="A1032" s="13"/>
      <c r="B1032" s="233"/>
      <c r="C1032" s="234"/>
      <c r="D1032" s="235" t="s">
        <v>198</v>
      </c>
      <c r="E1032" s="236" t="s">
        <v>19</v>
      </c>
      <c r="F1032" s="237" t="s">
        <v>2591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198</v>
      </c>
      <c r="AU1032" s="243" t="s">
        <v>82</v>
      </c>
      <c r="AV1032" s="13" t="s">
        <v>80</v>
      </c>
      <c r="AW1032" s="13" t="s">
        <v>35</v>
      </c>
      <c r="AX1032" s="13" t="s">
        <v>73</v>
      </c>
      <c r="AY1032" s="243" t="s">
        <v>188</v>
      </c>
    </row>
    <row r="1033" s="14" customFormat="1">
      <c r="A1033" s="14"/>
      <c r="B1033" s="244"/>
      <c r="C1033" s="245"/>
      <c r="D1033" s="235" t="s">
        <v>198</v>
      </c>
      <c r="E1033" s="246" t="s">
        <v>19</v>
      </c>
      <c r="F1033" s="247" t="s">
        <v>2592</v>
      </c>
      <c r="G1033" s="245"/>
      <c r="H1033" s="248">
        <v>22.699999999999999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198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2618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2619</v>
      </c>
      <c r="G1035" s="245"/>
      <c r="H1035" s="248">
        <v>-4.7999999999999998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5" customFormat="1">
      <c r="A1036" s="15"/>
      <c r="B1036" s="255"/>
      <c r="C1036" s="256"/>
      <c r="D1036" s="235" t="s">
        <v>198</v>
      </c>
      <c r="E1036" s="257" t="s">
        <v>19</v>
      </c>
      <c r="F1036" s="258" t="s">
        <v>229</v>
      </c>
      <c r="G1036" s="256"/>
      <c r="H1036" s="259">
        <v>17.899999999999999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198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188</v>
      </c>
    </row>
    <row r="1037" s="2" customFormat="1" ht="24.15" customHeight="1">
      <c r="A1037" s="40"/>
      <c r="B1037" s="41"/>
      <c r="C1037" s="272" t="s">
        <v>1476</v>
      </c>
      <c r="D1037" s="272" t="s">
        <v>522</v>
      </c>
      <c r="E1037" s="273" t="s">
        <v>2646</v>
      </c>
      <c r="F1037" s="274" t="s">
        <v>2647</v>
      </c>
      <c r="G1037" s="275" t="s">
        <v>243</v>
      </c>
      <c r="H1037" s="276">
        <v>17.899999999999999</v>
      </c>
      <c r="I1037" s="277"/>
      <c r="J1037" s="278">
        <f>ROUND(I1037*H1037,2)</f>
        <v>0</v>
      </c>
      <c r="K1037" s="274" t="s">
        <v>194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0.002</v>
      </c>
      <c r="R1037" s="224">
        <f>Q1037*H1037</f>
        <v>0.035799999999999998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630</v>
      </c>
      <c r="AT1037" s="226" t="s">
        <v>522</v>
      </c>
      <c r="AU1037" s="226" t="s">
        <v>82</v>
      </c>
      <c r="AY1037" s="19" t="s">
        <v>188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342</v>
      </c>
      <c r="BM1037" s="226" t="s">
        <v>2648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2590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3" customFormat="1">
      <c r="A1039" s="13"/>
      <c r="B1039" s="233"/>
      <c r="C1039" s="234"/>
      <c r="D1039" s="235" t="s">
        <v>198</v>
      </c>
      <c r="E1039" s="236" t="s">
        <v>19</v>
      </c>
      <c r="F1039" s="237" t="s">
        <v>2591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198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2592</v>
      </c>
      <c r="G1040" s="245"/>
      <c r="H1040" s="248">
        <v>22.699999999999999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3" customFormat="1">
      <c r="A1041" s="13"/>
      <c r="B1041" s="233"/>
      <c r="C1041" s="234"/>
      <c r="D1041" s="235" t="s">
        <v>198</v>
      </c>
      <c r="E1041" s="236" t="s">
        <v>19</v>
      </c>
      <c r="F1041" s="237" t="s">
        <v>2618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198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188</v>
      </c>
    </row>
    <row r="1042" s="14" customFormat="1">
      <c r="A1042" s="14"/>
      <c r="B1042" s="244"/>
      <c r="C1042" s="245"/>
      <c r="D1042" s="235" t="s">
        <v>198</v>
      </c>
      <c r="E1042" s="246" t="s">
        <v>19</v>
      </c>
      <c r="F1042" s="247" t="s">
        <v>2619</v>
      </c>
      <c r="G1042" s="245"/>
      <c r="H1042" s="248">
        <v>-4.7999999999999998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198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188</v>
      </c>
    </row>
    <row r="1043" s="15" customFormat="1">
      <c r="A1043" s="15"/>
      <c r="B1043" s="255"/>
      <c r="C1043" s="256"/>
      <c r="D1043" s="235" t="s">
        <v>198</v>
      </c>
      <c r="E1043" s="257" t="s">
        <v>19</v>
      </c>
      <c r="F1043" s="258" t="s">
        <v>229</v>
      </c>
      <c r="G1043" s="256"/>
      <c r="H1043" s="259">
        <v>17.899999999999999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198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188</v>
      </c>
    </row>
    <row r="1044" s="2" customFormat="1" ht="21.75" customHeight="1">
      <c r="A1044" s="40"/>
      <c r="B1044" s="41"/>
      <c r="C1044" s="215" t="s">
        <v>1481</v>
      </c>
      <c r="D1044" s="215" t="s">
        <v>190</v>
      </c>
      <c r="E1044" s="216" t="s">
        <v>2649</v>
      </c>
      <c r="F1044" s="217" t="s">
        <v>2650</v>
      </c>
      <c r="G1044" s="218" t="s">
        <v>243</v>
      </c>
      <c r="H1044" s="219">
        <v>9.8879999999999999</v>
      </c>
      <c r="I1044" s="220"/>
      <c r="J1044" s="221">
        <f>ROUND(I1044*H1044,2)</f>
        <v>0</v>
      </c>
      <c r="K1044" s="217" t="s">
        <v>194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342</v>
      </c>
      <c r="AT1044" s="226" t="s">
        <v>190</v>
      </c>
      <c r="AU1044" s="226" t="s">
        <v>82</v>
      </c>
      <c r="AY1044" s="19" t="s">
        <v>188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342</v>
      </c>
      <c r="BM1044" s="226" t="s">
        <v>2651</v>
      </c>
    </row>
    <row r="1045" s="2" customFormat="1">
      <c r="A1045" s="40"/>
      <c r="B1045" s="41"/>
      <c r="C1045" s="42"/>
      <c r="D1045" s="228" t="s">
        <v>196</v>
      </c>
      <c r="E1045" s="42"/>
      <c r="F1045" s="229" t="s">
        <v>2652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196</v>
      </c>
      <c r="AU1045" s="19" t="s">
        <v>82</v>
      </c>
    </row>
    <row r="1046" s="13" customFormat="1">
      <c r="A1046" s="13"/>
      <c r="B1046" s="233"/>
      <c r="C1046" s="234"/>
      <c r="D1046" s="235" t="s">
        <v>198</v>
      </c>
      <c r="E1046" s="236" t="s">
        <v>19</v>
      </c>
      <c r="F1046" s="237" t="s">
        <v>2590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198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188</v>
      </c>
    </row>
    <row r="1047" s="13" customFormat="1">
      <c r="A1047" s="13"/>
      <c r="B1047" s="233"/>
      <c r="C1047" s="234"/>
      <c r="D1047" s="235" t="s">
        <v>198</v>
      </c>
      <c r="E1047" s="236" t="s">
        <v>19</v>
      </c>
      <c r="F1047" s="237" t="s">
        <v>2591</v>
      </c>
      <c r="G1047" s="234"/>
      <c r="H1047" s="236" t="s">
        <v>19</v>
      </c>
      <c r="I1047" s="238"/>
      <c r="J1047" s="234"/>
      <c r="K1047" s="234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198</v>
      </c>
      <c r="AU1047" s="243" t="s">
        <v>82</v>
      </c>
      <c r="AV1047" s="13" t="s">
        <v>80</v>
      </c>
      <c r="AW1047" s="13" t="s">
        <v>35</v>
      </c>
      <c r="AX1047" s="13" t="s">
        <v>73</v>
      </c>
      <c r="AY1047" s="243" t="s">
        <v>188</v>
      </c>
    </row>
    <row r="1048" s="14" customFormat="1">
      <c r="A1048" s="14"/>
      <c r="B1048" s="244"/>
      <c r="C1048" s="245"/>
      <c r="D1048" s="235" t="s">
        <v>198</v>
      </c>
      <c r="E1048" s="246" t="s">
        <v>19</v>
      </c>
      <c r="F1048" s="247" t="s">
        <v>2653</v>
      </c>
      <c r="G1048" s="245"/>
      <c r="H1048" s="248">
        <v>14.688000000000001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198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188</v>
      </c>
    </row>
    <row r="1049" s="13" customFormat="1">
      <c r="A1049" s="13"/>
      <c r="B1049" s="233"/>
      <c r="C1049" s="234"/>
      <c r="D1049" s="235" t="s">
        <v>198</v>
      </c>
      <c r="E1049" s="236" t="s">
        <v>19</v>
      </c>
      <c r="F1049" s="237" t="s">
        <v>2618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198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188</v>
      </c>
    </row>
    <row r="1050" s="14" customFormat="1">
      <c r="A1050" s="14"/>
      <c r="B1050" s="244"/>
      <c r="C1050" s="245"/>
      <c r="D1050" s="235" t="s">
        <v>198</v>
      </c>
      <c r="E1050" s="246" t="s">
        <v>19</v>
      </c>
      <c r="F1050" s="247" t="s">
        <v>2619</v>
      </c>
      <c r="G1050" s="245"/>
      <c r="H1050" s="248">
        <v>-4.7999999999999998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198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188</v>
      </c>
    </row>
    <row r="1051" s="15" customFormat="1">
      <c r="A1051" s="15"/>
      <c r="B1051" s="255"/>
      <c r="C1051" s="256"/>
      <c r="D1051" s="235" t="s">
        <v>198</v>
      </c>
      <c r="E1051" s="257" t="s">
        <v>19</v>
      </c>
      <c r="F1051" s="258" t="s">
        <v>229</v>
      </c>
      <c r="G1051" s="256"/>
      <c r="H1051" s="259">
        <v>9.8880000000000017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198</v>
      </c>
      <c r="AU1051" s="265" t="s">
        <v>82</v>
      </c>
      <c r="AV1051" s="15" t="s">
        <v>135</v>
      </c>
      <c r="AW1051" s="15" t="s">
        <v>35</v>
      </c>
      <c r="AX1051" s="15" t="s">
        <v>80</v>
      </c>
      <c r="AY1051" s="265" t="s">
        <v>188</v>
      </c>
    </row>
    <row r="1052" s="2" customFormat="1" ht="16.5" customHeight="1">
      <c r="A1052" s="40"/>
      <c r="B1052" s="41"/>
      <c r="C1052" s="272" t="s">
        <v>1487</v>
      </c>
      <c r="D1052" s="272" t="s">
        <v>522</v>
      </c>
      <c r="E1052" s="273" t="s">
        <v>2654</v>
      </c>
      <c r="F1052" s="274" t="s">
        <v>2655</v>
      </c>
      <c r="G1052" s="275" t="s">
        <v>193</v>
      </c>
      <c r="H1052" s="276">
        <v>1.2849999999999999</v>
      </c>
      <c r="I1052" s="277"/>
      <c r="J1052" s="278">
        <f>ROUND(I1052*H1052,2)</f>
        <v>0</v>
      </c>
      <c r="K1052" s="274" t="s">
        <v>194</v>
      </c>
      <c r="L1052" s="279"/>
      <c r="M1052" s="280" t="s">
        <v>19</v>
      </c>
      <c r="N1052" s="281" t="s">
        <v>44</v>
      </c>
      <c r="O1052" s="86"/>
      <c r="P1052" s="224">
        <f>O1052*H1052</f>
        <v>0</v>
      </c>
      <c r="Q1052" s="224">
        <v>0.51000000000000001</v>
      </c>
      <c r="R1052" s="224">
        <f>Q1052*H1052</f>
        <v>0.65534999999999999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630</v>
      </c>
      <c r="AT1052" s="226" t="s">
        <v>522</v>
      </c>
      <c r="AU1052" s="226" t="s">
        <v>82</v>
      </c>
      <c r="AY1052" s="19" t="s">
        <v>188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80</v>
      </c>
      <c r="BK1052" s="227">
        <f>ROUND(I1052*H1052,2)</f>
        <v>0</v>
      </c>
      <c r="BL1052" s="19" t="s">
        <v>342</v>
      </c>
      <c r="BM1052" s="226" t="s">
        <v>2656</v>
      </c>
    </row>
    <row r="1053" s="13" customFormat="1">
      <c r="A1053" s="13"/>
      <c r="B1053" s="233"/>
      <c r="C1053" s="234"/>
      <c r="D1053" s="235" t="s">
        <v>198</v>
      </c>
      <c r="E1053" s="236" t="s">
        <v>19</v>
      </c>
      <c r="F1053" s="237" t="s">
        <v>2630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198</v>
      </c>
      <c r="AU1053" s="243" t="s">
        <v>82</v>
      </c>
      <c r="AV1053" s="13" t="s">
        <v>80</v>
      </c>
      <c r="AW1053" s="13" t="s">
        <v>35</v>
      </c>
      <c r="AX1053" s="13" t="s">
        <v>73</v>
      </c>
      <c r="AY1053" s="243" t="s">
        <v>188</v>
      </c>
    </row>
    <row r="1054" s="13" customFormat="1">
      <c r="A1054" s="13"/>
      <c r="B1054" s="233"/>
      <c r="C1054" s="234"/>
      <c r="D1054" s="235" t="s">
        <v>198</v>
      </c>
      <c r="E1054" s="236" t="s">
        <v>19</v>
      </c>
      <c r="F1054" s="237" t="s">
        <v>2591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198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188</v>
      </c>
    </row>
    <row r="1055" s="14" customFormat="1">
      <c r="A1055" s="14"/>
      <c r="B1055" s="244"/>
      <c r="C1055" s="245"/>
      <c r="D1055" s="235" t="s">
        <v>198</v>
      </c>
      <c r="E1055" s="246" t="s">
        <v>19</v>
      </c>
      <c r="F1055" s="247" t="s">
        <v>2657</v>
      </c>
      <c r="G1055" s="245"/>
      <c r="H1055" s="248">
        <v>1.909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198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188</v>
      </c>
    </row>
    <row r="1056" s="13" customFormat="1">
      <c r="A1056" s="13"/>
      <c r="B1056" s="233"/>
      <c r="C1056" s="234"/>
      <c r="D1056" s="235" t="s">
        <v>198</v>
      </c>
      <c r="E1056" s="236" t="s">
        <v>19</v>
      </c>
      <c r="F1056" s="237" t="s">
        <v>2618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198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188</v>
      </c>
    </row>
    <row r="1057" s="14" customFormat="1">
      <c r="A1057" s="14"/>
      <c r="B1057" s="244"/>
      <c r="C1057" s="245"/>
      <c r="D1057" s="235" t="s">
        <v>198</v>
      </c>
      <c r="E1057" s="246" t="s">
        <v>19</v>
      </c>
      <c r="F1057" s="247" t="s">
        <v>2658</v>
      </c>
      <c r="G1057" s="245"/>
      <c r="H1057" s="248">
        <v>-0.624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198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188</v>
      </c>
    </row>
    <row r="1058" s="15" customFormat="1">
      <c r="A1058" s="15"/>
      <c r="B1058" s="255"/>
      <c r="C1058" s="256"/>
      <c r="D1058" s="235" t="s">
        <v>198</v>
      </c>
      <c r="E1058" s="257" t="s">
        <v>19</v>
      </c>
      <c r="F1058" s="258" t="s">
        <v>229</v>
      </c>
      <c r="G1058" s="256"/>
      <c r="H1058" s="259">
        <v>1.2850000000000001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198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188</v>
      </c>
    </row>
    <row r="1059" s="2" customFormat="1" ht="21.75" customHeight="1">
      <c r="A1059" s="40"/>
      <c r="B1059" s="41"/>
      <c r="C1059" s="215" t="s">
        <v>1506</v>
      </c>
      <c r="D1059" s="215" t="s">
        <v>190</v>
      </c>
      <c r="E1059" s="216" t="s">
        <v>2659</v>
      </c>
      <c r="F1059" s="217" t="s">
        <v>2660</v>
      </c>
      <c r="G1059" s="218" t="s">
        <v>243</v>
      </c>
      <c r="H1059" s="219">
        <v>9.8879999999999999</v>
      </c>
      <c r="I1059" s="220"/>
      <c r="J1059" s="221">
        <f>ROUND(I1059*H1059,2)</f>
        <v>0</v>
      </c>
      <c r="K1059" s="217" t="s">
        <v>415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342</v>
      </c>
      <c r="AT1059" s="226" t="s">
        <v>190</v>
      </c>
      <c r="AU1059" s="226" t="s">
        <v>82</v>
      </c>
      <c r="AY1059" s="19" t="s">
        <v>188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342</v>
      </c>
      <c r="BM1059" s="226" t="s">
        <v>2661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2590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3" customFormat="1">
      <c r="A1061" s="13"/>
      <c r="B1061" s="233"/>
      <c r="C1061" s="234"/>
      <c r="D1061" s="235" t="s">
        <v>198</v>
      </c>
      <c r="E1061" s="236" t="s">
        <v>19</v>
      </c>
      <c r="F1061" s="237" t="s">
        <v>2591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198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2653</v>
      </c>
      <c r="G1062" s="245"/>
      <c r="H1062" s="248">
        <v>14.688000000000001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3" customFormat="1">
      <c r="A1063" s="13"/>
      <c r="B1063" s="233"/>
      <c r="C1063" s="234"/>
      <c r="D1063" s="235" t="s">
        <v>198</v>
      </c>
      <c r="E1063" s="236" t="s">
        <v>19</v>
      </c>
      <c r="F1063" s="237" t="s">
        <v>2618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198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188</v>
      </c>
    </row>
    <row r="1064" s="14" customFormat="1">
      <c r="A1064" s="14"/>
      <c r="B1064" s="244"/>
      <c r="C1064" s="245"/>
      <c r="D1064" s="235" t="s">
        <v>198</v>
      </c>
      <c r="E1064" s="246" t="s">
        <v>19</v>
      </c>
      <c r="F1064" s="247" t="s">
        <v>2619</v>
      </c>
      <c r="G1064" s="245"/>
      <c r="H1064" s="248">
        <v>-4.7999999999999998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198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188</v>
      </c>
    </row>
    <row r="1065" s="15" customFormat="1">
      <c r="A1065" s="15"/>
      <c r="B1065" s="255"/>
      <c r="C1065" s="256"/>
      <c r="D1065" s="235" t="s">
        <v>198</v>
      </c>
      <c r="E1065" s="257" t="s">
        <v>19</v>
      </c>
      <c r="F1065" s="258" t="s">
        <v>229</v>
      </c>
      <c r="G1065" s="256"/>
      <c r="H1065" s="259">
        <v>9.8880000000000017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198</v>
      </c>
      <c r="AU1065" s="265" t="s">
        <v>82</v>
      </c>
      <c r="AV1065" s="15" t="s">
        <v>135</v>
      </c>
      <c r="AW1065" s="15" t="s">
        <v>35</v>
      </c>
      <c r="AX1065" s="15" t="s">
        <v>80</v>
      </c>
      <c r="AY1065" s="265" t="s">
        <v>188</v>
      </c>
    </row>
    <row r="1066" s="2" customFormat="1" ht="16.5" customHeight="1">
      <c r="A1066" s="40"/>
      <c r="B1066" s="41"/>
      <c r="C1066" s="272" t="s">
        <v>1511</v>
      </c>
      <c r="D1066" s="272" t="s">
        <v>522</v>
      </c>
      <c r="E1066" s="273" t="s">
        <v>2662</v>
      </c>
      <c r="F1066" s="274" t="s">
        <v>2663</v>
      </c>
      <c r="G1066" s="275" t="s">
        <v>243</v>
      </c>
      <c r="H1066" s="276">
        <v>9.8879999999999999</v>
      </c>
      <c r="I1066" s="277"/>
      <c r="J1066" s="278">
        <f>ROUND(I1066*H1066,2)</f>
        <v>0</v>
      </c>
      <c r="K1066" s="274" t="s">
        <v>415</v>
      </c>
      <c r="L1066" s="279"/>
      <c r="M1066" s="280" t="s">
        <v>19</v>
      </c>
      <c r="N1066" s="281" t="s">
        <v>44</v>
      </c>
      <c r="O1066" s="86"/>
      <c r="P1066" s="224">
        <f>O1066*H1066</f>
        <v>0</v>
      </c>
      <c r="Q1066" s="224">
        <v>0.010999999999999999</v>
      </c>
      <c r="R1066" s="224">
        <f>Q1066*H1066</f>
        <v>0.10876799999999999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630</v>
      </c>
      <c r="AT1066" s="226" t="s">
        <v>522</v>
      </c>
      <c r="AU1066" s="226" t="s">
        <v>82</v>
      </c>
      <c r="AY1066" s="19" t="s">
        <v>188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342</v>
      </c>
      <c r="BM1066" s="226" t="s">
        <v>2664</v>
      </c>
    </row>
    <row r="1067" s="13" customFormat="1">
      <c r="A1067" s="13"/>
      <c r="B1067" s="233"/>
      <c r="C1067" s="234"/>
      <c r="D1067" s="235" t="s">
        <v>198</v>
      </c>
      <c r="E1067" s="236" t="s">
        <v>19</v>
      </c>
      <c r="F1067" s="237" t="s">
        <v>2665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198</v>
      </c>
      <c r="AU1067" s="243" t="s">
        <v>82</v>
      </c>
      <c r="AV1067" s="13" t="s">
        <v>80</v>
      </c>
      <c r="AW1067" s="13" t="s">
        <v>35</v>
      </c>
      <c r="AX1067" s="13" t="s">
        <v>73</v>
      </c>
      <c r="AY1067" s="243" t="s">
        <v>188</v>
      </c>
    </row>
    <row r="1068" s="14" customFormat="1">
      <c r="A1068" s="14"/>
      <c r="B1068" s="244"/>
      <c r="C1068" s="245"/>
      <c r="D1068" s="235" t="s">
        <v>198</v>
      </c>
      <c r="E1068" s="246" t="s">
        <v>19</v>
      </c>
      <c r="F1068" s="247" t="s">
        <v>2666</v>
      </c>
      <c r="G1068" s="245"/>
      <c r="H1068" s="248">
        <v>9.8879999999999999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198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188</v>
      </c>
    </row>
    <row r="1069" s="15" customFormat="1">
      <c r="A1069" s="15"/>
      <c r="B1069" s="255"/>
      <c r="C1069" s="256"/>
      <c r="D1069" s="235" t="s">
        <v>198</v>
      </c>
      <c r="E1069" s="257" t="s">
        <v>19</v>
      </c>
      <c r="F1069" s="258" t="s">
        <v>229</v>
      </c>
      <c r="G1069" s="256"/>
      <c r="H1069" s="259">
        <v>9.8879999999999999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198</v>
      </c>
      <c r="AU1069" s="265" t="s">
        <v>82</v>
      </c>
      <c r="AV1069" s="15" t="s">
        <v>135</v>
      </c>
      <c r="AW1069" s="15" t="s">
        <v>35</v>
      </c>
      <c r="AX1069" s="15" t="s">
        <v>80</v>
      </c>
      <c r="AY1069" s="265" t="s">
        <v>188</v>
      </c>
    </row>
    <row r="1070" s="2" customFormat="1" ht="24.15" customHeight="1">
      <c r="A1070" s="40"/>
      <c r="B1070" s="41"/>
      <c r="C1070" s="215" t="s">
        <v>1934</v>
      </c>
      <c r="D1070" s="215" t="s">
        <v>190</v>
      </c>
      <c r="E1070" s="216" t="s">
        <v>2667</v>
      </c>
      <c r="F1070" s="217" t="s">
        <v>2668</v>
      </c>
      <c r="G1070" s="218" t="s">
        <v>193</v>
      </c>
      <c r="H1070" s="219">
        <v>0.36599999999999999</v>
      </c>
      <c r="I1070" s="220"/>
      <c r="J1070" s="221">
        <f>ROUND(I1070*H1070,2)</f>
        <v>0</v>
      </c>
      <c r="K1070" s="217" t="s">
        <v>415</v>
      </c>
      <c r="L1070" s="46"/>
      <c r="M1070" s="222" t="s">
        <v>19</v>
      </c>
      <c r="N1070" s="223" t="s">
        <v>44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342</v>
      </c>
      <c r="AT1070" s="226" t="s">
        <v>190</v>
      </c>
      <c r="AU1070" s="226" t="s">
        <v>82</v>
      </c>
      <c r="AY1070" s="19" t="s">
        <v>188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80</v>
      </c>
      <c r="BK1070" s="227">
        <f>ROUND(I1070*H1070,2)</f>
        <v>0</v>
      </c>
      <c r="BL1070" s="19" t="s">
        <v>342</v>
      </c>
      <c r="BM1070" s="226" t="s">
        <v>2669</v>
      </c>
    </row>
    <row r="1071" s="13" customFormat="1">
      <c r="A1071" s="13"/>
      <c r="B1071" s="233"/>
      <c r="C1071" s="234"/>
      <c r="D1071" s="235" t="s">
        <v>198</v>
      </c>
      <c r="E1071" s="236" t="s">
        <v>19</v>
      </c>
      <c r="F1071" s="237" t="s">
        <v>2427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198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188</v>
      </c>
    </row>
    <row r="1072" s="14" customFormat="1">
      <c r="A1072" s="14"/>
      <c r="B1072" s="244"/>
      <c r="C1072" s="245"/>
      <c r="D1072" s="235" t="s">
        <v>198</v>
      </c>
      <c r="E1072" s="246" t="s">
        <v>19</v>
      </c>
      <c r="F1072" s="247" t="s">
        <v>2670</v>
      </c>
      <c r="G1072" s="245"/>
      <c r="H1072" s="248">
        <v>0.036999999999999998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198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188</v>
      </c>
    </row>
    <row r="1073" s="14" customFormat="1">
      <c r="A1073" s="14"/>
      <c r="B1073" s="244"/>
      <c r="C1073" s="245"/>
      <c r="D1073" s="235" t="s">
        <v>198</v>
      </c>
      <c r="E1073" s="246" t="s">
        <v>19</v>
      </c>
      <c r="F1073" s="247" t="s">
        <v>2670</v>
      </c>
      <c r="G1073" s="245"/>
      <c r="H1073" s="248">
        <v>0.036999999999999998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198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188</v>
      </c>
    </row>
    <row r="1074" s="14" customFormat="1">
      <c r="A1074" s="14"/>
      <c r="B1074" s="244"/>
      <c r="C1074" s="245"/>
      <c r="D1074" s="235" t="s">
        <v>198</v>
      </c>
      <c r="E1074" s="246" t="s">
        <v>19</v>
      </c>
      <c r="F1074" s="247" t="s">
        <v>2671</v>
      </c>
      <c r="G1074" s="245"/>
      <c r="H1074" s="248">
        <v>0.090999999999999998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198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188</v>
      </c>
    </row>
    <row r="1075" s="14" customFormat="1">
      <c r="A1075" s="14"/>
      <c r="B1075" s="244"/>
      <c r="C1075" s="245"/>
      <c r="D1075" s="235" t="s">
        <v>198</v>
      </c>
      <c r="E1075" s="246" t="s">
        <v>19</v>
      </c>
      <c r="F1075" s="247" t="s">
        <v>2672</v>
      </c>
      <c r="G1075" s="245"/>
      <c r="H1075" s="248">
        <v>0.11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198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188</v>
      </c>
    </row>
    <row r="1076" s="14" customFormat="1">
      <c r="A1076" s="14"/>
      <c r="B1076" s="244"/>
      <c r="C1076" s="245"/>
      <c r="D1076" s="235" t="s">
        <v>198</v>
      </c>
      <c r="E1076" s="246" t="s">
        <v>19</v>
      </c>
      <c r="F1076" s="247" t="s">
        <v>2671</v>
      </c>
      <c r="G1076" s="245"/>
      <c r="H1076" s="248">
        <v>0.090999999999999998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198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188</v>
      </c>
    </row>
    <row r="1077" s="15" customFormat="1">
      <c r="A1077" s="15"/>
      <c r="B1077" s="255"/>
      <c r="C1077" s="256"/>
      <c r="D1077" s="235" t="s">
        <v>198</v>
      </c>
      <c r="E1077" s="257" t="s">
        <v>19</v>
      </c>
      <c r="F1077" s="258" t="s">
        <v>229</v>
      </c>
      <c r="G1077" s="256"/>
      <c r="H1077" s="259">
        <v>0.36599999999999999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5" t="s">
        <v>198</v>
      </c>
      <c r="AU1077" s="265" t="s">
        <v>82</v>
      </c>
      <c r="AV1077" s="15" t="s">
        <v>135</v>
      </c>
      <c r="AW1077" s="15" t="s">
        <v>35</v>
      </c>
      <c r="AX1077" s="15" t="s">
        <v>80</v>
      </c>
      <c r="AY1077" s="265" t="s">
        <v>188</v>
      </c>
    </row>
    <row r="1078" s="2" customFormat="1" ht="16.5" customHeight="1">
      <c r="A1078" s="40"/>
      <c r="B1078" s="41"/>
      <c r="C1078" s="272" t="s">
        <v>1938</v>
      </c>
      <c r="D1078" s="272" t="s">
        <v>522</v>
      </c>
      <c r="E1078" s="273" t="s">
        <v>2673</v>
      </c>
      <c r="F1078" s="274" t="s">
        <v>2674</v>
      </c>
      <c r="G1078" s="275" t="s">
        <v>345</v>
      </c>
      <c r="H1078" s="276">
        <v>0.73199999999999998</v>
      </c>
      <c r="I1078" s="277"/>
      <c r="J1078" s="278">
        <f>ROUND(I1078*H1078,2)</f>
        <v>0</v>
      </c>
      <c r="K1078" s="274" t="s">
        <v>415</v>
      </c>
      <c r="L1078" s="279"/>
      <c r="M1078" s="280" t="s">
        <v>19</v>
      </c>
      <c r="N1078" s="281" t="s">
        <v>44</v>
      </c>
      <c r="O1078" s="86"/>
      <c r="P1078" s="224">
        <f>O1078*H1078</f>
        <v>0</v>
      </c>
      <c r="Q1078" s="224">
        <v>1</v>
      </c>
      <c r="R1078" s="224">
        <f>Q1078*H1078</f>
        <v>0.73199999999999998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630</v>
      </c>
      <c r="AT1078" s="226" t="s">
        <v>522</v>
      </c>
      <c r="AU1078" s="226" t="s">
        <v>82</v>
      </c>
      <c r="AY1078" s="19" t="s">
        <v>188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80</v>
      </c>
      <c r="BK1078" s="227">
        <f>ROUND(I1078*H1078,2)</f>
        <v>0</v>
      </c>
      <c r="BL1078" s="19" t="s">
        <v>342</v>
      </c>
      <c r="BM1078" s="226" t="s">
        <v>2675</v>
      </c>
    </row>
    <row r="1079" s="13" customFormat="1">
      <c r="A1079" s="13"/>
      <c r="B1079" s="233"/>
      <c r="C1079" s="234"/>
      <c r="D1079" s="235" t="s">
        <v>198</v>
      </c>
      <c r="E1079" s="236" t="s">
        <v>19</v>
      </c>
      <c r="F1079" s="237" t="s">
        <v>2427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198</v>
      </c>
      <c r="AU1079" s="243" t="s">
        <v>82</v>
      </c>
      <c r="AV1079" s="13" t="s">
        <v>80</v>
      </c>
      <c r="AW1079" s="13" t="s">
        <v>35</v>
      </c>
      <c r="AX1079" s="13" t="s">
        <v>73</v>
      </c>
      <c r="AY1079" s="243" t="s">
        <v>188</v>
      </c>
    </row>
    <row r="1080" s="14" customFormat="1">
      <c r="A1080" s="14"/>
      <c r="B1080" s="244"/>
      <c r="C1080" s="245"/>
      <c r="D1080" s="235" t="s">
        <v>198</v>
      </c>
      <c r="E1080" s="246" t="s">
        <v>19</v>
      </c>
      <c r="F1080" s="247" t="s">
        <v>2670</v>
      </c>
      <c r="G1080" s="245"/>
      <c r="H1080" s="248">
        <v>0.036999999999999998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198</v>
      </c>
      <c r="AU1080" s="254" t="s">
        <v>82</v>
      </c>
      <c r="AV1080" s="14" t="s">
        <v>82</v>
      </c>
      <c r="AW1080" s="14" t="s">
        <v>35</v>
      </c>
      <c r="AX1080" s="14" t="s">
        <v>73</v>
      </c>
      <c r="AY1080" s="254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2670</v>
      </c>
      <c r="G1081" s="245"/>
      <c r="H1081" s="248">
        <v>0.036999999999999998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4" customFormat="1">
      <c r="A1082" s="14"/>
      <c r="B1082" s="244"/>
      <c r="C1082" s="245"/>
      <c r="D1082" s="235" t="s">
        <v>198</v>
      </c>
      <c r="E1082" s="246" t="s">
        <v>19</v>
      </c>
      <c r="F1082" s="247" t="s">
        <v>2671</v>
      </c>
      <c r="G1082" s="245"/>
      <c r="H1082" s="248">
        <v>0.090999999999999998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198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188</v>
      </c>
    </row>
    <row r="1083" s="14" customFormat="1">
      <c r="A1083" s="14"/>
      <c r="B1083" s="244"/>
      <c r="C1083" s="245"/>
      <c r="D1083" s="235" t="s">
        <v>198</v>
      </c>
      <c r="E1083" s="246" t="s">
        <v>19</v>
      </c>
      <c r="F1083" s="247" t="s">
        <v>2672</v>
      </c>
      <c r="G1083" s="245"/>
      <c r="H1083" s="248">
        <v>0.11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198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188</v>
      </c>
    </row>
    <row r="1084" s="14" customFormat="1">
      <c r="A1084" s="14"/>
      <c r="B1084" s="244"/>
      <c r="C1084" s="245"/>
      <c r="D1084" s="235" t="s">
        <v>198</v>
      </c>
      <c r="E1084" s="246" t="s">
        <v>19</v>
      </c>
      <c r="F1084" s="247" t="s">
        <v>2671</v>
      </c>
      <c r="G1084" s="245"/>
      <c r="H1084" s="248">
        <v>0.090999999999999998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198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188</v>
      </c>
    </row>
    <row r="1085" s="15" customFormat="1">
      <c r="A1085" s="15"/>
      <c r="B1085" s="255"/>
      <c r="C1085" s="256"/>
      <c r="D1085" s="235" t="s">
        <v>198</v>
      </c>
      <c r="E1085" s="257" t="s">
        <v>19</v>
      </c>
      <c r="F1085" s="258" t="s">
        <v>229</v>
      </c>
      <c r="G1085" s="256"/>
      <c r="H1085" s="259">
        <v>0.36599999999999999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198</v>
      </c>
      <c r="AU1085" s="265" t="s">
        <v>82</v>
      </c>
      <c r="AV1085" s="15" t="s">
        <v>135</v>
      </c>
      <c r="AW1085" s="15" t="s">
        <v>35</v>
      </c>
      <c r="AX1085" s="15" t="s">
        <v>80</v>
      </c>
      <c r="AY1085" s="265" t="s">
        <v>188</v>
      </c>
    </row>
    <row r="1086" s="14" customFormat="1">
      <c r="A1086" s="14"/>
      <c r="B1086" s="244"/>
      <c r="C1086" s="245"/>
      <c r="D1086" s="235" t="s">
        <v>198</v>
      </c>
      <c r="E1086" s="245"/>
      <c r="F1086" s="247" t="s">
        <v>2676</v>
      </c>
      <c r="G1086" s="245"/>
      <c r="H1086" s="248">
        <v>0.73199999999999998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4</v>
      </c>
      <c r="AX1086" s="14" t="s">
        <v>80</v>
      </c>
      <c r="AY1086" s="254" t="s">
        <v>188</v>
      </c>
    </row>
    <row r="1087" s="2" customFormat="1" ht="21.75" customHeight="1">
      <c r="A1087" s="40"/>
      <c r="B1087" s="41"/>
      <c r="C1087" s="215" t="s">
        <v>1950</v>
      </c>
      <c r="D1087" s="215" t="s">
        <v>190</v>
      </c>
      <c r="E1087" s="216" t="s">
        <v>2677</v>
      </c>
      <c r="F1087" s="217" t="s">
        <v>2678</v>
      </c>
      <c r="G1087" s="218" t="s">
        <v>501</v>
      </c>
      <c r="H1087" s="219">
        <v>14.074999999999999</v>
      </c>
      <c r="I1087" s="220"/>
      <c r="J1087" s="221">
        <f>ROUND(I1087*H1087,2)</f>
        <v>0</v>
      </c>
      <c r="K1087" s="217" t="s">
        <v>415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2.0000000000000002E-05</v>
      </c>
      <c r="R1087" s="224">
        <f>Q1087*H1087</f>
        <v>0.00028150000000000001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342</v>
      </c>
      <c r="AT1087" s="226" t="s">
        <v>190</v>
      </c>
      <c r="AU1087" s="226" t="s">
        <v>82</v>
      </c>
      <c r="AY1087" s="19" t="s">
        <v>188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342</v>
      </c>
      <c r="BM1087" s="226" t="s">
        <v>2679</v>
      </c>
    </row>
    <row r="1088" s="13" customFormat="1">
      <c r="A1088" s="13"/>
      <c r="B1088" s="233"/>
      <c r="C1088" s="234"/>
      <c r="D1088" s="235" t="s">
        <v>198</v>
      </c>
      <c r="E1088" s="236" t="s">
        <v>19</v>
      </c>
      <c r="F1088" s="237" t="s">
        <v>2427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198</v>
      </c>
      <c r="AU1088" s="243" t="s">
        <v>82</v>
      </c>
      <c r="AV1088" s="13" t="s">
        <v>80</v>
      </c>
      <c r="AW1088" s="13" t="s">
        <v>35</v>
      </c>
      <c r="AX1088" s="13" t="s">
        <v>73</v>
      </c>
      <c r="AY1088" s="243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2680</v>
      </c>
      <c r="G1089" s="245"/>
      <c r="H1089" s="248">
        <v>14.074999999999999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5" customFormat="1">
      <c r="A1090" s="15"/>
      <c r="B1090" s="255"/>
      <c r="C1090" s="256"/>
      <c r="D1090" s="235" t="s">
        <v>198</v>
      </c>
      <c r="E1090" s="257" t="s">
        <v>19</v>
      </c>
      <c r="F1090" s="258" t="s">
        <v>229</v>
      </c>
      <c r="G1090" s="256"/>
      <c r="H1090" s="259">
        <v>14.074999999999999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198</v>
      </c>
      <c r="AU1090" s="265" t="s">
        <v>82</v>
      </c>
      <c r="AV1090" s="15" t="s">
        <v>135</v>
      </c>
      <c r="AW1090" s="15" t="s">
        <v>35</v>
      </c>
      <c r="AX1090" s="15" t="s">
        <v>80</v>
      </c>
      <c r="AY1090" s="265" t="s">
        <v>188</v>
      </c>
    </row>
    <row r="1091" s="2" customFormat="1" ht="16.5" customHeight="1">
      <c r="A1091" s="40"/>
      <c r="B1091" s="41"/>
      <c r="C1091" s="272" t="s">
        <v>1955</v>
      </c>
      <c r="D1091" s="272" t="s">
        <v>522</v>
      </c>
      <c r="E1091" s="273" t="s">
        <v>2681</v>
      </c>
      <c r="F1091" s="274" t="s">
        <v>2682</v>
      </c>
      <c r="G1091" s="275" t="s">
        <v>501</v>
      </c>
      <c r="H1091" s="276">
        <v>14.356999999999999</v>
      </c>
      <c r="I1091" s="277"/>
      <c r="J1091" s="278">
        <f>ROUND(I1091*H1091,2)</f>
        <v>0</v>
      </c>
      <c r="K1091" s="274" t="s">
        <v>415</v>
      </c>
      <c r="L1091" s="279"/>
      <c r="M1091" s="280" t="s">
        <v>19</v>
      </c>
      <c r="N1091" s="281" t="s">
        <v>44</v>
      </c>
      <c r="O1091" s="86"/>
      <c r="P1091" s="224">
        <f>O1091*H1091</f>
        <v>0</v>
      </c>
      <c r="Q1091" s="224">
        <v>0.00050000000000000001</v>
      </c>
      <c r="R1091" s="224">
        <f>Q1091*H1091</f>
        <v>0.0071785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630</v>
      </c>
      <c r="AT1091" s="226" t="s">
        <v>522</v>
      </c>
      <c r="AU1091" s="226" t="s">
        <v>82</v>
      </c>
      <c r="AY1091" s="19" t="s">
        <v>188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80</v>
      </c>
      <c r="BK1091" s="227">
        <f>ROUND(I1091*H1091,2)</f>
        <v>0</v>
      </c>
      <c r="BL1091" s="19" t="s">
        <v>342</v>
      </c>
      <c r="BM1091" s="226" t="s">
        <v>2683</v>
      </c>
    </row>
    <row r="1092" s="13" customFormat="1">
      <c r="A1092" s="13"/>
      <c r="B1092" s="233"/>
      <c r="C1092" s="234"/>
      <c r="D1092" s="235" t="s">
        <v>198</v>
      </c>
      <c r="E1092" s="236" t="s">
        <v>19</v>
      </c>
      <c r="F1092" s="237" t="s">
        <v>2427</v>
      </c>
      <c r="G1092" s="234"/>
      <c r="H1092" s="236" t="s">
        <v>19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198</v>
      </c>
      <c r="AU1092" s="243" t="s">
        <v>82</v>
      </c>
      <c r="AV1092" s="13" t="s">
        <v>80</v>
      </c>
      <c r="AW1092" s="13" t="s">
        <v>35</v>
      </c>
      <c r="AX1092" s="13" t="s">
        <v>73</v>
      </c>
      <c r="AY1092" s="243" t="s">
        <v>188</v>
      </c>
    </row>
    <row r="1093" s="14" customFormat="1">
      <c r="A1093" s="14"/>
      <c r="B1093" s="244"/>
      <c r="C1093" s="245"/>
      <c r="D1093" s="235" t="s">
        <v>198</v>
      </c>
      <c r="E1093" s="246" t="s">
        <v>19</v>
      </c>
      <c r="F1093" s="247" t="s">
        <v>2680</v>
      </c>
      <c r="G1093" s="245"/>
      <c r="H1093" s="248">
        <v>14.074999999999999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198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188</v>
      </c>
    </row>
    <row r="1094" s="15" customFormat="1">
      <c r="A1094" s="15"/>
      <c r="B1094" s="255"/>
      <c r="C1094" s="256"/>
      <c r="D1094" s="235" t="s">
        <v>198</v>
      </c>
      <c r="E1094" s="257" t="s">
        <v>19</v>
      </c>
      <c r="F1094" s="258" t="s">
        <v>229</v>
      </c>
      <c r="G1094" s="256"/>
      <c r="H1094" s="259">
        <v>14.074999999999999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198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188</v>
      </c>
    </row>
    <row r="1095" s="14" customFormat="1">
      <c r="A1095" s="14"/>
      <c r="B1095" s="244"/>
      <c r="C1095" s="245"/>
      <c r="D1095" s="235" t="s">
        <v>198</v>
      </c>
      <c r="E1095" s="245"/>
      <c r="F1095" s="247" t="s">
        <v>2684</v>
      </c>
      <c r="G1095" s="245"/>
      <c r="H1095" s="248">
        <v>14.356999999999999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4</v>
      </c>
      <c r="AX1095" s="14" t="s">
        <v>80</v>
      </c>
      <c r="AY1095" s="254" t="s">
        <v>188</v>
      </c>
    </row>
    <row r="1096" s="2" customFormat="1" ht="24.15" customHeight="1">
      <c r="A1096" s="40"/>
      <c r="B1096" s="41"/>
      <c r="C1096" s="215" t="s">
        <v>1961</v>
      </c>
      <c r="D1096" s="215" t="s">
        <v>190</v>
      </c>
      <c r="E1096" s="216" t="s">
        <v>2685</v>
      </c>
      <c r="F1096" s="217" t="s">
        <v>2686</v>
      </c>
      <c r="G1096" s="218" t="s">
        <v>442</v>
      </c>
      <c r="H1096" s="219">
        <v>2</v>
      </c>
      <c r="I1096" s="220"/>
      <c r="J1096" s="221">
        <f>ROUND(I1096*H1096,2)</f>
        <v>0</v>
      </c>
      <c r="K1096" s="217" t="s">
        <v>194</v>
      </c>
      <c r="L1096" s="46"/>
      <c r="M1096" s="222" t="s">
        <v>19</v>
      </c>
      <c r="N1096" s="223" t="s">
        <v>44</v>
      </c>
      <c r="O1096" s="86"/>
      <c r="P1096" s="224">
        <f>O1096*H1096</f>
        <v>0</v>
      </c>
      <c r="Q1096" s="224">
        <v>6.9999999999999994E-05</v>
      </c>
      <c r="R1096" s="224">
        <f>Q1096*H1096</f>
        <v>0.00013999999999999999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342</v>
      </c>
      <c r="AT1096" s="226" t="s">
        <v>190</v>
      </c>
      <c r="AU1096" s="226" t="s">
        <v>82</v>
      </c>
      <c r="AY1096" s="19" t="s">
        <v>188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342</v>
      </c>
      <c r="BM1096" s="226" t="s">
        <v>2687</v>
      </c>
    </row>
    <row r="1097" s="2" customFormat="1">
      <c r="A1097" s="40"/>
      <c r="B1097" s="41"/>
      <c r="C1097" s="42"/>
      <c r="D1097" s="228" t="s">
        <v>196</v>
      </c>
      <c r="E1097" s="42"/>
      <c r="F1097" s="229" t="s">
        <v>2688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196</v>
      </c>
      <c r="AU1097" s="19" t="s">
        <v>82</v>
      </c>
    </row>
    <row r="1098" s="13" customFormat="1">
      <c r="A1098" s="13"/>
      <c r="B1098" s="233"/>
      <c r="C1098" s="234"/>
      <c r="D1098" s="235" t="s">
        <v>198</v>
      </c>
      <c r="E1098" s="236" t="s">
        <v>19</v>
      </c>
      <c r="F1098" s="237" t="s">
        <v>2630</v>
      </c>
      <c r="G1098" s="234"/>
      <c r="H1098" s="236" t="s">
        <v>19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198</v>
      </c>
      <c r="AU1098" s="243" t="s">
        <v>82</v>
      </c>
      <c r="AV1098" s="13" t="s">
        <v>80</v>
      </c>
      <c r="AW1098" s="13" t="s">
        <v>35</v>
      </c>
      <c r="AX1098" s="13" t="s">
        <v>73</v>
      </c>
      <c r="AY1098" s="243" t="s">
        <v>188</v>
      </c>
    </row>
    <row r="1099" s="13" customFormat="1">
      <c r="A1099" s="13"/>
      <c r="B1099" s="233"/>
      <c r="C1099" s="234"/>
      <c r="D1099" s="235" t="s">
        <v>198</v>
      </c>
      <c r="E1099" s="236" t="s">
        <v>19</v>
      </c>
      <c r="F1099" s="237" t="s">
        <v>2591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198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188</v>
      </c>
    </row>
    <row r="1100" s="14" customFormat="1">
      <c r="A1100" s="14"/>
      <c r="B1100" s="244"/>
      <c r="C1100" s="245"/>
      <c r="D1100" s="235" t="s">
        <v>198</v>
      </c>
      <c r="E1100" s="246" t="s">
        <v>19</v>
      </c>
      <c r="F1100" s="247" t="s">
        <v>82</v>
      </c>
      <c r="G1100" s="245"/>
      <c r="H1100" s="248">
        <v>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198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188</v>
      </c>
    </row>
    <row r="1101" s="15" customFormat="1">
      <c r="A1101" s="15"/>
      <c r="B1101" s="255"/>
      <c r="C1101" s="256"/>
      <c r="D1101" s="235" t="s">
        <v>198</v>
      </c>
      <c r="E1101" s="257" t="s">
        <v>19</v>
      </c>
      <c r="F1101" s="258" t="s">
        <v>229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198</v>
      </c>
      <c r="AU1101" s="265" t="s">
        <v>82</v>
      </c>
      <c r="AV1101" s="15" t="s">
        <v>135</v>
      </c>
      <c r="AW1101" s="15" t="s">
        <v>35</v>
      </c>
      <c r="AX1101" s="15" t="s">
        <v>80</v>
      </c>
      <c r="AY1101" s="265" t="s">
        <v>188</v>
      </c>
    </row>
    <row r="1102" s="2" customFormat="1" ht="16.5" customHeight="1">
      <c r="A1102" s="40"/>
      <c r="B1102" s="41"/>
      <c r="C1102" s="272" t="s">
        <v>1966</v>
      </c>
      <c r="D1102" s="272" t="s">
        <v>522</v>
      </c>
      <c r="E1102" s="273" t="s">
        <v>2689</v>
      </c>
      <c r="F1102" s="274" t="s">
        <v>2690</v>
      </c>
      <c r="G1102" s="275" t="s">
        <v>442</v>
      </c>
      <c r="H1102" s="276">
        <v>2</v>
      </c>
      <c r="I1102" s="277"/>
      <c r="J1102" s="278">
        <f>ROUND(I1102*H1102,2)</f>
        <v>0</v>
      </c>
      <c r="K1102" s="274" t="s">
        <v>194</v>
      </c>
      <c r="L1102" s="279"/>
      <c r="M1102" s="280" t="s">
        <v>19</v>
      </c>
      <c r="N1102" s="281" t="s">
        <v>44</v>
      </c>
      <c r="O1102" s="86"/>
      <c r="P1102" s="224">
        <f>O1102*H1102</f>
        <v>0</v>
      </c>
      <c r="Q1102" s="224">
        <v>0.00089999999999999998</v>
      </c>
      <c r="R1102" s="224">
        <f>Q1102*H1102</f>
        <v>0.0018</v>
      </c>
      <c r="S1102" s="224">
        <v>0</v>
      </c>
      <c r="T1102" s="225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6" t="s">
        <v>630</v>
      </c>
      <c r="AT1102" s="226" t="s">
        <v>522</v>
      </c>
      <c r="AU1102" s="226" t="s">
        <v>82</v>
      </c>
      <c r="AY1102" s="19" t="s">
        <v>188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9" t="s">
        <v>80</v>
      </c>
      <c r="BK1102" s="227">
        <f>ROUND(I1102*H1102,2)</f>
        <v>0</v>
      </c>
      <c r="BL1102" s="19" t="s">
        <v>342</v>
      </c>
      <c r="BM1102" s="226" t="s">
        <v>2691</v>
      </c>
    </row>
    <row r="1103" s="13" customFormat="1">
      <c r="A1103" s="13"/>
      <c r="B1103" s="233"/>
      <c r="C1103" s="234"/>
      <c r="D1103" s="235" t="s">
        <v>198</v>
      </c>
      <c r="E1103" s="236" t="s">
        <v>19</v>
      </c>
      <c r="F1103" s="237" t="s">
        <v>2630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198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188</v>
      </c>
    </row>
    <row r="1104" s="13" customFormat="1">
      <c r="A1104" s="13"/>
      <c r="B1104" s="233"/>
      <c r="C1104" s="234"/>
      <c r="D1104" s="235" t="s">
        <v>198</v>
      </c>
      <c r="E1104" s="236" t="s">
        <v>19</v>
      </c>
      <c r="F1104" s="237" t="s">
        <v>2591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198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188</v>
      </c>
    </row>
    <row r="1105" s="14" customFormat="1">
      <c r="A1105" s="14"/>
      <c r="B1105" s="244"/>
      <c r="C1105" s="245"/>
      <c r="D1105" s="235" t="s">
        <v>198</v>
      </c>
      <c r="E1105" s="246" t="s">
        <v>19</v>
      </c>
      <c r="F1105" s="247" t="s">
        <v>82</v>
      </c>
      <c r="G1105" s="245"/>
      <c r="H1105" s="248">
        <v>2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198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188</v>
      </c>
    </row>
    <row r="1106" s="15" customFormat="1">
      <c r="A1106" s="15"/>
      <c r="B1106" s="255"/>
      <c r="C1106" s="256"/>
      <c r="D1106" s="235" t="s">
        <v>198</v>
      </c>
      <c r="E1106" s="257" t="s">
        <v>19</v>
      </c>
      <c r="F1106" s="258" t="s">
        <v>229</v>
      </c>
      <c r="G1106" s="256"/>
      <c r="H1106" s="259">
        <v>2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198</v>
      </c>
      <c r="AU1106" s="265" t="s">
        <v>82</v>
      </c>
      <c r="AV1106" s="15" t="s">
        <v>135</v>
      </c>
      <c r="AW1106" s="15" t="s">
        <v>35</v>
      </c>
      <c r="AX1106" s="15" t="s">
        <v>80</v>
      </c>
      <c r="AY1106" s="265" t="s">
        <v>188</v>
      </c>
    </row>
    <row r="1107" s="2" customFormat="1" ht="24.15" customHeight="1">
      <c r="A1107" s="40"/>
      <c r="B1107" s="41"/>
      <c r="C1107" s="215" t="s">
        <v>1968</v>
      </c>
      <c r="D1107" s="215" t="s">
        <v>190</v>
      </c>
      <c r="E1107" s="216" t="s">
        <v>1837</v>
      </c>
      <c r="F1107" s="217" t="s">
        <v>1838</v>
      </c>
      <c r="G1107" s="218" t="s">
        <v>460</v>
      </c>
      <c r="H1107" s="266"/>
      <c r="I1107" s="220"/>
      <c r="J1107" s="221">
        <f>ROUND(I1107*H1107,2)</f>
        <v>0</v>
      </c>
      <c r="K1107" s="217" t="s">
        <v>194</v>
      </c>
      <c r="L1107" s="46"/>
      <c r="M1107" s="222" t="s">
        <v>19</v>
      </c>
      <c r="N1107" s="223" t="s">
        <v>44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342</v>
      </c>
      <c r="AT1107" s="226" t="s">
        <v>190</v>
      </c>
      <c r="AU1107" s="226" t="s">
        <v>82</v>
      </c>
      <c r="AY1107" s="19" t="s">
        <v>188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80</v>
      </c>
      <c r="BK1107" s="227">
        <f>ROUND(I1107*H1107,2)</f>
        <v>0</v>
      </c>
      <c r="BL1107" s="19" t="s">
        <v>342</v>
      </c>
      <c r="BM1107" s="226" t="s">
        <v>2692</v>
      </c>
    </row>
    <row r="1108" s="2" customFormat="1">
      <c r="A1108" s="40"/>
      <c r="B1108" s="41"/>
      <c r="C1108" s="42"/>
      <c r="D1108" s="228" t="s">
        <v>196</v>
      </c>
      <c r="E1108" s="42"/>
      <c r="F1108" s="229" t="s">
        <v>2693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196</v>
      </c>
      <c r="AU1108" s="19" t="s">
        <v>82</v>
      </c>
    </row>
    <row r="1109" s="12" customFormat="1" ht="22.8" customHeight="1">
      <c r="A1109" s="12"/>
      <c r="B1109" s="199"/>
      <c r="C1109" s="200"/>
      <c r="D1109" s="201" t="s">
        <v>72</v>
      </c>
      <c r="E1109" s="213" t="s">
        <v>418</v>
      </c>
      <c r="F1109" s="213" t="s">
        <v>419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SUM(P1110:P1160)</f>
        <v>0</v>
      </c>
      <c r="Q1109" s="207"/>
      <c r="R1109" s="208">
        <f>SUM(R1110:R1160)</f>
        <v>0.82740683999999987</v>
      </c>
      <c r="S1109" s="207"/>
      <c r="T1109" s="209">
        <f>SUM(T1110:T1160)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82</v>
      </c>
      <c r="AT1109" s="211" t="s">
        <v>72</v>
      </c>
      <c r="AU1109" s="211" t="s">
        <v>80</v>
      </c>
      <c r="AY1109" s="210" t="s">
        <v>188</v>
      </c>
      <c r="BK1109" s="212">
        <f>SUM(BK1110:BK1160)</f>
        <v>0</v>
      </c>
    </row>
    <row r="1110" s="2" customFormat="1" ht="24.15" customHeight="1">
      <c r="A1110" s="40"/>
      <c r="B1110" s="41"/>
      <c r="C1110" s="215" t="s">
        <v>1973</v>
      </c>
      <c r="D1110" s="215" t="s">
        <v>190</v>
      </c>
      <c r="E1110" s="216" t="s">
        <v>1840</v>
      </c>
      <c r="F1110" s="217" t="s">
        <v>1841</v>
      </c>
      <c r="G1110" s="218" t="s">
        <v>243</v>
      </c>
      <c r="H1110" s="219">
        <v>360.60000000000002</v>
      </c>
      <c r="I1110" s="220"/>
      <c r="J1110" s="221">
        <f>ROUND(I1110*H1110,2)</f>
        <v>0</v>
      </c>
      <c r="K1110" s="217" t="s">
        <v>194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342</v>
      </c>
      <c r="AT1110" s="226" t="s">
        <v>190</v>
      </c>
      <c r="AU1110" s="226" t="s">
        <v>82</v>
      </c>
      <c r="AY1110" s="19" t="s">
        <v>188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342</v>
      </c>
      <c r="BM1110" s="226" t="s">
        <v>2694</v>
      </c>
    </row>
    <row r="1111" s="2" customFormat="1">
      <c r="A1111" s="40"/>
      <c r="B1111" s="41"/>
      <c r="C1111" s="42"/>
      <c r="D1111" s="228" t="s">
        <v>196</v>
      </c>
      <c r="E1111" s="42"/>
      <c r="F1111" s="229" t="s">
        <v>1843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196</v>
      </c>
      <c r="AU1111" s="19" t="s">
        <v>82</v>
      </c>
    </row>
    <row r="1112" s="13" customFormat="1">
      <c r="A1112" s="13"/>
      <c r="B1112" s="233"/>
      <c r="C1112" s="234"/>
      <c r="D1112" s="235" t="s">
        <v>198</v>
      </c>
      <c r="E1112" s="236" t="s">
        <v>19</v>
      </c>
      <c r="F1112" s="237" t="s">
        <v>2502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198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188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1708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4" customFormat="1">
      <c r="A1114" s="14"/>
      <c r="B1114" s="244"/>
      <c r="C1114" s="245"/>
      <c r="D1114" s="235" t="s">
        <v>198</v>
      </c>
      <c r="E1114" s="246" t="s">
        <v>19</v>
      </c>
      <c r="F1114" s="247" t="s">
        <v>2503</v>
      </c>
      <c r="G1114" s="245"/>
      <c r="H1114" s="248">
        <v>19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198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188</v>
      </c>
    </row>
    <row r="1115" s="13" customFormat="1">
      <c r="A1115" s="13"/>
      <c r="B1115" s="233"/>
      <c r="C1115" s="234"/>
      <c r="D1115" s="235" t="s">
        <v>198</v>
      </c>
      <c r="E1115" s="236" t="s">
        <v>19</v>
      </c>
      <c r="F1115" s="237" t="s">
        <v>1710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198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188</v>
      </c>
    </row>
    <row r="1116" s="14" customFormat="1">
      <c r="A1116" s="14"/>
      <c r="B1116" s="244"/>
      <c r="C1116" s="245"/>
      <c r="D1116" s="235" t="s">
        <v>198</v>
      </c>
      <c r="E1116" s="246" t="s">
        <v>19</v>
      </c>
      <c r="F1116" s="247" t="s">
        <v>2504</v>
      </c>
      <c r="G1116" s="245"/>
      <c r="H1116" s="248">
        <v>249.30000000000001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198</v>
      </c>
      <c r="AU1116" s="254" t="s">
        <v>82</v>
      </c>
      <c r="AV1116" s="14" t="s">
        <v>82</v>
      </c>
      <c r="AW1116" s="14" t="s">
        <v>35</v>
      </c>
      <c r="AX1116" s="14" t="s">
        <v>73</v>
      </c>
      <c r="AY1116" s="254" t="s">
        <v>188</v>
      </c>
    </row>
    <row r="1117" s="13" customFormat="1">
      <c r="A1117" s="13"/>
      <c r="B1117" s="233"/>
      <c r="C1117" s="234"/>
      <c r="D1117" s="235" t="s">
        <v>198</v>
      </c>
      <c r="E1117" s="236" t="s">
        <v>19</v>
      </c>
      <c r="F1117" s="237" t="s">
        <v>1712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198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188</v>
      </c>
    </row>
    <row r="1118" s="14" customFormat="1">
      <c r="A1118" s="14"/>
      <c r="B1118" s="244"/>
      <c r="C1118" s="245"/>
      <c r="D1118" s="235" t="s">
        <v>198</v>
      </c>
      <c r="E1118" s="246" t="s">
        <v>19</v>
      </c>
      <c r="F1118" s="247" t="s">
        <v>2505</v>
      </c>
      <c r="G1118" s="245"/>
      <c r="H1118" s="248">
        <v>89.200000000000003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198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188</v>
      </c>
    </row>
    <row r="1119" s="13" customFormat="1">
      <c r="A1119" s="13"/>
      <c r="B1119" s="233"/>
      <c r="C1119" s="234"/>
      <c r="D1119" s="235" t="s">
        <v>198</v>
      </c>
      <c r="E1119" s="236" t="s">
        <v>19</v>
      </c>
      <c r="F1119" s="237" t="s">
        <v>1753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198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188</v>
      </c>
    </row>
    <row r="1120" s="14" customFormat="1">
      <c r="A1120" s="14"/>
      <c r="B1120" s="244"/>
      <c r="C1120" s="245"/>
      <c r="D1120" s="235" t="s">
        <v>198</v>
      </c>
      <c r="E1120" s="246" t="s">
        <v>19</v>
      </c>
      <c r="F1120" s="247" t="s">
        <v>1754</v>
      </c>
      <c r="G1120" s="245"/>
      <c r="H1120" s="248">
        <v>3.1000000000000001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198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188</v>
      </c>
    </row>
    <row r="1121" s="15" customFormat="1">
      <c r="A1121" s="15"/>
      <c r="B1121" s="255"/>
      <c r="C1121" s="256"/>
      <c r="D1121" s="235" t="s">
        <v>198</v>
      </c>
      <c r="E1121" s="257" t="s">
        <v>19</v>
      </c>
      <c r="F1121" s="258" t="s">
        <v>229</v>
      </c>
      <c r="G1121" s="256"/>
      <c r="H1121" s="259">
        <v>360.60000000000002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198</v>
      </c>
      <c r="AU1121" s="265" t="s">
        <v>82</v>
      </c>
      <c r="AV1121" s="15" t="s">
        <v>135</v>
      </c>
      <c r="AW1121" s="15" t="s">
        <v>35</v>
      </c>
      <c r="AX1121" s="15" t="s">
        <v>80</v>
      </c>
      <c r="AY1121" s="265" t="s">
        <v>188</v>
      </c>
    </row>
    <row r="1122" s="2" customFormat="1" ht="16.5" customHeight="1">
      <c r="A1122" s="40"/>
      <c r="B1122" s="41"/>
      <c r="C1122" s="272" t="s">
        <v>1978</v>
      </c>
      <c r="D1122" s="272" t="s">
        <v>522</v>
      </c>
      <c r="E1122" s="273" t="s">
        <v>1844</v>
      </c>
      <c r="F1122" s="274" t="s">
        <v>1845</v>
      </c>
      <c r="G1122" s="275" t="s">
        <v>243</v>
      </c>
      <c r="H1122" s="276">
        <v>364.64999999999998</v>
      </c>
      <c r="I1122" s="277"/>
      <c r="J1122" s="278">
        <f>ROUND(I1122*H1122,2)</f>
        <v>0</v>
      </c>
      <c r="K1122" s="274" t="s">
        <v>415</v>
      </c>
      <c r="L1122" s="279"/>
      <c r="M1122" s="280" t="s">
        <v>19</v>
      </c>
      <c r="N1122" s="281" t="s">
        <v>44</v>
      </c>
      <c r="O1122" s="86"/>
      <c r="P1122" s="224">
        <f>O1122*H1122</f>
        <v>0</v>
      </c>
      <c r="Q1122" s="224">
        <v>0.0018</v>
      </c>
      <c r="R1122" s="224">
        <f>Q1122*H1122</f>
        <v>0.6563699999999999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630</v>
      </c>
      <c r="AT1122" s="226" t="s">
        <v>522</v>
      </c>
      <c r="AU1122" s="226" t="s">
        <v>82</v>
      </c>
      <c r="AY1122" s="19" t="s">
        <v>188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342</v>
      </c>
      <c r="BM1122" s="226" t="s">
        <v>2695</v>
      </c>
    </row>
    <row r="1123" s="13" customFormat="1">
      <c r="A1123" s="13"/>
      <c r="B1123" s="233"/>
      <c r="C1123" s="234"/>
      <c r="D1123" s="235" t="s">
        <v>198</v>
      </c>
      <c r="E1123" s="236" t="s">
        <v>19</v>
      </c>
      <c r="F1123" s="237" t="s">
        <v>2502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198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188</v>
      </c>
    </row>
    <row r="1124" s="13" customFormat="1">
      <c r="A1124" s="13"/>
      <c r="B1124" s="233"/>
      <c r="C1124" s="234"/>
      <c r="D1124" s="235" t="s">
        <v>198</v>
      </c>
      <c r="E1124" s="236" t="s">
        <v>19</v>
      </c>
      <c r="F1124" s="237" t="s">
        <v>1708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198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188</v>
      </c>
    </row>
    <row r="1125" s="14" customFormat="1">
      <c r="A1125" s="14"/>
      <c r="B1125" s="244"/>
      <c r="C1125" s="245"/>
      <c r="D1125" s="235" t="s">
        <v>198</v>
      </c>
      <c r="E1125" s="246" t="s">
        <v>19</v>
      </c>
      <c r="F1125" s="247" t="s">
        <v>2503</v>
      </c>
      <c r="G1125" s="245"/>
      <c r="H1125" s="248">
        <v>19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198</v>
      </c>
      <c r="AU1125" s="254" t="s">
        <v>82</v>
      </c>
      <c r="AV1125" s="14" t="s">
        <v>82</v>
      </c>
      <c r="AW1125" s="14" t="s">
        <v>35</v>
      </c>
      <c r="AX1125" s="14" t="s">
        <v>73</v>
      </c>
      <c r="AY1125" s="254" t="s">
        <v>188</v>
      </c>
    </row>
    <row r="1126" s="13" customFormat="1">
      <c r="A1126" s="13"/>
      <c r="B1126" s="233"/>
      <c r="C1126" s="234"/>
      <c r="D1126" s="235" t="s">
        <v>198</v>
      </c>
      <c r="E1126" s="236" t="s">
        <v>19</v>
      </c>
      <c r="F1126" s="237" t="s">
        <v>1710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198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188</v>
      </c>
    </row>
    <row r="1127" s="14" customFormat="1">
      <c r="A1127" s="14"/>
      <c r="B1127" s="244"/>
      <c r="C1127" s="245"/>
      <c r="D1127" s="235" t="s">
        <v>198</v>
      </c>
      <c r="E1127" s="246" t="s">
        <v>19</v>
      </c>
      <c r="F1127" s="247" t="s">
        <v>2504</v>
      </c>
      <c r="G1127" s="245"/>
      <c r="H1127" s="248">
        <v>249.30000000000001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198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1712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2505</v>
      </c>
      <c r="G1129" s="245"/>
      <c r="H1129" s="248">
        <v>89.200000000000003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5" customFormat="1">
      <c r="A1130" s="15"/>
      <c r="B1130" s="255"/>
      <c r="C1130" s="256"/>
      <c r="D1130" s="235" t="s">
        <v>198</v>
      </c>
      <c r="E1130" s="257" t="s">
        <v>19</v>
      </c>
      <c r="F1130" s="258" t="s">
        <v>229</v>
      </c>
      <c r="G1130" s="256"/>
      <c r="H1130" s="259">
        <v>357.5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198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188</v>
      </c>
    </row>
    <row r="1131" s="14" customFormat="1">
      <c r="A1131" s="14"/>
      <c r="B1131" s="244"/>
      <c r="C1131" s="245"/>
      <c r="D1131" s="235" t="s">
        <v>198</v>
      </c>
      <c r="E1131" s="245"/>
      <c r="F1131" s="247" t="s">
        <v>2696</v>
      </c>
      <c r="G1131" s="245"/>
      <c r="H1131" s="248">
        <v>364.64999999999998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198</v>
      </c>
      <c r="AU1131" s="254" t="s">
        <v>82</v>
      </c>
      <c r="AV1131" s="14" t="s">
        <v>82</v>
      </c>
      <c r="AW1131" s="14" t="s">
        <v>4</v>
      </c>
      <c r="AX1131" s="14" t="s">
        <v>80</v>
      </c>
      <c r="AY1131" s="254" t="s">
        <v>188</v>
      </c>
    </row>
    <row r="1132" s="2" customFormat="1" ht="16.5" customHeight="1">
      <c r="A1132" s="40"/>
      <c r="B1132" s="41"/>
      <c r="C1132" s="272" t="s">
        <v>1981</v>
      </c>
      <c r="D1132" s="272" t="s">
        <v>522</v>
      </c>
      <c r="E1132" s="273" t="s">
        <v>1848</v>
      </c>
      <c r="F1132" s="274" t="s">
        <v>1849</v>
      </c>
      <c r="G1132" s="275" t="s">
        <v>243</v>
      </c>
      <c r="H1132" s="276">
        <v>3.1619999999999999</v>
      </c>
      <c r="I1132" s="277"/>
      <c r="J1132" s="278">
        <f>ROUND(I1132*H1132,2)</f>
        <v>0</v>
      </c>
      <c r="K1132" s="274" t="s">
        <v>415</v>
      </c>
      <c r="L1132" s="279"/>
      <c r="M1132" s="280" t="s">
        <v>19</v>
      </c>
      <c r="N1132" s="281" t="s">
        <v>44</v>
      </c>
      <c r="O1132" s="86"/>
      <c r="P1132" s="224">
        <f>O1132*H1132</f>
        <v>0</v>
      </c>
      <c r="Q1132" s="224">
        <v>0.0035999999999999999</v>
      </c>
      <c r="R1132" s="224">
        <f>Q1132*H1132</f>
        <v>0.0113832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630</v>
      </c>
      <c r="AT1132" s="226" t="s">
        <v>522</v>
      </c>
      <c r="AU1132" s="226" t="s">
        <v>82</v>
      </c>
      <c r="AY1132" s="19" t="s">
        <v>188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80</v>
      </c>
      <c r="BK1132" s="227">
        <f>ROUND(I1132*H1132,2)</f>
        <v>0</v>
      </c>
      <c r="BL1132" s="19" t="s">
        <v>342</v>
      </c>
      <c r="BM1132" s="226" t="s">
        <v>2697</v>
      </c>
    </row>
    <row r="1133" s="13" customFormat="1">
      <c r="A1133" s="13"/>
      <c r="B1133" s="233"/>
      <c r="C1133" s="234"/>
      <c r="D1133" s="235" t="s">
        <v>198</v>
      </c>
      <c r="E1133" s="236" t="s">
        <v>19</v>
      </c>
      <c r="F1133" s="237" t="s">
        <v>2590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198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188</v>
      </c>
    </row>
    <row r="1134" s="13" customFormat="1">
      <c r="A1134" s="13"/>
      <c r="B1134" s="233"/>
      <c r="C1134" s="234"/>
      <c r="D1134" s="235" t="s">
        <v>198</v>
      </c>
      <c r="E1134" s="236" t="s">
        <v>19</v>
      </c>
      <c r="F1134" s="237" t="s">
        <v>1753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198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188</v>
      </c>
    </row>
    <row r="1135" s="14" customFormat="1">
      <c r="A1135" s="14"/>
      <c r="B1135" s="244"/>
      <c r="C1135" s="245"/>
      <c r="D1135" s="235" t="s">
        <v>198</v>
      </c>
      <c r="E1135" s="246" t="s">
        <v>19</v>
      </c>
      <c r="F1135" s="247" t="s">
        <v>1754</v>
      </c>
      <c r="G1135" s="245"/>
      <c r="H1135" s="248">
        <v>3.1000000000000001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198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188</v>
      </c>
    </row>
    <row r="1136" s="15" customFormat="1">
      <c r="A1136" s="15"/>
      <c r="B1136" s="255"/>
      <c r="C1136" s="256"/>
      <c r="D1136" s="235" t="s">
        <v>198</v>
      </c>
      <c r="E1136" s="257" t="s">
        <v>19</v>
      </c>
      <c r="F1136" s="258" t="s">
        <v>229</v>
      </c>
      <c r="G1136" s="256"/>
      <c r="H1136" s="259">
        <v>3.1000000000000001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198</v>
      </c>
      <c r="AU1136" s="265" t="s">
        <v>82</v>
      </c>
      <c r="AV1136" s="15" t="s">
        <v>135</v>
      </c>
      <c r="AW1136" s="15" t="s">
        <v>35</v>
      </c>
      <c r="AX1136" s="15" t="s">
        <v>80</v>
      </c>
      <c r="AY1136" s="265" t="s">
        <v>188</v>
      </c>
    </row>
    <row r="1137" s="14" customFormat="1">
      <c r="A1137" s="14"/>
      <c r="B1137" s="244"/>
      <c r="C1137" s="245"/>
      <c r="D1137" s="235" t="s">
        <v>198</v>
      </c>
      <c r="E1137" s="245"/>
      <c r="F1137" s="247" t="s">
        <v>1758</v>
      </c>
      <c r="G1137" s="245"/>
      <c r="H1137" s="248">
        <v>3.1619999999999999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198</v>
      </c>
      <c r="AU1137" s="254" t="s">
        <v>82</v>
      </c>
      <c r="AV1137" s="14" t="s">
        <v>82</v>
      </c>
      <c r="AW1137" s="14" t="s">
        <v>4</v>
      </c>
      <c r="AX1137" s="14" t="s">
        <v>80</v>
      </c>
      <c r="AY1137" s="254" t="s">
        <v>188</v>
      </c>
    </row>
    <row r="1138" s="2" customFormat="1" ht="24.15" customHeight="1">
      <c r="A1138" s="40"/>
      <c r="B1138" s="41"/>
      <c r="C1138" s="215" t="s">
        <v>1989</v>
      </c>
      <c r="D1138" s="215" t="s">
        <v>190</v>
      </c>
      <c r="E1138" s="216" t="s">
        <v>2698</v>
      </c>
      <c r="F1138" s="217" t="s">
        <v>2699</v>
      </c>
      <c r="G1138" s="218" t="s">
        <v>243</v>
      </c>
      <c r="H1138" s="219">
        <v>45.399999999999999</v>
      </c>
      <c r="I1138" s="220"/>
      <c r="J1138" s="221">
        <f>ROUND(I1138*H1138,2)</f>
        <v>0</v>
      </c>
      <c r="K1138" s="217" t="s">
        <v>194</v>
      </c>
      <c r="L1138" s="46"/>
      <c r="M1138" s="222" t="s">
        <v>19</v>
      </c>
      <c r="N1138" s="223" t="s">
        <v>44</v>
      </c>
      <c r="O1138" s="86"/>
      <c r="P1138" s="224">
        <f>O1138*H1138</f>
        <v>0</v>
      </c>
      <c r="Q1138" s="224">
        <v>0.00012</v>
      </c>
      <c r="R1138" s="224">
        <f>Q1138*H1138</f>
        <v>0.0054479999999999997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342</v>
      </c>
      <c r="AT1138" s="226" t="s">
        <v>190</v>
      </c>
      <c r="AU1138" s="226" t="s">
        <v>82</v>
      </c>
      <c r="AY1138" s="19" t="s">
        <v>188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342</v>
      </c>
      <c r="BM1138" s="226" t="s">
        <v>2700</v>
      </c>
    </row>
    <row r="1139" s="2" customFormat="1">
      <c r="A1139" s="40"/>
      <c r="B1139" s="41"/>
      <c r="C1139" s="42"/>
      <c r="D1139" s="228" t="s">
        <v>196</v>
      </c>
      <c r="E1139" s="42"/>
      <c r="F1139" s="229" t="s">
        <v>2701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196</v>
      </c>
      <c r="AU1139" s="19" t="s">
        <v>82</v>
      </c>
    </row>
    <row r="1140" s="13" customFormat="1">
      <c r="A1140" s="13"/>
      <c r="B1140" s="233"/>
      <c r="C1140" s="234"/>
      <c r="D1140" s="235" t="s">
        <v>198</v>
      </c>
      <c r="E1140" s="236" t="s">
        <v>19</v>
      </c>
      <c r="F1140" s="237" t="s">
        <v>2590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198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188</v>
      </c>
    </row>
    <row r="1141" s="13" customFormat="1">
      <c r="A1141" s="13"/>
      <c r="B1141" s="233"/>
      <c r="C1141" s="234"/>
      <c r="D1141" s="235" t="s">
        <v>198</v>
      </c>
      <c r="E1141" s="236" t="s">
        <v>19</v>
      </c>
      <c r="F1141" s="237" t="s">
        <v>2591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198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188</v>
      </c>
    </row>
    <row r="1142" s="13" customFormat="1">
      <c r="A1142" s="13"/>
      <c r="B1142" s="233"/>
      <c r="C1142" s="234"/>
      <c r="D1142" s="235" t="s">
        <v>198</v>
      </c>
      <c r="E1142" s="236" t="s">
        <v>19</v>
      </c>
      <c r="F1142" s="237" t="s">
        <v>2702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198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188</v>
      </c>
    </row>
    <row r="1143" s="14" customFormat="1">
      <c r="A1143" s="14"/>
      <c r="B1143" s="244"/>
      <c r="C1143" s="245"/>
      <c r="D1143" s="235" t="s">
        <v>198</v>
      </c>
      <c r="E1143" s="246" t="s">
        <v>19</v>
      </c>
      <c r="F1143" s="247" t="s">
        <v>2592</v>
      </c>
      <c r="G1143" s="245"/>
      <c r="H1143" s="248">
        <v>22.699999999999999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198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188</v>
      </c>
    </row>
    <row r="1144" s="13" customFormat="1">
      <c r="A1144" s="13"/>
      <c r="B1144" s="233"/>
      <c r="C1144" s="234"/>
      <c r="D1144" s="235" t="s">
        <v>198</v>
      </c>
      <c r="E1144" s="236" t="s">
        <v>19</v>
      </c>
      <c r="F1144" s="237" t="s">
        <v>2703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198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188</v>
      </c>
    </row>
    <row r="1145" s="14" customFormat="1">
      <c r="A1145" s="14"/>
      <c r="B1145" s="244"/>
      <c r="C1145" s="245"/>
      <c r="D1145" s="235" t="s">
        <v>198</v>
      </c>
      <c r="E1145" s="246" t="s">
        <v>19</v>
      </c>
      <c r="F1145" s="247" t="s">
        <v>2592</v>
      </c>
      <c r="G1145" s="245"/>
      <c r="H1145" s="248">
        <v>22.699999999999999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198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188</v>
      </c>
    </row>
    <row r="1146" s="15" customFormat="1">
      <c r="A1146" s="15"/>
      <c r="B1146" s="255"/>
      <c r="C1146" s="256"/>
      <c r="D1146" s="235" t="s">
        <v>198</v>
      </c>
      <c r="E1146" s="257" t="s">
        <v>19</v>
      </c>
      <c r="F1146" s="258" t="s">
        <v>229</v>
      </c>
      <c r="G1146" s="256"/>
      <c r="H1146" s="259">
        <v>45.399999999999999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198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188</v>
      </c>
    </row>
    <row r="1147" s="2" customFormat="1" ht="16.5" customHeight="1">
      <c r="A1147" s="40"/>
      <c r="B1147" s="41"/>
      <c r="C1147" s="272" t="s">
        <v>1991</v>
      </c>
      <c r="D1147" s="272" t="s">
        <v>522</v>
      </c>
      <c r="E1147" s="273" t="s">
        <v>2704</v>
      </c>
      <c r="F1147" s="274" t="s">
        <v>2705</v>
      </c>
      <c r="G1147" s="275" t="s">
        <v>243</v>
      </c>
      <c r="H1147" s="276">
        <v>23.154</v>
      </c>
      <c r="I1147" s="277"/>
      <c r="J1147" s="278">
        <f>ROUND(I1147*H1147,2)</f>
        <v>0</v>
      </c>
      <c r="K1147" s="274" t="s">
        <v>415</v>
      </c>
      <c r="L1147" s="279"/>
      <c r="M1147" s="280" t="s">
        <v>19</v>
      </c>
      <c r="N1147" s="281" t="s">
        <v>44</v>
      </c>
      <c r="O1147" s="86"/>
      <c r="P1147" s="224">
        <f>O1147*H1147</f>
        <v>0</v>
      </c>
      <c r="Q1147" s="224">
        <v>0.0038600000000000001</v>
      </c>
      <c r="R1147" s="224">
        <f>Q1147*H1147</f>
        <v>0.089374439999999999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630</v>
      </c>
      <c r="AT1147" s="226" t="s">
        <v>522</v>
      </c>
      <c r="AU1147" s="226" t="s">
        <v>82</v>
      </c>
      <c r="AY1147" s="19" t="s">
        <v>188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342</v>
      </c>
      <c r="BM1147" s="226" t="s">
        <v>2706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2590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3" customFormat="1">
      <c r="A1149" s="13"/>
      <c r="B1149" s="233"/>
      <c r="C1149" s="234"/>
      <c r="D1149" s="235" t="s">
        <v>198</v>
      </c>
      <c r="E1149" s="236" t="s">
        <v>19</v>
      </c>
      <c r="F1149" s="237" t="s">
        <v>2591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198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188</v>
      </c>
    </row>
    <row r="1150" s="14" customFormat="1">
      <c r="A1150" s="14"/>
      <c r="B1150" s="244"/>
      <c r="C1150" s="245"/>
      <c r="D1150" s="235" t="s">
        <v>198</v>
      </c>
      <c r="E1150" s="246" t="s">
        <v>19</v>
      </c>
      <c r="F1150" s="247" t="s">
        <v>2592</v>
      </c>
      <c r="G1150" s="245"/>
      <c r="H1150" s="248">
        <v>22.699999999999999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198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188</v>
      </c>
    </row>
    <row r="1151" s="15" customFormat="1">
      <c r="A1151" s="15"/>
      <c r="B1151" s="255"/>
      <c r="C1151" s="256"/>
      <c r="D1151" s="235" t="s">
        <v>198</v>
      </c>
      <c r="E1151" s="257" t="s">
        <v>19</v>
      </c>
      <c r="F1151" s="258" t="s">
        <v>229</v>
      </c>
      <c r="G1151" s="256"/>
      <c r="H1151" s="259">
        <v>22.699999999999999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198</v>
      </c>
      <c r="AU1151" s="265" t="s">
        <v>82</v>
      </c>
      <c r="AV1151" s="15" t="s">
        <v>135</v>
      </c>
      <c r="AW1151" s="15" t="s">
        <v>35</v>
      </c>
      <c r="AX1151" s="15" t="s">
        <v>80</v>
      </c>
      <c r="AY1151" s="265" t="s">
        <v>188</v>
      </c>
    </row>
    <row r="1152" s="14" customFormat="1">
      <c r="A1152" s="14"/>
      <c r="B1152" s="244"/>
      <c r="C1152" s="245"/>
      <c r="D1152" s="235" t="s">
        <v>198</v>
      </c>
      <c r="E1152" s="245"/>
      <c r="F1152" s="247" t="s">
        <v>2707</v>
      </c>
      <c r="G1152" s="245"/>
      <c r="H1152" s="248">
        <v>23.154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198</v>
      </c>
      <c r="AU1152" s="254" t="s">
        <v>82</v>
      </c>
      <c r="AV1152" s="14" t="s">
        <v>82</v>
      </c>
      <c r="AW1152" s="14" t="s">
        <v>4</v>
      </c>
      <c r="AX1152" s="14" t="s">
        <v>80</v>
      </c>
      <c r="AY1152" s="254" t="s">
        <v>188</v>
      </c>
    </row>
    <row r="1153" s="2" customFormat="1" ht="16.5" customHeight="1">
      <c r="A1153" s="40"/>
      <c r="B1153" s="41"/>
      <c r="C1153" s="272" t="s">
        <v>1993</v>
      </c>
      <c r="D1153" s="272" t="s">
        <v>522</v>
      </c>
      <c r="E1153" s="273" t="s">
        <v>2708</v>
      </c>
      <c r="F1153" s="274" t="s">
        <v>2709</v>
      </c>
      <c r="G1153" s="275" t="s">
        <v>243</v>
      </c>
      <c r="H1153" s="276">
        <v>23.154</v>
      </c>
      <c r="I1153" s="277"/>
      <c r="J1153" s="278">
        <f>ROUND(I1153*H1153,2)</f>
        <v>0</v>
      </c>
      <c r="K1153" s="274" t="s">
        <v>415</v>
      </c>
      <c r="L1153" s="279"/>
      <c r="M1153" s="280" t="s">
        <v>19</v>
      </c>
      <c r="N1153" s="281" t="s">
        <v>44</v>
      </c>
      <c r="O1153" s="86"/>
      <c r="P1153" s="224">
        <f>O1153*H1153</f>
        <v>0</v>
      </c>
      <c r="Q1153" s="224">
        <v>0.0028</v>
      </c>
      <c r="R1153" s="224">
        <f>Q1153*H1153</f>
        <v>0.064831200000000005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630</v>
      </c>
      <c r="AT1153" s="226" t="s">
        <v>522</v>
      </c>
      <c r="AU1153" s="226" t="s">
        <v>82</v>
      </c>
      <c r="AY1153" s="19" t="s">
        <v>188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342</v>
      </c>
      <c r="BM1153" s="226" t="s">
        <v>2710</v>
      </c>
    </row>
    <row r="1154" s="13" customFormat="1">
      <c r="A1154" s="13"/>
      <c r="B1154" s="233"/>
      <c r="C1154" s="234"/>
      <c r="D1154" s="235" t="s">
        <v>198</v>
      </c>
      <c r="E1154" s="236" t="s">
        <v>19</v>
      </c>
      <c r="F1154" s="237" t="s">
        <v>2590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198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188</v>
      </c>
    </row>
    <row r="1155" s="13" customFormat="1">
      <c r="A1155" s="13"/>
      <c r="B1155" s="233"/>
      <c r="C1155" s="234"/>
      <c r="D1155" s="235" t="s">
        <v>198</v>
      </c>
      <c r="E1155" s="236" t="s">
        <v>19</v>
      </c>
      <c r="F1155" s="237" t="s">
        <v>2591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198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188</v>
      </c>
    </row>
    <row r="1156" s="14" customFormat="1">
      <c r="A1156" s="14"/>
      <c r="B1156" s="244"/>
      <c r="C1156" s="245"/>
      <c r="D1156" s="235" t="s">
        <v>198</v>
      </c>
      <c r="E1156" s="246" t="s">
        <v>19</v>
      </c>
      <c r="F1156" s="247" t="s">
        <v>2592</v>
      </c>
      <c r="G1156" s="245"/>
      <c r="H1156" s="248">
        <v>22.699999999999999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198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188</v>
      </c>
    </row>
    <row r="1157" s="15" customFormat="1">
      <c r="A1157" s="15"/>
      <c r="B1157" s="255"/>
      <c r="C1157" s="256"/>
      <c r="D1157" s="235" t="s">
        <v>198</v>
      </c>
      <c r="E1157" s="257" t="s">
        <v>19</v>
      </c>
      <c r="F1157" s="258" t="s">
        <v>229</v>
      </c>
      <c r="G1157" s="256"/>
      <c r="H1157" s="259">
        <v>22.699999999999999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198</v>
      </c>
      <c r="AU1157" s="265" t="s">
        <v>82</v>
      </c>
      <c r="AV1157" s="15" t="s">
        <v>135</v>
      </c>
      <c r="AW1157" s="15" t="s">
        <v>35</v>
      </c>
      <c r="AX1157" s="15" t="s">
        <v>80</v>
      </c>
      <c r="AY1157" s="265" t="s">
        <v>188</v>
      </c>
    </row>
    <row r="1158" s="14" customFormat="1">
      <c r="A1158" s="14"/>
      <c r="B1158" s="244"/>
      <c r="C1158" s="245"/>
      <c r="D1158" s="235" t="s">
        <v>198</v>
      </c>
      <c r="E1158" s="245"/>
      <c r="F1158" s="247" t="s">
        <v>2707</v>
      </c>
      <c r="G1158" s="245"/>
      <c r="H1158" s="248">
        <v>23.154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198</v>
      </c>
      <c r="AU1158" s="254" t="s">
        <v>82</v>
      </c>
      <c r="AV1158" s="14" t="s">
        <v>82</v>
      </c>
      <c r="AW1158" s="14" t="s">
        <v>4</v>
      </c>
      <c r="AX1158" s="14" t="s">
        <v>80</v>
      </c>
      <c r="AY1158" s="254" t="s">
        <v>188</v>
      </c>
    </row>
    <row r="1159" s="2" customFormat="1" ht="24.15" customHeight="1">
      <c r="A1159" s="40"/>
      <c r="B1159" s="41"/>
      <c r="C1159" s="215" t="s">
        <v>1999</v>
      </c>
      <c r="D1159" s="215" t="s">
        <v>190</v>
      </c>
      <c r="E1159" s="216" t="s">
        <v>1858</v>
      </c>
      <c r="F1159" s="217" t="s">
        <v>1859</v>
      </c>
      <c r="G1159" s="218" t="s">
        <v>460</v>
      </c>
      <c r="H1159" s="266"/>
      <c r="I1159" s="220"/>
      <c r="J1159" s="221">
        <f>ROUND(I1159*H1159,2)</f>
        <v>0</v>
      </c>
      <c r="K1159" s="217" t="s">
        <v>194</v>
      </c>
      <c r="L1159" s="46"/>
      <c r="M1159" s="222" t="s">
        <v>19</v>
      </c>
      <c r="N1159" s="223" t="s">
        <v>44</v>
      </c>
      <c r="O1159" s="86"/>
      <c r="P1159" s="224">
        <f>O1159*H1159</f>
        <v>0</v>
      </c>
      <c r="Q1159" s="224">
        <v>0</v>
      </c>
      <c r="R1159" s="224">
        <f>Q1159*H1159</f>
        <v>0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342</v>
      </c>
      <c r="AT1159" s="226" t="s">
        <v>190</v>
      </c>
      <c r="AU1159" s="226" t="s">
        <v>82</v>
      </c>
      <c r="AY1159" s="19" t="s">
        <v>188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80</v>
      </c>
      <c r="BK1159" s="227">
        <f>ROUND(I1159*H1159,2)</f>
        <v>0</v>
      </c>
      <c r="BL1159" s="19" t="s">
        <v>342</v>
      </c>
      <c r="BM1159" s="226" t="s">
        <v>2711</v>
      </c>
    </row>
    <row r="1160" s="2" customFormat="1">
      <c r="A1160" s="40"/>
      <c r="B1160" s="41"/>
      <c r="C1160" s="42"/>
      <c r="D1160" s="228" t="s">
        <v>196</v>
      </c>
      <c r="E1160" s="42"/>
      <c r="F1160" s="229" t="s">
        <v>1861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196</v>
      </c>
      <c r="AU1160" s="19" t="s">
        <v>82</v>
      </c>
    </row>
    <row r="1161" s="12" customFormat="1" ht="22.8" customHeight="1">
      <c r="A1161" s="12"/>
      <c r="B1161" s="199"/>
      <c r="C1161" s="200"/>
      <c r="D1161" s="201" t="s">
        <v>72</v>
      </c>
      <c r="E1161" s="213" t="s">
        <v>1862</v>
      </c>
      <c r="F1161" s="213" t="s">
        <v>1863</v>
      </c>
      <c r="G1161" s="200"/>
      <c r="H1161" s="200"/>
      <c r="I1161" s="203"/>
      <c r="J1161" s="214">
        <f>BK1161</f>
        <v>0</v>
      </c>
      <c r="K1161" s="200"/>
      <c r="L1161" s="205"/>
      <c r="M1161" s="206"/>
      <c r="N1161" s="207"/>
      <c r="O1161" s="207"/>
      <c r="P1161" s="208">
        <f>SUM(P1162:P1198)</f>
        <v>0</v>
      </c>
      <c r="Q1161" s="207"/>
      <c r="R1161" s="208">
        <f>SUM(R1162:R1198)</f>
        <v>0.010509999999999999</v>
      </c>
      <c r="S1161" s="207"/>
      <c r="T1161" s="209">
        <f>SUM(T1162:T1198)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0" t="s">
        <v>82</v>
      </c>
      <c r="AT1161" s="211" t="s">
        <v>72</v>
      </c>
      <c r="AU1161" s="211" t="s">
        <v>80</v>
      </c>
      <c r="AY1161" s="210" t="s">
        <v>188</v>
      </c>
      <c r="BK1161" s="212">
        <f>SUM(BK1162:BK1198)</f>
        <v>0</v>
      </c>
    </row>
    <row r="1162" s="2" customFormat="1" ht="16.5" customHeight="1">
      <c r="A1162" s="40"/>
      <c r="B1162" s="41"/>
      <c r="C1162" s="215" t="s">
        <v>2004</v>
      </c>
      <c r="D1162" s="215" t="s">
        <v>190</v>
      </c>
      <c r="E1162" s="216" t="s">
        <v>2712</v>
      </c>
      <c r="F1162" s="217" t="s">
        <v>2713</v>
      </c>
      <c r="G1162" s="218" t="s">
        <v>1866</v>
      </c>
      <c r="H1162" s="219">
        <v>2</v>
      </c>
      <c r="I1162" s="220"/>
      <c r="J1162" s="221">
        <f>ROUND(I1162*H1162,2)</f>
        <v>0</v>
      </c>
      <c r="K1162" s="217" t="s">
        <v>452</v>
      </c>
      <c r="L1162" s="46"/>
      <c r="M1162" s="222" t="s">
        <v>19</v>
      </c>
      <c r="N1162" s="223" t="s">
        <v>44</v>
      </c>
      <c r="O1162" s="86"/>
      <c r="P1162" s="224">
        <f>O1162*H1162</f>
        <v>0</v>
      </c>
      <c r="Q1162" s="224">
        <v>0.00080000000000000004</v>
      </c>
      <c r="R1162" s="224">
        <f>Q1162*H1162</f>
        <v>0.0016000000000000001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342</v>
      </c>
      <c r="AT1162" s="226" t="s">
        <v>190</v>
      </c>
      <c r="AU1162" s="226" t="s">
        <v>82</v>
      </c>
      <c r="AY1162" s="19" t="s">
        <v>188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342</v>
      </c>
      <c r="BM1162" s="226" t="s">
        <v>2714</v>
      </c>
    </row>
    <row r="1163" s="13" customFormat="1">
      <c r="A1163" s="13"/>
      <c r="B1163" s="233"/>
      <c r="C1163" s="234"/>
      <c r="D1163" s="235" t="s">
        <v>198</v>
      </c>
      <c r="E1163" s="236" t="s">
        <v>19</v>
      </c>
      <c r="F1163" s="237" t="s">
        <v>2715</v>
      </c>
      <c r="G1163" s="234"/>
      <c r="H1163" s="236" t="s">
        <v>19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198</v>
      </c>
      <c r="AU1163" s="243" t="s">
        <v>82</v>
      </c>
      <c r="AV1163" s="13" t="s">
        <v>80</v>
      </c>
      <c r="AW1163" s="13" t="s">
        <v>35</v>
      </c>
      <c r="AX1163" s="13" t="s">
        <v>73</v>
      </c>
      <c r="AY1163" s="243" t="s">
        <v>188</v>
      </c>
    </row>
    <row r="1164" s="14" customFormat="1">
      <c r="A1164" s="14"/>
      <c r="B1164" s="244"/>
      <c r="C1164" s="245"/>
      <c r="D1164" s="235" t="s">
        <v>198</v>
      </c>
      <c r="E1164" s="246" t="s">
        <v>19</v>
      </c>
      <c r="F1164" s="247" t="s">
        <v>82</v>
      </c>
      <c r="G1164" s="245"/>
      <c r="H1164" s="248">
        <v>2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198</v>
      </c>
      <c r="AU1164" s="254" t="s">
        <v>82</v>
      </c>
      <c r="AV1164" s="14" t="s">
        <v>82</v>
      </c>
      <c r="AW1164" s="14" t="s">
        <v>35</v>
      </c>
      <c r="AX1164" s="14" t="s">
        <v>73</v>
      </c>
      <c r="AY1164" s="254" t="s">
        <v>188</v>
      </c>
    </row>
    <row r="1165" s="15" customFormat="1">
      <c r="A1165" s="15"/>
      <c r="B1165" s="255"/>
      <c r="C1165" s="256"/>
      <c r="D1165" s="235" t="s">
        <v>198</v>
      </c>
      <c r="E1165" s="257" t="s">
        <v>19</v>
      </c>
      <c r="F1165" s="258" t="s">
        <v>229</v>
      </c>
      <c r="G1165" s="256"/>
      <c r="H1165" s="259">
        <v>2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5" t="s">
        <v>198</v>
      </c>
      <c r="AU1165" s="265" t="s">
        <v>82</v>
      </c>
      <c r="AV1165" s="15" t="s">
        <v>135</v>
      </c>
      <c r="AW1165" s="15" t="s">
        <v>35</v>
      </c>
      <c r="AX1165" s="15" t="s">
        <v>80</v>
      </c>
      <c r="AY1165" s="265" t="s">
        <v>188</v>
      </c>
    </row>
    <row r="1166" s="2" customFormat="1" ht="16.5" customHeight="1">
      <c r="A1166" s="40"/>
      <c r="B1166" s="41"/>
      <c r="C1166" s="215" t="s">
        <v>2007</v>
      </c>
      <c r="D1166" s="215" t="s">
        <v>190</v>
      </c>
      <c r="E1166" s="216" t="s">
        <v>2716</v>
      </c>
      <c r="F1166" s="217" t="s">
        <v>2717</v>
      </c>
      <c r="G1166" s="218" t="s">
        <v>1866</v>
      </c>
      <c r="H1166" s="219">
        <v>1</v>
      </c>
      <c r="I1166" s="220"/>
      <c r="J1166" s="221">
        <f>ROUND(I1166*H1166,2)</f>
        <v>0</v>
      </c>
      <c r="K1166" s="217" t="s">
        <v>452</v>
      </c>
      <c r="L1166" s="46"/>
      <c r="M1166" s="222" t="s">
        <v>19</v>
      </c>
      <c r="N1166" s="223" t="s">
        <v>44</v>
      </c>
      <c r="O1166" s="86"/>
      <c r="P1166" s="224">
        <f>O1166*H1166</f>
        <v>0</v>
      </c>
      <c r="Q1166" s="224">
        <v>0.0012999999999999999</v>
      </c>
      <c r="R1166" s="224">
        <f>Q1166*H1166</f>
        <v>0.0012999999999999999</v>
      </c>
      <c r="S1166" s="224">
        <v>0</v>
      </c>
      <c r="T1166" s="225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6" t="s">
        <v>342</v>
      </c>
      <c r="AT1166" s="226" t="s">
        <v>190</v>
      </c>
      <c r="AU1166" s="226" t="s">
        <v>82</v>
      </c>
      <c r="AY1166" s="19" t="s">
        <v>188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9" t="s">
        <v>80</v>
      </c>
      <c r="BK1166" s="227">
        <f>ROUND(I1166*H1166,2)</f>
        <v>0</v>
      </c>
      <c r="BL1166" s="19" t="s">
        <v>342</v>
      </c>
      <c r="BM1166" s="226" t="s">
        <v>2718</v>
      </c>
    </row>
    <row r="1167" s="13" customFormat="1">
      <c r="A1167" s="13"/>
      <c r="B1167" s="233"/>
      <c r="C1167" s="234"/>
      <c r="D1167" s="235" t="s">
        <v>198</v>
      </c>
      <c r="E1167" s="236" t="s">
        <v>19</v>
      </c>
      <c r="F1167" s="237" t="s">
        <v>2715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198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188</v>
      </c>
    </row>
    <row r="1168" s="14" customFormat="1">
      <c r="A1168" s="14"/>
      <c r="B1168" s="244"/>
      <c r="C1168" s="245"/>
      <c r="D1168" s="235" t="s">
        <v>198</v>
      </c>
      <c r="E1168" s="246" t="s">
        <v>19</v>
      </c>
      <c r="F1168" s="247" t="s">
        <v>80</v>
      </c>
      <c r="G1168" s="245"/>
      <c r="H1168" s="248">
        <v>1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198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188</v>
      </c>
    </row>
    <row r="1169" s="15" customFormat="1">
      <c r="A1169" s="15"/>
      <c r="B1169" s="255"/>
      <c r="C1169" s="256"/>
      <c r="D1169" s="235" t="s">
        <v>198</v>
      </c>
      <c r="E1169" s="257" t="s">
        <v>19</v>
      </c>
      <c r="F1169" s="258" t="s">
        <v>229</v>
      </c>
      <c r="G1169" s="256"/>
      <c r="H1169" s="259">
        <v>1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198</v>
      </c>
      <c r="AU1169" s="265" t="s">
        <v>82</v>
      </c>
      <c r="AV1169" s="15" t="s">
        <v>135</v>
      </c>
      <c r="AW1169" s="15" t="s">
        <v>35</v>
      </c>
      <c r="AX1169" s="15" t="s">
        <v>80</v>
      </c>
      <c r="AY1169" s="265" t="s">
        <v>188</v>
      </c>
    </row>
    <row r="1170" s="2" customFormat="1" ht="16.5" customHeight="1">
      <c r="A1170" s="40"/>
      <c r="B1170" s="41"/>
      <c r="C1170" s="215" t="s">
        <v>2009</v>
      </c>
      <c r="D1170" s="215" t="s">
        <v>190</v>
      </c>
      <c r="E1170" s="216" t="s">
        <v>2719</v>
      </c>
      <c r="F1170" s="217" t="s">
        <v>2720</v>
      </c>
      <c r="G1170" s="218" t="s">
        <v>1866</v>
      </c>
      <c r="H1170" s="219">
        <v>1</v>
      </c>
      <c r="I1170" s="220"/>
      <c r="J1170" s="221">
        <f>ROUND(I1170*H1170,2)</f>
        <v>0</v>
      </c>
      <c r="K1170" s="217" t="s">
        <v>452</v>
      </c>
      <c r="L1170" s="46"/>
      <c r="M1170" s="222" t="s">
        <v>19</v>
      </c>
      <c r="N1170" s="223" t="s">
        <v>44</v>
      </c>
      <c r="O1170" s="86"/>
      <c r="P1170" s="224">
        <f>O1170*H1170</f>
        <v>0</v>
      </c>
      <c r="Q1170" s="224">
        <v>0.00084999999999999995</v>
      </c>
      <c r="R1170" s="224">
        <f>Q1170*H1170</f>
        <v>0.00084999999999999995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342</v>
      </c>
      <c r="AT1170" s="226" t="s">
        <v>190</v>
      </c>
      <c r="AU1170" s="226" t="s">
        <v>82</v>
      </c>
      <c r="AY1170" s="19" t="s">
        <v>188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80</v>
      </c>
      <c r="BK1170" s="227">
        <f>ROUND(I1170*H1170,2)</f>
        <v>0</v>
      </c>
      <c r="BL1170" s="19" t="s">
        <v>342</v>
      </c>
      <c r="BM1170" s="226" t="s">
        <v>2721</v>
      </c>
    </row>
    <row r="1171" s="13" customFormat="1">
      <c r="A1171" s="13"/>
      <c r="B1171" s="233"/>
      <c r="C1171" s="234"/>
      <c r="D1171" s="235" t="s">
        <v>198</v>
      </c>
      <c r="E1171" s="236" t="s">
        <v>19</v>
      </c>
      <c r="F1171" s="237" t="s">
        <v>2715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198</v>
      </c>
      <c r="AU1171" s="243" t="s">
        <v>82</v>
      </c>
      <c r="AV1171" s="13" t="s">
        <v>80</v>
      </c>
      <c r="AW1171" s="13" t="s">
        <v>35</v>
      </c>
      <c r="AX1171" s="13" t="s">
        <v>73</v>
      </c>
      <c r="AY1171" s="243" t="s">
        <v>188</v>
      </c>
    </row>
    <row r="1172" s="14" customFormat="1">
      <c r="A1172" s="14"/>
      <c r="B1172" s="244"/>
      <c r="C1172" s="245"/>
      <c r="D1172" s="235" t="s">
        <v>198</v>
      </c>
      <c r="E1172" s="246" t="s">
        <v>19</v>
      </c>
      <c r="F1172" s="247" t="s">
        <v>80</v>
      </c>
      <c r="G1172" s="245"/>
      <c r="H1172" s="248">
        <v>1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198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188</v>
      </c>
    </row>
    <row r="1173" s="15" customFormat="1">
      <c r="A1173" s="15"/>
      <c r="B1173" s="255"/>
      <c r="C1173" s="256"/>
      <c r="D1173" s="235" t="s">
        <v>198</v>
      </c>
      <c r="E1173" s="257" t="s">
        <v>19</v>
      </c>
      <c r="F1173" s="258" t="s">
        <v>229</v>
      </c>
      <c r="G1173" s="256"/>
      <c r="H1173" s="259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5" t="s">
        <v>198</v>
      </c>
      <c r="AU1173" s="265" t="s">
        <v>82</v>
      </c>
      <c r="AV1173" s="15" t="s">
        <v>135</v>
      </c>
      <c r="AW1173" s="15" t="s">
        <v>35</v>
      </c>
      <c r="AX1173" s="15" t="s">
        <v>80</v>
      </c>
      <c r="AY1173" s="265" t="s">
        <v>188</v>
      </c>
    </row>
    <row r="1174" s="2" customFormat="1" ht="24.15" customHeight="1">
      <c r="A1174" s="40"/>
      <c r="B1174" s="41"/>
      <c r="C1174" s="215" t="s">
        <v>2011</v>
      </c>
      <c r="D1174" s="215" t="s">
        <v>190</v>
      </c>
      <c r="E1174" s="216" t="s">
        <v>1864</v>
      </c>
      <c r="F1174" s="217" t="s">
        <v>1865</v>
      </c>
      <c r="G1174" s="218" t="s">
        <v>1866</v>
      </c>
      <c r="H1174" s="219">
        <v>2</v>
      </c>
      <c r="I1174" s="220"/>
      <c r="J1174" s="221">
        <f>ROUND(I1174*H1174,2)</f>
        <v>0</v>
      </c>
      <c r="K1174" s="217" t="s">
        <v>452</v>
      </c>
      <c r="L1174" s="46"/>
      <c r="M1174" s="222" t="s">
        <v>19</v>
      </c>
      <c r="N1174" s="223" t="s">
        <v>44</v>
      </c>
      <c r="O1174" s="86"/>
      <c r="P1174" s="224">
        <f>O1174*H1174</f>
        <v>0</v>
      </c>
      <c r="Q1174" s="224">
        <v>0.00051999999999999995</v>
      </c>
      <c r="R1174" s="224">
        <f>Q1174*H1174</f>
        <v>0.0010399999999999999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342</v>
      </c>
      <c r="AT1174" s="226" t="s">
        <v>190</v>
      </c>
      <c r="AU1174" s="226" t="s">
        <v>82</v>
      </c>
      <c r="AY1174" s="19" t="s">
        <v>188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80</v>
      </c>
      <c r="BK1174" s="227">
        <f>ROUND(I1174*H1174,2)</f>
        <v>0</v>
      </c>
      <c r="BL1174" s="19" t="s">
        <v>342</v>
      </c>
      <c r="BM1174" s="226" t="s">
        <v>2722</v>
      </c>
    </row>
    <row r="1175" s="13" customFormat="1">
      <c r="A1175" s="13"/>
      <c r="B1175" s="233"/>
      <c r="C1175" s="234"/>
      <c r="D1175" s="235" t="s">
        <v>198</v>
      </c>
      <c r="E1175" s="236" t="s">
        <v>19</v>
      </c>
      <c r="F1175" s="237" t="s">
        <v>2715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198</v>
      </c>
      <c r="AU1175" s="243" t="s">
        <v>82</v>
      </c>
      <c r="AV1175" s="13" t="s">
        <v>80</v>
      </c>
      <c r="AW1175" s="13" t="s">
        <v>35</v>
      </c>
      <c r="AX1175" s="13" t="s">
        <v>73</v>
      </c>
      <c r="AY1175" s="243" t="s">
        <v>188</v>
      </c>
    </row>
    <row r="1176" s="14" customFormat="1">
      <c r="A1176" s="14"/>
      <c r="B1176" s="244"/>
      <c r="C1176" s="245"/>
      <c r="D1176" s="235" t="s">
        <v>198</v>
      </c>
      <c r="E1176" s="246" t="s">
        <v>19</v>
      </c>
      <c r="F1176" s="247" t="s">
        <v>82</v>
      </c>
      <c r="G1176" s="245"/>
      <c r="H1176" s="248">
        <v>2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198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188</v>
      </c>
    </row>
    <row r="1177" s="15" customFormat="1">
      <c r="A1177" s="15"/>
      <c r="B1177" s="255"/>
      <c r="C1177" s="256"/>
      <c r="D1177" s="235" t="s">
        <v>198</v>
      </c>
      <c r="E1177" s="257" t="s">
        <v>19</v>
      </c>
      <c r="F1177" s="258" t="s">
        <v>229</v>
      </c>
      <c r="G1177" s="256"/>
      <c r="H1177" s="259">
        <v>2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198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188</v>
      </c>
    </row>
    <row r="1178" s="2" customFormat="1" ht="16.5" customHeight="1">
      <c r="A1178" s="40"/>
      <c r="B1178" s="41"/>
      <c r="C1178" s="215" t="s">
        <v>2016</v>
      </c>
      <c r="D1178" s="215" t="s">
        <v>190</v>
      </c>
      <c r="E1178" s="216" t="s">
        <v>1869</v>
      </c>
      <c r="F1178" s="217" t="s">
        <v>1870</v>
      </c>
      <c r="G1178" s="218" t="s">
        <v>1866</v>
      </c>
      <c r="H1178" s="219">
        <v>1</v>
      </c>
      <c r="I1178" s="220"/>
      <c r="J1178" s="221">
        <f>ROUND(I1178*H1178,2)</f>
        <v>0</v>
      </c>
      <c r="K1178" s="217" t="s">
        <v>452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0.00051999999999999995</v>
      </c>
      <c r="R1178" s="224">
        <f>Q1178*H1178</f>
        <v>0.00051999999999999995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342</v>
      </c>
      <c r="AT1178" s="226" t="s">
        <v>190</v>
      </c>
      <c r="AU1178" s="226" t="s">
        <v>82</v>
      </c>
      <c r="AY1178" s="19" t="s">
        <v>188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342</v>
      </c>
      <c r="BM1178" s="226" t="s">
        <v>2723</v>
      </c>
    </row>
    <row r="1179" s="13" customFormat="1">
      <c r="A1179" s="13"/>
      <c r="B1179" s="233"/>
      <c r="C1179" s="234"/>
      <c r="D1179" s="235" t="s">
        <v>198</v>
      </c>
      <c r="E1179" s="236" t="s">
        <v>19</v>
      </c>
      <c r="F1179" s="237" t="s">
        <v>2715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198</v>
      </c>
      <c r="AU1179" s="243" t="s">
        <v>82</v>
      </c>
      <c r="AV1179" s="13" t="s">
        <v>80</v>
      </c>
      <c r="AW1179" s="13" t="s">
        <v>35</v>
      </c>
      <c r="AX1179" s="13" t="s">
        <v>73</v>
      </c>
      <c r="AY1179" s="243" t="s">
        <v>188</v>
      </c>
    </row>
    <row r="1180" s="14" customFormat="1">
      <c r="A1180" s="14"/>
      <c r="B1180" s="244"/>
      <c r="C1180" s="245"/>
      <c r="D1180" s="235" t="s">
        <v>198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198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188</v>
      </c>
    </row>
    <row r="1181" s="15" customFormat="1">
      <c r="A1181" s="15"/>
      <c r="B1181" s="255"/>
      <c r="C1181" s="256"/>
      <c r="D1181" s="235" t="s">
        <v>198</v>
      </c>
      <c r="E1181" s="257" t="s">
        <v>19</v>
      </c>
      <c r="F1181" s="258" t="s">
        <v>229</v>
      </c>
      <c r="G1181" s="256"/>
      <c r="H1181" s="259">
        <v>1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198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188</v>
      </c>
    </row>
    <row r="1182" s="2" customFormat="1" ht="16.5" customHeight="1">
      <c r="A1182" s="40"/>
      <c r="B1182" s="41"/>
      <c r="C1182" s="215" t="s">
        <v>2020</v>
      </c>
      <c r="D1182" s="215" t="s">
        <v>190</v>
      </c>
      <c r="E1182" s="216" t="s">
        <v>1872</v>
      </c>
      <c r="F1182" s="217" t="s">
        <v>1873</v>
      </c>
      <c r="G1182" s="218" t="s">
        <v>1866</v>
      </c>
      <c r="H1182" s="219">
        <v>3</v>
      </c>
      <c r="I1182" s="220"/>
      <c r="J1182" s="221">
        <f>ROUND(I1182*H1182,2)</f>
        <v>0</v>
      </c>
      <c r="K1182" s="217" t="s">
        <v>194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0.00051999999999999995</v>
      </c>
      <c r="R1182" s="224">
        <f>Q1182*H1182</f>
        <v>0.0015599999999999998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342</v>
      </c>
      <c r="AT1182" s="226" t="s">
        <v>190</v>
      </c>
      <c r="AU1182" s="226" t="s">
        <v>82</v>
      </c>
      <c r="AY1182" s="19" t="s">
        <v>188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342</v>
      </c>
      <c r="BM1182" s="226" t="s">
        <v>2724</v>
      </c>
    </row>
    <row r="1183" s="2" customFormat="1">
      <c r="A1183" s="40"/>
      <c r="B1183" s="41"/>
      <c r="C1183" s="42"/>
      <c r="D1183" s="228" t="s">
        <v>196</v>
      </c>
      <c r="E1183" s="42"/>
      <c r="F1183" s="229" t="s">
        <v>1875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196</v>
      </c>
      <c r="AU1183" s="19" t="s">
        <v>82</v>
      </c>
    </row>
    <row r="1184" s="13" customFormat="1">
      <c r="A1184" s="13"/>
      <c r="B1184" s="233"/>
      <c r="C1184" s="234"/>
      <c r="D1184" s="235" t="s">
        <v>198</v>
      </c>
      <c r="E1184" s="236" t="s">
        <v>19</v>
      </c>
      <c r="F1184" s="237" t="s">
        <v>2715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198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188</v>
      </c>
    </row>
    <row r="1185" s="14" customFormat="1">
      <c r="A1185" s="14"/>
      <c r="B1185" s="244"/>
      <c r="C1185" s="245"/>
      <c r="D1185" s="235" t="s">
        <v>198</v>
      </c>
      <c r="E1185" s="246" t="s">
        <v>19</v>
      </c>
      <c r="F1185" s="247" t="s">
        <v>129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198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188</v>
      </c>
    </row>
    <row r="1186" s="15" customFormat="1">
      <c r="A1186" s="15"/>
      <c r="B1186" s="255"/>
      <c r="C1186" s="256"/>
      <c r="D1186" s="235" t="s">
        <v>198</v>
      </c>
      <c r="E1186" s="257" t="s">
        <v>19</v>
      </c>
      <c r="F1186" s="258" t="s">
        <v>229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198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188</v>
      </c>
    </row>
    <row r="1187" s="2" customFormat="1" ht="16.5" customHeight="1">
      <c r="A1187" s="40"/>
      <c r="B1187" s="41"/>
      <c r="C1187" s="215" t="s">
        <v>2023</v>
      </c>
      <c r="D1187" s="215" t="s">
        <v>190</v>
      </c>
      <c r="E1187" s="216" t="s">
        <v>1876</v>
      </c>
      <c r="F1187" s="217" t="s">
        <v>1877</v>
      </c>
      <c r="G1187" s="218" t="s">
        <v>1866</v>
      </c>
      <c r="H1187" s="219">
        <v>3</v>
      </c>
      <c r="I1187" s="220"/>
      <c r="J1187" s="221">
        <f>ROUND(I1187*H1187,2)</f>
        <v>0</v>
      </c>
      <c r="K1187" s="217" t="s">
        <v>194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0.00051999999999999995</v>
      </c>
      <c r="R1187" s="224">
        <f>Q1187*H1187</f>
        <v>0.0015599999999999998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342</v>
      </c>
      <c r="AT1187" s="226" t="s">
        <v>190</v>
      </c>
      <c r="AU1187" s="226" t="s">
        <v>82</v>
      </c>
      <c r="AY1187" s="19" t="s">
        <v>188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342</v>
      </c>
      <c r="BM1187" s="226" t="s">
        <v>2725</v>
      </c>
    </row>
    <row r="1188" s="2" customFormat="1">
      <c r="A1188" s="40"/>
      <c r="B1188" s="41"/>
      <c r="C1188" s="42"/>
      <c r="D1188" s="228" t="s">
        <v>196</v>
      </c>
      <c r="E1188" s="42"/>
      <c r="F1188" s="229" t="s">
        <v>1879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196</v>
      </c>
      <c r="AU1188" s="19" t="s">
        <v>82</v>
      </c>
    </row>
    <row r="1189" s="13" customFormat="1">
      <c r="A1189" s="13"/>
      <c r="B1189" s="233"/>
      <c r="C1189" s="234"/>
      <c r="D1189" s="235" t="s">
        <v>198</v>
      </c>
      <c r="E1189" s="236" t="s">
        <v>19</v>
      </c>
      <c r="F1189" s="237" t="s">
        <v>2715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198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188</v>
      </c>
    </row>
    <row r="1190" s="14" customFormat="1">
      <c r="A1190" s="14"/>
      <c r="B1190" s="244"/>
      <c r="C1190" s="245"/>
      <c r="D1190" s="235" t="s">
        <v>198</v>
      </c>
      <c r="E1190" s="246" t="s">
        <v>19</v>
      </c>
      <c r="F1190" s="247" t="s">
        <v>129</v>
      </c>
      <c r="G1190" s="245"/>
      <c r="H1190" s="248">
        <v>3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198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188</v>
      </c>
    </row>
    <row r="1191" s="15" customFormat="1">
      <c r="A1191" s="15"/>
      <c r="B1191" s="255"/>
      <c r="C1191" s="256"/>
      <c r="D1191" s="235" t="s">
        <v>198</v>
      </c>
      <c r="E1191" s="257" t="s">
        <v>19</v>
      </c>
      <c r="F1191" s="258" t="s">
        <v>229</v>
      </c>
      <c r="G1191" s="256"/>
      <c r="H1191" s="259">
        <v>3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198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188</v>
      </c>
    </row>
    <row r="1192" s="2" customFormat="1" ht="16.5" customHeight="1">
      <c r="A1192" s="40"/>
      <c r="B1192" s="41"/>
      <c r="C1192" s="215" t="s">
        <v>2027</v>
      </c>
      <c r="D1192" s="215" t="s">
        <v>190</v>
      </c>
      <c r="E1192" s="216" t="s">
        <v>1880</v>
      </c>
      <c r="F1192" s="217" t="s">
        <v>1881</v>
      </c>
      <c r="G1192" s="218" t="s">
        <v>1866</v>
      </c>
      <c r="H1192" s="219">
        <v>4</v>
      </c>
      <c r="I1192" s="220"/>
      <c r="J1192" s="221">
        <f>ROUND(I1192*H1192,2)</f>
        <v>0</v>
      </c>
      <c r="K1192" s="217" t="s">
        <v>194</v>
      </c>
      <c r="L1192" s="46"/>
      <c r="M1192" s="222" t="s">
        <v>19</v>
      </c>
      <c r="N1192" s="223" t="s">
        <v>44</v>
      </c>
      <c r="O1192" s="86"/>
      <c r="P1192" s="224">
        <f>O1192*H1192</f>
        <v>0</v>
      </c>
      <c r="Q1192" s="224">
        <v>0.00051999999999999995</v>
      </c>
      <c r="R1192" s="224">
        <f>Q1192*H1192</f>
        <v>0.0020799999999999998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342</v>
      </c>
      <c r="AT1192" s="226" t="s">
        <v>190</v>
      </c>
      <c r="AU1192" s="226" t="s">
        <v>82</v>
      </c>
      <c r="AY1192" s="19" t="s">
        <v>188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342</v>
      </c>
      <c r="BM1192" s="226" t="s">
        <v>2726</v>
      </c>
    </row>
    <row r="1193" s="2" customFormat="1">
      <c r="A1193" s="40"/>
      <c r="B1193" s="41"/>
      <c r="C1193" s="42"/>
      <c r="D1193" s="228" t="s">
        <v>196</v>
      </c>
      <c r="E1193" s="42"/>
      <c r="F1193" s="229" t="s">
        <v>1883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196</v>
      </c>
      <c r="AU1193" s="19" t="s">
        <v>82</v>
      </c>
    </row>
    <row r="1194" s="13" customFormat="1">
      <c r="A1194" s="13"/>
      <c r="B1194" s="233"/>
      <c r="C1194" s="234"/>
      <c r="D1194" s="235" t="s">
        <v>198</v>
      </c>
      <c r="E1194" s="236" t="s">
        <v>19</v>
      </c>
      <c r="F1194" s="237" t="s">
        <v>2715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198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188</v>
      </c>
    </row>
    <row r="1195" s="14" customFormat="1">
      <c r="A1195" s="14"/>
      <c r="B1195" s="244"/>
      <c r="C1195" s="245"/>
      <c r="D1195" s="235" t="s">
        <v>198</v>
      </c>
      <c r="E1195" s="246" t="s">
        <v>19</v>
      </c>
      <c r="F1195" s="247" t="s">
        <v>135</v>
      </c>
      <c r="G1195" s="245"/>
      <c r="H1195" s="248">
        <v>4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198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188</v>
      </c>
    </row>
    <row r="1196" s="15" customFormat="1">
      <c r="A1196" s="15"/>
      <c r="B1196" s="255"/>
      <c r="C1196" s="256"/>
      <c r="D1196" s="235" t="s">
        <v>198</v>
      </c>
      <c r="E1196" s="257" t="s">
        <v>19</v>
      </c>
      <c r="F1196" s="258" t="s">
        <v>229</v>
      </c>
      <c r="G1196" s="256"/>
      <c r="H1196" s="259">
        <v>4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198</v>
      </c>
      <c r="AU1196" s="265" t="s">
        <v>82</v>
      </c>
      <c r="AV1196" s="15" t="s">
        <v>135</v>
      </c>
      <c r="AW1196" s="15" t="s">
        <v>35</v>
      </c>
      <c r="AX1196" s="15" t="s">
        <v>80</v>
      </c>
      <c r="AY1196" s="265" t="s">
        <v>188</v>
      </c>
    </row>
    <row r="1197" s="2" customFormat="1" ht="24.15" customHeight="1">
      <c r="A1197" s="40"/>
      <c r="B1197" s="41"/>
      <c r="C1197" s="215" t="s">
        <v>2034</v>
      </c>
      <c r="D1197" s="215" t="s">
        <v>190</v>
      </c>
      <c r="E1197" s="216" t="s">
        <v>1884</v>
      </c>
      <c r="F1197" s="217" t="s">
        <v>1885</v>
      </c>
      <c r="G1197" s="218" t="s">
        <v>460</v>
      </c>
      <c r="H1197" s="266"/>
      <c r="I1197" s="220"/>
      <c r="J1197" s="221">
        <f>ROUND(I1197*H1197,2)</f>
        <v>0</v>
      </c>
      <c r="K1197" s="217" t="s">
        <v>194</v>
      </c>
      <c r="L1197" s="46"/>
      <c r="M1197" s="222" t="s">
        <v>19</v>
      </c>
      <c r="N1197" s="223" t="s">
        <v>44</v>
      </c>
      <c r="O1197" s="86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342</v>
      </c>
      <c r="AT1197" s="226" t="s">
        <v>190</v>
      </c>
      <c r="AU1197" s="226" t="s">
        <v>82</v>
      </c>
      <c r="AY1197" s="19" t="s">
        <v>188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80</v>
      </c>
      <c r="BK1197" s="227">
        <f>ROUND(I1197*H1197,2)</f>
        <v>0</v>
      </c>
      <c r="BL1197" s="19" t="s">
        <v>342</v>
      </c>
      <c r="BM1197" s="226" t="s">
        <v>2727</v>
      </c>
    </row>
    <row r="1198" s="2" customFormat="1">
      <c r="A1198" s="40"/>
      <c r="B1198" s="41"/>
      <c r="C1198" s="42"/>
      <c r="D1198" s="228" t="s">
        <v>196</v>
      </c>
      <c r="E1198" s="42"/>
      <c r="F1198" s="229" t="s">
        <v>1887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196</v>
      </c>
      <c r="AU1198" s="19" t="s">
        <v>82</v>
      </c>
    </row>
    <row r="1199" s="12" customFormat="1" ht="22.8" customHeight="1">
      <c r="A1199" s="12"/>
      <c r="B1199" s="199"/>
      <c r="C1199" s="200"/>
      <c r="D1199" s="201" t="s">
        <v>72</v>
      </c>
      <c r="E1199" s="213" t="s">
        <v>2728</v>
      </c>
      <c r="F1199" s="213" t="s">
        <v>2729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SUM(P1200:P1228)</f>
        <v>0</v>
      </c>
      <c r="Q1199" s="207"/>
      <c r="R1199" s="208">
        <f>SUM(R1200:R1228)</f>
        <v>0.1711057</v>
      </c>
      <c r="S1199" s="207"/>
      <c r="T1199" s="209">
        <f>SUM(T1200:T1228)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82</v>
      </c>
      <c r="AT1199" s="211" t="s">
        <v>72</v>
      </c>
      <c r="AU1199" s="211" t="s">
        <v>80</v>
      </c>
      <c r="AY1199" s="210" t="s">
        <v>188</v>
      </c>
      <c r="BK1199" s="212">
        <f>SUM(BK1200:BK1228)</f>
        <v>0</v>
      </c>
    </row>
    <row r="1200" s="2" customFormat="1" ht="16.5" customHeight="1">
      <c r="A1200" s="40"/>
      <c r="B1200" s="41"/>
      <c r="C1200" s="215" t="s">
        <v>2039</v>
      </c>
      <c r="D1200" s="215" t="s">
        <v>190</v>
      </c>
      <c r="E1200" s="216" t="s">
        <v>2730</v>
      </c>
      <c r="F1200" s="217" t="s">
        <v>2731</v>
      </c>
      <c r="G1200" s="218" t="s">
        <v>243</v>
      </c>
      <c r="H1200" s="219">
        <v>5.5949999999999998</v>
      </c>
      <c r="I1200" s="220"/>
      <c r="J1200" s="221">
        <f>ROUND(I1200*H1200,2)</f>
        <v>0</v>
      </c>
      <c r="K1200" s="217" t="s">
        <v>415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342</v>
      </c>
      <c r="AT1200" s="226" t="s">
        <v>190</v>
      </c>
      <c r="AU1200" s="226" t="s">
        <v>82</v>
      </c>
      <c r="AY1200" s="19" t="s">
        <v>188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80</v>
      </c>
      <c r="BK1200" s="227">
        <f>ROUND(I1200*H1200,2)</f>
        <v>0</v>
      </c>
      <c r="BL1200" s="19" t="s">
        <v>342</v>
      </c>
      <c r="BM1200" s="226" t="s">
        <v>2732</v>
      </c>
    </row>
    <row r="1201" s="13" customFormat="1">
      <c r="A1201" s="13"/>
      <c r="B1201" s="233"/>
      <c r="C1201" s="234"/>
      <c r="D1201" s="235" t="s">
        <v>198</v>
      </c>
      <c r="E1201" s="236" t="s">
        <v>19</v>
      </c>
      <c r="F1201" s="237" t="s">
        <v>2427</v>
      </c>
      <c r="G1201" s="234"/>
      <c r="H1201" s="236" t="s">
        <v>19</v>
      </c>
      <c r="I1201" s="238"/>
      <c r="J1201" s="234"/>
      <c r="K1201" s="234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198</v>
      </c>
      <c r="AU1201" s="243" t="s">
        <v>82</v>
      </c>
      <c r="AV1201" s="13" t="s">
        <v>80</v>
      </c>
      <c r="AW1201" s="13" t="s">
        <v>35</v>
      </c>
      <c r="AX1201" s="13" t="s">
        <v>73</v>
      </c>
      <c r="AY1201" s="243" t="s">
        <v>188</v>
      </c>
    </row>
    <row r="1202" s="13" customFormat="1">
      <c r="A1202" s="13"/>
      <c r="B1202" s="233"/>
      <c r="C1202" s="234"/>
      <c r="D1202" s="235" t="s">
        <v>198</v>
      </c>
      <c r="E1202" s="236" t="s">
        <v>19</v>
      </c>
      <c r="F1202" s="237" t="s">
        <v>2428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198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188</v>
      </c>
    </row>
    <row r="1203" s="14" customFormat="1">
      <c r="A1203" s="14"/>
      <c r="B1203" s="244"/>
      <c r="C1203" s="245"/>
      <c r="D1203" s="235" t="s">
        <v>198</v>
      </c>
      <c r="E1203" s="246" t="s">
        <v>19</v>
      </c>
      <c r="F1203" s="247" t="s">
        <v>2429</v>
      </c>
      <c r="G1203" s="245"/>
      <c r="H1203" s="248">
        <v>5.5949999999999998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198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188</v>
      </c>
    </row>
    <row r="1204" s="15" customFormat="1">
      <c r="A1204" s="15"/>
      <c r="B1204" s="255"/>
      <c r="C1204" s="256"/>
      <c r="D1204" s="235" t="s">
        <v>198</v>
      </c>
      <c r="E1204" s="257" t="s">
        <v>19</v>
      </c>
      <c r="F1204" s="258" t="s">
        <v>229</v>
      </c>
      <c r="G1204" s="256"/>
      <c r="H1204" s="259">
        <v>5.5949999999999998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198</v>
      </c>
      <c r="AU1204" s="265" t="s">
        <v>82</v>
      </c>
      <c r="AV1204" s="15" t="s">
        <v>135</v>
      </c>
      <c r="AW1204" s="15" t="s">
        <v>35</v>
      </c>
      <c r="AX1204" s="15" t="s">
        <v>80</v>
      </c>
      <c r="AY1204" s="265" t="s">
        <v>188</v>
      </c>
    </row>
    <row r="1205" s="2" customFormat="1" ht="16.5" customHeight="1">
      <c r="A1205" s="40"/>
      <c r="B1205" s="41"/>
      <c r="C1205" s="272" t="s">
        <v>2041</v>
      </c>
      <c r="D1205" s="272" t="s">
        <v>522</v>
      </c>
      <c r="E1205" s="273" t="s">
        <v>2733</v>
      </c>
      <c r="F1205" s="274" t="s">
        <v>2734</v>
      </c>
      <c r="G1205" s="275" t="s">
        <v>501</v>
      </c>
      <c r="H1205" s="276">
        <v>15.106999999999999</v>
      </c>
      <c r="I1205" s="277"/>
      <c r="J1205" s="278">
        <f>ROUND(I1205*H1205,2)</f>
        <v>0</v>
      </c>
      <c r="K1205" s="274" t="s">
        <v>452</v>
      </c>
      <c r="L1205" s="279"/>
      <c r="M1205" s="280" t="s">
        <v>19</v>
      </c>
      <c r="N1205" s="281" t="s">
        <v>44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630</v>
      </c>
      <c r="AT1205" s="226" t="s">
        <v>522</v>
      </c>
      <c r="AU1205" s="226" t="s">
        <v>82</v>
      </c>
      <c r="AY1205" s="19" t="s">
        <v>188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80</v>
      </c>
      <c r="BK1205" s="227">
        <f>ROUND(I1205*H1205,2)</f>
        <v>0</v>
      </c>
      <c r="BL1205" s="19" t="s">
        <v>342</v>
      </c>
      <c r="BM1205" s="226" t="s">
        <v>2735</v>
      </c>
    </row>
    <row r="1206" s="13" customFormat="1">
      <c r="A1206" s="13"/>
      <c r="B1206" s="233"/>
      <c r="C1206" s="234"/>
      <c r="D1206" s="235" t="s">
        <v>198</v>
      </c>
      <c r="E1206" s="236" t="s">
        <v>19</v>
      </c>
      <c r="F1206" s="237" t="s">
        <v>2427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198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188</v>
      </c>
    </row>
    <row r="1207" s="13" customFormat="1">
      <c r="A1207" s="13"/>
      <c r="B1207" s="233"/>
      <c r="C1207" s="234"/>
      <c r="D1207" s="235" t="s">
        <v>198</v>
      </c>
      <c r="E1207" s="236" t="s">
        <v>19</v>
      </c>
      <c r="F1207" s="237" t="s">
        <v>2428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198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188</v>
      </c>
    </row>
    <row r="1208" s="14" customFormat="1">
      <c r="A1208" s="14"/>
      <c r="B1208" s="244"/>
      <c r="C1208" s="245"/>
      <c r="D1208" s="235" t="s">
        <v>198</v>
      </c>
      <c r="E1208" s="246" t="s">
        <v>19</v>
      </c>
      <c r="F1208" s="247" t="s">
        <v>2429</v>
      </c>
      <c r="G1208" s="245"/>
      <c r="H1208" s="248">
        <v>5.5949999999999998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198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188</v>
      </c>
    </row>
    <row r="1209" s="15" customFormat="1">
      <c r="A1209" s="15"/>
      <c r="B1209" s="255"/>
      <c r="C1209" s="256"/>
      <c r="D1209" s="235" t="s">
        <v>198</v>
      </c>
      <c r="E1209" s="257" t="s">
        <v>19</v>
      </c>
      <c r="F1209" s="258" t="s">
        <v>229</v>
      </c>
      <c r="G1209" s="256"/>
      <c r="H1209" s="259">
        <v>5.5949999999999998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198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188</v>
      </c>
    </row>
    <row r="1210" s="14" customFormat="1">
      <c r="A1210" s="14"/>
      <c r="B1210" s="244"/>
      <c r="C1210" s="245"/>
      <c r="D1210" s="235" t="s">
        <v>198</v>
      </c>
      <c r="E1210" s="245"/>
      <c r="F1210" s="247" t="s">
        <v>2736</v>
      </c>
      <c r="G1210" s="245"/>
      <c r="H1210" s="248">
        <v>15.106999999999999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198</v>
      </c>
      <c r="AU1210" s="254" t="s">
        <v>82</v>
      </c>
      <c r="AV1210" s="14" t="s">
        <v>82</v>
      </c>
      <c r="AW1210" s="14" t="s">
        <v>4</v>
      </c>
      <c r="AX1210" s="14" t="s">
        <v>80</v>
      </c>
      <c r="AY1210" s="254" t="s">
        <v>188</v>
      </c>
    </row>
    <row r="1211" s="2" customFormat="1" ht="24.15" customHeight="1">
      <c r="A1211" s="40"/>
      <c r="B1211" s="41"/>
      <c r="C1211" s="215" t="s">
        <v>2047</v>
      </c>
      <c r="D1211" s="215" t="s">
        <v>190</v>
      </c>
      <c r="E1211" s="216" t="s">
        <v>2737</v>
      </c>
      <c r="F1211" s="217" t="s">
        <v>2738</v>
      </c>
      <c r="G1211" s="218" t="s">
        <v>501</v>
      </c>
      <c r="H1211" s="219">
        <v>15.106999999999999</v>
      </c>
      <c r="I1211" s="220"/>
      <c r="J1211" s="221">
        <f>ROUND(I1211*H1211,2)</f>
        <v>0</v>
      </c>
      <c r="K1211" s="217" t="s">
        <v>415</v>
      </c>
      <c r="L1211" s="46"/>
      <c r="M1211" s="222" t="s">
        <v>19</v>
      </c>
      <c r="N1211" s="223" t="s">
        <v>44</v>
      </c>
      <c r="O1211" s="86"/>
      <c r="P1211" s="224">
        <f>O1211*H1211</f>
        <v>0</v>
      </c>
      <c r="Q1211" s="224">
        <v>0.0011999999999999999</v>
      </c>
      <c r="R1211" s="224">
        <f>Q1211*H1211</f>
        <v>0.018128399999999996</v>
      </c>
      <c r="S1211" s="224">
        <v>0</v>
      </c>
      <c r="T1211" s="225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6" t="s">
        <v>342</v>
      </c>
      <c r="AT1211" s="226" t="s">
        <v>190</v>
      </c>
      <c r="AU1211" s="226" t="s">
        <v>82</v>
      </c>
      <c r="AY1211" s="19" t="s">
        <v>188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9" t="s">
        <v>80</v>
      </c>
      <c r="BK1211" s="227">
        <f>ROUND(I1211*H1211,2)</f>
        <v>0</v>
      </c>
      <c r="BL1211" s="19" t="s">
        <v>342</v>
      </c>
      <c r="BM1211" s="226" t="s">
        <v>2739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2427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3" customFormat="1">
      <c r="A1213" s="13"/>
      <c r="B1213" s="233"/>
      <c r="C1213" s="234"/>
      <c r="D1213" s="235" t="s">
        <v>198</v>
      </c>
      <c r="E1213" s="236" t="s">
        <v>19</v>
      </c>
      <c r="F1213" s="237" t="s">
        <v>2428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198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188</v>
      </c>
    </row>
    <row r="1214" s="14" customFormat="1">
      <c r="A1214" s="14"/>
      <c r="B1214" s="244"/>
      <c r="C1214" s="245"/>
      <c r="D1214" s="235" t="s">
        <v>198</v>
      </c>
      <c r="E1214" s="246" t="s">
        <v>19</v>
      </c>
      <c r="F1214" s="247" t="s">
        <v>2429</v>
      </c>
      <c r="G1214" s="245"/>
      <c r="H1214" s="248">
        <v>5.5949999999999998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198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188</v>
      </c>
    </row>
    <row r="1215" s="15" customFormat="1">
      <c r="A1215" s="15"/>
      <c r="B1215" s="255"/>
      <c r="C1215" s="256"/>
      <c r="D1215" s="235" t="s">
        <v>198</v>
      </c>
      <c r="E1215" s="257" t="s">
        <v>19</v>
      </c>
      <c r="F1215" s="258" t="s">
        <v>229</v>
      </c>
      <c r="G1215" s="256"/>
      <c r="H1215" s="259">
        <v>5.5949999999999998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198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188</v>
      </c>
    </row>
    <row r="1216" s="14" customFormat="1">
      <c r="A1216" s="14"/>
      <c r="B1216" s="244"/>
      <c r="C1216" s="245"/>
      <c r="D1216" s="235" t="s">
        <v>198</v>
      </c>
      <c r="E1216" s="245"/>
      <c r="F1216" s="247" t="s">
        <v>2736</v>
      </c>
      <c r="G1216" s="245"/>
      <c r="H1216" s="248">
        <v>15.106999999999999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198</v>
      </c>
      <c r="AU1216" s="254" t="s">
        <v>82</v>
      </c>
      <c r="AV1216" s="14" t="s">
        <v>82</v>
      </c>
      <c r="AW1216" s="14" t="s">
        <v>4</v>
      </c>
      <c r="AX1216" s="14" t="s">
        <v>80</v>
      </c>
      <c r="AY1216" s="254" t="s">
        <v>188</v>
      </c>
    </row>
    <row r="1217" s="2" customFormat="1" ht="33" customHeight="1">
      <c r="A1217" s="40"/>
      <c r="B1217" s="41"/>
      <c r="C1217" s="215" t="s">
        <v>2053</v>
      </c>
      <c r="D1217" s="215" t="s">
        <v>190</v>
      </c>
      <c r="E1217" s="216" t="s">
        <v>2740</v>
      </c>
      <c r="F1217" s="217" t="s">
        <v>2741</v>
      </c>
      <c r="G1217" s="218" t="s">
        <v>243</v>
      </c>
      <c r="H1217" s="219">
        <v>5.5949999999999998</v>
      </c>
      <c r="I1217" s="220"/>
      <c r="J1217" s="221">
        <f>ROUND(I1217*H1217,2)</f>
        <v>0</v>
      </c>
      <c r="K1217" s="217" t="s">
        <v>415</v>
      </c>
      <c r="L1217" s="46"/>
      <c r="M1217" s="222" t="s">
        <v>19</v>
      </c>
      <c r="N1217" s="223" t="s">
        <v>44</v>
      </c>
      <c r="O1217" s="86"/>
      <c r="P1217" s="224">
        <f>O1217*H1217</f>
        <v>0</v>
      </c>
      <c r="Q1217" s="224">
        <v>0.00034000000000000002</v>
      </c>
      <c r="R1217" s="224">
        <f>Q1217*H1217</f>
        <v>0.0019023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342</v>
      </c>
      <c r="AT1217" s="226" t="s">
        <v>190</v>
      </c>
      <c r="AU1217" s="226" t="s">
        <v>82</v>
      </c>
      <c r="AY1217" s="19" t="s">
        <v>188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342</v>
      </c>
      <c r="BM1217" s="226" t="s">
        <v>2742</v>
      </c>
    </row>
    <row r="1218" s="13" customFormat="1">
      <c r="A1218" s="13"/>
      <c r="B1218" s="233"/>
      <c r="C1218" s="234"/>
      <c r="D1218" s="235" t="s">
        <v>198</v>
      </c>
      <c r="E1218" s="236" t="s">
        <v>19</v>
      </c>
      <c r="F1218" s="237" t="s">
        <v>2427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198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188</v>
      </c>
    </row>
    <row r="1219" s="13" customFormat="1">
      <c r="A1219" s="13"/>
      <c r="B1219" s="233"/>
      <c r="C1219" s="234"/>
      <c r="D1219" s="235" t="s">
        <v>198</v>
      </c>
      <c r="E1219" s="236" t="s">
        <v>19</v>
      </c>
      <c r="F1219" s="237" t="s">
        <v>2428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198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188</v>
      </c>
    </row>
    <row r="1220" s="14" customFormat="1">
      <c r="A1220" s="14"/>
      <c r="B1220" s="244"/>
      <c r="C1220" s="245"/>
      <c r="D1220" s="235" t="s">
        <v>198</v>
      </c>
      <c r="E1220" s="246" t="s">
        <v>19</v>
      </c>
      <c r="F1220" s="247" t="s">
        <v>2429</v>
      </c>
      <c r="G1220" s="245"/>
      <c r="H1220" s="248">
        <v>5.5949999999999998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198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188</v>
      </c>
    </row>
    <row r="1221" s="15" customFormat="1">
      <c r="A1221" s="15"/>
      <c r="B1221" s="255"/>
      <c r="C1221" s="256"/>
      <c r="D1221" s="235" t="s">
        <v>198</v>
      </c>
      <c r="E1221" s="257" t="s">
        <v>19</v>
      </c>
      <c r="F1221" s="258" t="s">
        <v>229</v>
      </c>
      <c r="G1221" s="256"/>
      <c r="H1221" s="259">
        <v>5.5949999999999998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198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188</v>
      </c>
    </row>
    <row r="1222" s="2" customFormat="1" ht="16.5" customHeight="1">
      <c r="A1222" s="40"/>
      <c r="B1222" s="41"/>
      <c r="C1222" s="272" t="s">
        <v>2059</v>
      </c>
      <c r="D1222" s="272" t="s">
        <v>522</v>
      </c>
      <c r="E1222" s="273" t="s">
        <v>2743</v>
      </c>
      <c r="F1222" s="274" t="s">
        <v>2744</v>
      </c>
      <c r="G1222" s="275" t="s">
        <v>243</v>
      </c>
      <c r="H1222" s="276">
        <v>6.0430000000000001</v>
      </c>
      <c r="I1222" s="277"/>
      <c r="J1222" s="278">
        <f>ROUND(I1222*H1222,2)</f>
        <v>0</v>
      </c>
      <c r="K1222" s="274" t="s">
        <v>452</v>
      </c>
      <c r="L1222" s="279"/>
      <c r="M1222" s="280" t="s">
        <v>19</v>
      </c>
      <c r="N1222" s="281" t="s">
        <v>44</v>
      </c>
      <c r="O1222" s="86"/>
      <c r="P1222" s="224">
        <f>O1222*H1222</f>
        <v>0</v>
      </c>
      <c r="Q1222" s="224">
        <v>0.025000000000000001</v>
      </c>
      <c r="R1222" s="224">
        <f>Q1222*H1222</f>
        <v>0.15107500000000002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630</v>
      </c>
      <c r="AT1222" s="226" t="s">
        <v>522</v>
      </c>
      <c r="AU1222" s="226" t="s">
        <v>82</v>
      </c>
      <c r="AY1222" s="19" t="s">
        <v>188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342</v>
      </c>
      <c r="BM1222" s="226" t="s">
        <v>2745</v>
      </c>
    </row>
    <row r="1223" s="13" customFormat="1">
      <c r="A1223" s="13"/>
      <c r="B1223" s="233"/>
      <c r="C1223" s="234"/>
      <c r="D1223" s="235" t="s">
        <v>198</v>
      </c>
      <c r="E1223" s="236" t="s">
        <v>19</v>
      </c>
      <c r="F1223" s="237" t="s">
        <v>2427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198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188</v>
      </c>
    </row>
    <row r="1224" s="13" customFormat="1">
      <c r="A1224" s="13"/>
      <c r="B1224" s="233"/>
      <c r="C1224" s="234"/>
      <c r="D1224" s="235" t="s">
        <v>198</v>
      </c>
      <c r="E1224" s="236" t="s">
        <v>19</v>
      </c>
      <c r="F1224" s="237" t="s">
        <v>2428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198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188</v>
      </c>
    </row>
    <row r="1225" s="14" customFormat="1">
      <c r="A1225" s="14"/>
      <c r="B1225" s="244"/>
      <c r="C1225" s="245"/>
      <c r="D1225" s="235" t="s">
        <v>198</v>
      </c>
      <c r="E1225" s="246" t="s">
        <v>19</v>
      </c>
      <c r="F1225" s="247" t="s">
        <v>2429</v>
      </c>
      <c r="G1225" s="245"/>
      <c r="H1225" s="248">
        <v>5.5949999999999998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198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188</v>
      </c>
    </row>
    <row r="1226" s="15" customFormat="1">
      <c r="A1226" s="15"/>
      <c r="B1226" s="255"/>
      <c r="C1226" s="256"/>
      <c r="D1226" s="235" t="s">
        <v>198</v>
      </c>
      <c r="E1226" s="257" t="s">
        <v>19</v>
      </c>
      <c r="F1226" s="258" t="s">
        <v>229</v>
      </c>
      <c r="G1226" s="256"/>
      <c r="H1226" s="259">
        <v>5.5949999999999998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198</v>
      </c>
      <c r="AU1226" s="265" t="s">
        <v>82</v>
      </c>
      <c r="AV1226" s="15" t="s">
        <v>135</v>
      </c>
      <c r="AW1226" s="15" t="s">
        <v>35</v>
      </c>
      <c r="AX1226" s="15" t="s">
        <v>80</v>
      </c>
      <c r="AY1226" s="265" t="s">
        <v>188</v>
      </c>
    </row>
    <row r="1227" s="14" customFormat="1">
      <c r="A1227" s="14"/>
      <c r="B1227" s="244"/>
      <c r="C1227" s="245"/>
      <c r="D1227" s="235" t="s">
        <v>198</v>
      </c>
      <c r="E1227" s="245"/>
      <c r="F1227" s="247" t="s">
        <v>2746</v>
      </c>
      <c r="G1227" s="245"/>
      <c r="H1227" s="248">
        <v>6.0430000000000001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198</v>
      </c>
      <c r="AU1227" s="254" t="s">
        <v>82</v>
      </c>
      <c r="AV1227" s="14" t="s">
        <v>82</v>
      </c>
      <c r="AW1227" s="14" t="s">
        <v>4</v>
      </c>
      <c r="AX1227" s="14" t="s">
        <v>80</v>
      </c>
      <c r="AY1227" s="254" t="s">
        <v>188</v>
      </c>
    </row>
    <row r="1228" s="2" customFormat="1" ht="24.15" customHeight="1">
      <c r="A1228" s="40"/>
      <c r="B1228" s="41"/>
      <c r="C1228" s="215" t="s">
        <v>2064</v>
      </c>
      <c r="D1228" s="215" t="s">
        <v>190</v>
      </c>
      <c r="E1228" s="216" t="s">
        <v>2747</v>
      </c>
      <c r="F1228" s="217" t="s">
        <v>2748</v>
      </c>
      <c r="G1228" s="218" t="s">
        <v>460</v>
      </c>
      <c r="H1228" s="266"/>
      <c r="I1228" s="220"/>
      <c r="J1228" s="221">
        <f>ROUND(I1228*H1228,2)</f>
        <v>0</v>
      </c>
      <c r="K1228" s="217" t="s">
        <v>415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342</v>
      </c>
      <c r="AT1228" s="226" t="s">
        <v>190</v>
      </c>
      <c r="AU1228" s="226" t="s">
        <v>82</v>
      </c>
      <c r="AY1228" s="19" t="s">
        <v>188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342</v>
      </c>
      <c r="BM1228" s="226" t="s">
        <v>2749</v>
      </c>
    </row>
    <row r="1229" s="12" customFormat="1" ht="22.8" customHeight="1">
      <c r="A1229" s="12"/>
      <c r="B1229" s="199"/>
      <c r="C1229" s="200"/>
      <c r="D1229" s="201" t="s">
        <v>72</v>
      </c>
      <c r="E1229" s="213" t="s">
        <v>1247</v>
      </c>
      <c r="F1229" s="213" t="s">
        <v>1248</v>
      </c>
      <c r="G1229" s="200"/>
      <c r="H1229" s="200"/>
      <c r="I1229" s="203"/>
      <c r="J1229" s="214">
        <f>BK1229</f>
        <v>0</v>
      </c>
      <c r="K1229" s="200"/>
      <c r="L1229" s="205"/>
      <c r="M1229" s="206"/>
      <c r="N1229" s="207"/>
      <c r="O1229" s="207"/>
      <c r="P1229" s="208">
        <f>SUM(P1230:P1348)</f>
        <v>0</v>
      </c>
      <c r="Q1229" s="207"/>
      <c r="R1229" s="208">
        <f>SUM(R1230:R1348)</f>
        <v>14.197845679999997</v>
      </c>
      <c r="S1229" s="207"/>
      <c r="T1229" s="209">
        <f>SUM(T1230:T1348)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10" t="s">
        <v>82</v>
      </c>
      <c r="AT1229" s="211" t="s">
        <v>72</v>
      </c>
      <c r="AU1229" s="211" t="s">
        <v>80</v>
      </c>
      <c r="AY1229" s="210" t="s">
        <v>188</v>
      </c>
      <c r="BK1229" s="212">
        <f>SUM(BK1230:BK1348)</f>
        <v>0</v>
      </c>
    </row>
    <row r="1230" s="2" customFormat="1" ht="33" customHeight="1">
      <c r="A1230" s="40"/>
      <c r="B1230" s="41"/>
      <c r="C1230" s="215" t="s">
        <v>2069</v>
      </c>
      <c r="D1230" s="215" t="s">
        <v>190</v>
      </c>
      <c r="E1230" s="216" t="s">
        <v>1888</v>
      </c>
      <c r="F1230" s="217" t="s">
        <v>1889</v>
      </c>
      <c r="G1230" s="218" t="s">
        <v>243</v>
      </c>
      <c r="H1230" s="219">
        <v>69.668000000000006</v>
      </c>
      <c r="I1230" s="220"/>
      <c r="J1230" s="221">
        <f>ROUND(I1230*H1230,2)</f>
        <v>0</v>
      </c>
      <c r="K1230" s="217" t="s">
        <v>194</v>
      </c>
      <c r="L1230" s="46"/>
      <c r="M1230" s="222" t="s">
        <v>19</v>
      </c>
      <c r="N1230" s="223" t="s">
        <v>44</v>
      </c>
      <c r="O1230" s="86"/>
      <c r="P1230" s="224">
        <f>O1230*H1230</f>
        <v>0</v>
      </c>
      <c r="Q1230" s="224">
        <v>0.02681</v>
      </c>
      <c r="R1230" s="224">
        <f>Q1230*H1230</f>
        <v>1.8677990800000002</v>
      </c>
      <c r="S1230" s="224">
        <v>0</v>
      </c>
      <c r="T1230" s="225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6" t="s">
        <v>342</v>
      </c>
      <c r="AT1230" s="226" t="s">
        <v>190</v>
      </c>
      <c r="AU1230" s="226" t="s">
        <v>82</v>
      </c>
      <c r="AY1230" s="19" t="s">
        <v>188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19" t="s">
        <v>80</v>
      </c>
      <c r="BK1230" s="227">
        <f>ROUND(I1230*H1230,2)</f>
        <v>0</v>
      </c>
      <c r="BL1230" s="19" t="s">
        <v>342</v>
      </c>
      <c r="BM1230" s="226" t="s">
        <v>2750</v>
      </c>
    </row>
    <row r="1231" s="2" customFormat="1">
      <c r="A1231" s="40"/>
      <c r="B1231" s="41"/>
      <c r="C1231" s="42"/>
      <c r="D1231" s="228" t="s">
        <v>196</v>
      </c>
      <c r="E1231" s="42"/>
      <c r="F1231" s="229" t="s">
        <v>1891</v>
      </c>
      <c r="G1231" s="42"/>
      <c r="H1231" s="42"/>
      <c r="I1231" s="230"/>
      <c r="J1231" s="42"/>
      <c r="K1231" s="42"/>
      <c r="L1231" s="46"/>
      <c r="M1231" s="231"/>
      <c r="N1231" s="232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196</v>
      </c>
      <c r="AU1231" s="19" t="s">
        <v>82</v>
      </c>
    </row>
    <row r="1232" s="13" customFormat="1">
      <c r="A1232" s="13"/>
      <c r="B1232" s="233"/>
      <c r="C1232" s="234"/>
      <c r="D1232" s="235" t="s">
        <v>198</v>
      </c>
      <c r="E1232" s="236" t="s">
        <v>19</v>
      </c>
      <c r="F1232" s="237" t="s">
        <v>2502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198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188</v>
      </c>
    </row>
    <row r="1233" s="13" customFormat="1">
      <c r="A1233" s="13"/>
      <c r="B1233" s="233"/>
      <c r="C1233" s="234"/>
      <c r="D1233" s="235" t="s">
        <v>198</v>
      </c>
      <c r="E1233" s="236" t="s">
        <v>19</v>
      </c>
      <c r="F1233" s="237" t="s">
        <v>2751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198</v>
      </c>
      <c r="AU1233" s="243" t="s">
        <v>82</v>
      </c>
      <c r="AV1233" s="13" t="s">
        <v>80</v>
      </c>
      <c r="AW1233" s="13" t="s">
        <v>35</v>
      </c>
      <c r="AX1233" s="13" t="s">
        <v>73</v>
      </c>
      <c r="AY1233" s="243" t="s">
        <v>188</v>
      </c>
    </row>
    <row r="1234" s="14" customFormat="1">
      <c r="A1234" s="14"/>
      <c r="B1234" s="244"/>
      <c r="C1234" s="245"/>
      <c r="D1234" s="235" t="s">
        <v>198</v>
      </c>
      <c r="E1234" s="246" t="s">
        <v>19</v>
      </c>
      <c r="F1234" s="247" t="s">
        <v>2752</v>
      </c>
      <c r="G1234" s="245"/>
      <c r="H1234" s="248">
        <v>15.619999999999999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198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188</v>
      </c>
    </row>
    <row r="1235" s="14" customFormat="1">
      <c r="A1235" s="14"/>
      <c r="B1235" s="244"/>
      <c r="C1235" s="245"/>
      <c r="D1235" s="235" t="s">
        <v>198</v>
      </c>
      <c r="E1235" s="246" t="s">
        <v>19</v>
      </c>
      <c r="F1235" s="247" t="s">
        <v>2753</v>
      </c>
      <c r="G1235" s="245"/>
      <c r="H1235" s="248">
        <v>10.295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198</v>
      </c>
      <c r="AU1235" s="254" t="s">
        <v>82</v>
      </c>
      <c r="AV1235" s="14" t="s">
        <v>82</v>
      </c>
      <c r="AW1235" s="14" t="s">
        <v>35</v>
      </c>
      <c r="AX1235" s="14" t="s">
        <v>73</v>
      </c>
      <c r="AY1235" s="254" t="s">
        <v>188</v>
      </c>
    </row>
    <row r="1236" s="14" customFormat="1">
      <c r="A1236" s="14"/>
      <c r="B1236" s="244"/>
      <c r="C1236" s="245"/>
      <c r="D1236" s="235" t="s">
        <v>198</v>
      </c>
      <c r="E1236" s="246" t="s">
        <v>19</v>
      </c>
      <c r="F1236" s="247" t="s">
        <v>2754</v>
      </c>
      <c r="G1236" s="245"/>
      <c r="H1236" s="248">
        <v>9.4789999999999992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198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188</v>
      </c>
    </row>
    <row r="1237" s="14" customFormat="1">
      <c r="A1237" s="14"/>
      <c r="B1237" s="244"/>
      <c r="C1237" s="245"/>
      <c r="D1237" s="235" t="s">
        <v>198</v>
      </c>
      <c r="E1237" s="246" t="s">
        <v>19</v>
      </c>
      <c r="F1237" s="247" t="s">
        <v>1895</v>
      </c>
      <c r="G1237" s="245"/>
      <c r="H1237" s="248">
        <v>-1.8180000000000001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198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188</v>
      </c>
    </row>
    <row r="1238" s="14" customFormat="1">
      <c r="A1238" s="14"/>
      <c r="B1238" s="244"/>
      <c r="C1238" s="245"/>
      <c r="D1238" s="235" t="s">
        <v>198</v>
      </c>
      <c r="E1238" s="246" t="s">
        <v>19</v>
      </c>
      <c r="F1238" s="247" t="s">
        <v>2755</v>
      </c>
      <c r="G1238" s="245"/>
      <c r="H1238" s="248">
        <v>3.355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198</v>
      </c>
      <c r="AU1238" s="254" t="s">
        <v>82</v>
      </c>
      <c r="AV1238" s="14" t="s">
        <v>82</v>
      </c>
      <c r="AW1238" s="14" t="s">
        <v>35</v>
      </c>
      <c r="AX1238" s="14" t="s">
        <v>73</v>
      </c>
      <c r="AY1238" s="254" t="s">
        <v>188</v>
      </c>
    </row>
    <row r="1239" s="14" customFormat="1">
      <c r="A1239" s="14"/>
      <c r="B1239" s="244"/>
      <c r="C1239" s="245"/>
      <c r="D1239" s="235" t="s">
        <v>198</v>
      </c>
      <c r="E1239" s="246" t="s">
        <v>19</v>
      </c>
      <c r="F1239" s="247" t="s">
        <v>2756</v>
      </c>
      <c r="G1239" s="245"/>
      <c r="H1239" s="248">
        <v>11.715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198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188</v>
      </c>
    </row>
    <row r="1240" s="14" customFormat="1">
      <c r="A1240" s="14"/>
      <c r="B1240" s="244"/>
      <c r="C1240" s="245"/>
      <c r="D1240" s="235" t="s">
        <v>198</v>
      </c>
      <c r="E1240" s="246" t="s">
        <v>19</v>
      </c>
      <c r="F1240" s="247" t="s">
        <v>1895</v>
      </c>
      <c r="G1240" s="245"/>
      <c r="H1240" s="248">
        <v>-1.8180000000000001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198</v>
      </c>
      <c r="AU1240" s="254" t="s">
        <v>82</v>
      </c>
      <c r="AV1240" s="14" t="s">
        <v>82</v>
      </c>
      <c r="AW1240" s="14" t="s">
        <v>35</v>
      </c>
      <c r="AX1240" s="14" t="s">
        <v>73</v>
      </c>
      <c r="AY1240" s="254" t="s">
        <v>188</v>
      </c>
    </row>
    <row r="1241" s="14" customFormat="1">
      <c r="A1241" s="14"/>
      <c r="B1241" s="244"/>
      <c r="C1241" s="245"/>
      <c r="D1241" s="235" t="s">
        <v>198</v>
      </c>
      <c r="E1241" s="246" t="s">
        <v>19</v>
      </c>
      <c r="F1241" s="247" t="s">
        <v>2757</v>
      </c>
      <c r="G1241" s="245"/>
      <c r="H1241" s="248">
        <v>6.6920000000000002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198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188</v>
      </c>
    </row>
    <row r="1242" s="14" customFormat="1">
      <c r="A1242" s="14"/>
      <c r="B1242" s="244"/>
      <c r="C1242" s="245"/>
      <c r="D1242" s="235" t="s">
        <v>198</v>
      </c>
      <c r="E1242" s="246" t="s">
        <v>19</v>
      </c>
      <c r="F1242" s="247" t="s">
        <v>2757</v>
      </c>
      <c r="G1242" s="245"/>
      <c r="H1242" s="248">
        <v>6.6920000000000002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198</v>
      </c>
      <c r="AU1242" s="254" t="s">
        <v>82</v>
      </c>
      <c r="AV1242" s="14" t="s">
        <v>82</v>
      </c>
      <c r="AW1242" s="14" t="s">
        <v>35</v>
      </c>
      <c r="AX1242" s="14" t="s">
        <v>73</v>
      </c>
      <c r="AY1242" s="254" t="s">
        <v>188</v>
      </c>
    </row>
    <row r="1243" s="14" customFormat="1">
      <c r="A1243" s="14"/>
      <c r="B1243" s="244"/>
      <c r="C1243" s="245"/>
      <c r="D1243" s="235" t="s">
        <v>198</v>
      </c>
      <c r="E1243" s="246" t="s">
        <v>19</v>
      </c>
      <c r="F1243" s="247" t="s">
        <v>2758</v>
      </c>
      <c r="G1243" s="245"/>
      <c r="H1243" s="248">
        <v>14.91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198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188</v>
      </c>
    </row>
    <row r="1244" s="14" customFormat="1">
      <c r="A1244" s="14"/>
      <c r="B1244" s="244"/>
      <c r="C1244" s="245"/>
      <c r="D1244" s="235" t="s">
        <v>198</v>
      </c>
      <c r="E1244" s="246" t="s">
        <v>19</v>
      </c>
      <c r="F1244" s="247" t="s">
        <v>2250</v>
      </c>
      <c r="G1244" s="245"/>
      <c r="H1244" s="248">
        <v>-5.4539999999999997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198</v>
      </c>
      <c r="AU1244" s="254" t="s">
        <v>82</v>
      </c>
      <c r="AV1244" s="14" t="s">
        <v>82</v>
      </c>
      <c r="AW1244" s="14" t="s">
        <v>35</v>
      </c>
      <c r="AX1244" s="14" t="s">
        <v>73</v>
      </c>
      <c r="AY1244" s="254" t="s">
        <v>188</v>
      </c>
    </row>
    <row r="1245" s="15" customFormat="1">
      <c r="A1245" s="15"/>
      <c r="B1245" s="255"/>
      <c r="C1245" s="256"/>
      <c r="D1245" s="235" t="s">
        <v>198</v>
      </c>
      <c r="E1245" s="257" t="s">
        <v>19</v>
      </c>
      <c r="F1245" s="258" t="s">
        <v>229</v>
      </c>
      <c r="G1245" s="256"/>
      <c r="H1245" s="259">
        <v>69.668000000000006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5" t="s">
        <v>198</v>
      </c>
      <c r="AU1245" s="265" t="s">
        <v>82</v>
      </c>
      <c r="AV1245" s="15" t="s">
        <v>135</v>
      </c>
      <c r="AW1245" s="15" t="s">
        <v>35</v>
      </c>
      <c r="AX1245" s="15" t="s">
        <v>80</v>
      </c>
      <c r="AY1245" s="265" t="s">
        <v>188</v>
      </c>
    </row>
    <row r="1246" s="2" customFormat="1" ht="33" customHeight="1">
      <c r="A1246" s="40"/>
      <c r="B1246" s="41"/>
      <c r="C1246" s="215" t="s">
        <v>2074</v>
      </c>
      <c r="D1246" s="215" t="s">
        <v>190</v>
      </c>
      <c r="E1246" s="216" t="s">
        <v>1253</v>
      </c>
      <c r="F1246" s="217" t="s">
        <v>1254</v>
      </c>
      <c r="G1246" s="218" t="s">
        <v>243</v>
      </c>
      <c r="H1246" s="219">
        <v>258.34399999999999</v>
      </c>
      <c r="I1246" s="220"/>
      <c r="J1246" s="221">
        <f>ROUND(I1246*H1246,2)</f>
        <v>0</v>
      </c>
      <c r="K1246" s="217" t="s">
        <v>194</v>
      </c>
      <c r="L1246" s="46"/>
      <c r="M1246" s="222" t="s">
        <v>19</v>
      </c>
      <c r="N1246" s="223" t="s">
        <v>44</v>
      </c>
      <c r="O1246" s="86"/>
      <c r="P1246" s="224">
        <f>O1246*H1246</f>
        <v>0</v>
      </c>
      <c r="Q1246" s="224">
        <v>0.03209</v>
      </c>
      <c r="R1246" s="224">
        <f>Q1246*H1246</f>
        <v>8.2902589599999992</v>
      </c>
      <c r="S1246" s="224">
        <v>0</v>
      </c>
      <c r="T1246" s="225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6" t="s">
        <v>342</v>
      </c>
      <c r="AT1246" s="226" t="s">
        <v>190</v>
      </c>
      <c r="AU1246" s="226" t="s">
        <v>82</v>
      </c>
      <c r="AY1246" s="19" t="s">
        <v>188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9" t="s">
        <v>80</v>
      </c>
      <c r="BK1246" s="227">
        <f>ROUND(I1246*H1246,2)</f>
        <v>0</v>
      </c>
      <c r="BL1246" s="19" t="s">
        <v>342</v>
      </c>
      <c r="BM1246" s="226" t="s">
        <v>2759</v>
      </c>
    </row>
    <row r="1247" s="2" customFormat="1">
      <c r="A1247" s="40"/>
      <c r="B1247" s="41"/>
      <c r="C1247" s="42"/>
      <c r="D1247" s="228" t="s">
        <v>196</v>
      </c>
      <c r="E1247" s="42"/>
      <c r="F1247" s="229" t="s">
        <v>1256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196</v>
      </c>
      <c r="AU1247" s="19" t="s">
        <v>82</v>
      </c>
    </row>
    <row r="1248" s="13" customFormat="1">
      <c r="A1248" s="13"/>
      <c r="B1248" s="233"/>
      <c r="C1248" s="234"/>
      <c r="D1248" s="235" t="s">
        <v>198</v>
      </c>
      <c r="E1248" s="236" t="s">
        <v>19</v>
      </c>
      <c r="F1248" s="237" t="s">
        <v>2502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198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188</v>
      </c>
    </row>
    <row r="1249" s="13" customFormat="1">
      <c r="A1249" s="13"/>
      <c r="B1249" s="233"/>
      <c r="C1249" s="234"/>
      <c r="D1249" s="235" t="s">
        <v>198</v>
      </c>
      <c r="E1249" s="236" t="s">
        <v>19</v>
      </c>
      <c r="F1249" s="237" t="s">
        <v>2454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198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188</v>
      </c>
    </row>
    <row r="1250" s="14" customFormat="1">
      <c r="A1250" s="14"/>
      <c r="B1250" s="244"/>
      <c r="C1250" s="245"/>
      <c r="D1250" s="235" t="s">
        <v>198</v>
      </c>
      <c r="E1250" s="246" t="s">
        <v>19</v>
      </c>
      <c r="F1250" s="247" t="s">
        <v>2760</v>
      </c>
      <c r="G1250" s="245"/>
      <c r="H1250" s="248">
        <v>24.405999999999999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198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2761</v>
      </c>
      <c r="G1251" s="245"/>
      <c r="H1251" s="248">
        <v>-3.75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3" customFormat="1">
      <c r="A1252" s="13"/>
      <c r="B1252" s="233"/>
      <c r="C1252" s="234"/>
      <c r="D1252" s="235" t="s">
        <v>198</v>
      </c>
      <c r="E1252" s="236" t="s">
        <v>19</v>
      </c>
      <c r="F1252" s="237" t="s">
        <v>2456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198</v>
      </c>
      <c r="AU1252" s="243" t="s">
        <v>82</v>
      </c>
      <c r="AV1252" s="13" t="s">
        <v>80</v>
      </c>
      <c r="AW1252" s="13" t="s">
        <v>35</v>
      </c>
      <c r="AX1252" s="13" t="s">
        <v>73</v>
      </c>
      <c r="AY1252" s="243" t="s">
        <v>188</v>
      </c>
    </row>
    <row r="1253" s="14" customFormat="1">
      <c r="A1253" s="14"/>
      <c r="B1253" s="244"/>
      <c r="C1253" s="245"/>
      <c r="D1253" s="235" t="s">
        <v>198</v>
      </c>
      <c r="E1253" s="246" t="s">
        <v>19</v>
      </c>
      <c r="F1253" s="247" t="s">
        <v>2762</v>
      </c>
      <c r="G1253" s="245"/>
      <c r="H1253" s="248">
        <v>16.329999999999998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198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188</v>
      </c>
    </row>
    <row r="1254" s="14" customFormat="1">
      <c r="A1254" s="14"/>
      <c r="B1254" s="244"/>
      <c r="C1254" s="245"/>
      <c r="D1254" s="235" t="s">
        <v>198</v>
      </c>
      <c r="E1254" s="246" t="s">
        <v>19</v>
      </c>
      <c r="F1254" s="247" t="s">
        <v>1914</v>
      </c>
      <c r="G1254" s="245"/>
      <c r="H1254" s="248">
        <v>-2.7000000000000002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198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188</v>
      </c>
    </row>
    <row r="1255" s="13" customFormat="1">
      <c r="A1255" s="13"/>
      <c r="B1255" s="233"/>
      <c r="C1255" s="234"/>
      <c r="D1255" s="235" t="s">
        <v>198</v>
      </c>
      <c r="E1255" s="236" t="s">
        <v>19</v>
      </c>
      <c r="F1255" s="237" t="s">
        <v>2458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198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188</v>
      </c>
    </row>
    <row r="1256" s="14" customFormat="1">
      <c r="A1256" s="14"/>
      <c r="B1256" s="244"/>
      <c r="C1256" s="245"/>
      <c r="D1256" s="235" t="s">
        <v>198</v>
      </c>
      <c r="E1256" s="246" t="s">
        <v>19</v>
      </c>
      <c r="F1256" s="247" t="s">
        <v>2763</v>
      </c>
      <c r="G1256" s="245"/>
      <c r="H1256" s="248">
        <v>19.152000000000001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198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188</v>
      </c>
    </row>
    <row r="1257" s="14" customFormat="1">
      <c r="A1257" s="14"/>
      <c r="B1257" s="244"/>
      <c r="C1257" s="245"/>
      <c r="D1257" s="235" t="s">
        <v>198</v>
      </c>
      <c r="E1257" s="246" t="s">
        <v>19</v>
      </c>
      <c r="F1257" s="247" t="s">
        <v>2764</v>
      </c>
      <c r="G1257" s="245"/>
      <c r="H1257" s="248">
        <v>-8.0999999999999996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198</v>
      </c>
      <c r="AU1257" s="254" t="s">
        <v>82</v>
      </c>
      <c r="AV1257" s="14" t="s">
        <v>82</v>
      </c>
      <c r="AW1257" s="14" t="s">
        <v>35</v>
      </c>
      <c r="AX1257" s="14" t="s">
        <v>73</v>
      </c>
      <c r="AY1257" s="254" t="s">
        <v>188</v>
      </c>
    </row>
    <row r="1258" s="13" customFormat="1">
      <c r="A1258" s="13"/>
      <c r="B1258" s="233"/>
      <c r="C1258" s="234"/>
      <c r="D1258" s="235" t="s">
        <v>198</v>
      </c>
      <c r="E1258" s="236" t="s">
        <v>19</v>
      </c>
      <c r="F1258" s="237" t="s">
        <v>2462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198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188</v>
      </c>
    </row>
    <row r="1259" s="14" customFormat="1">
      <c r="A1259" s="14"/>
      <c r="B1259" s="244"/>
      <c r="C1259" s="245"/>
      <c r="D1259" s="235" t="s">
        <v>198</v>
      </c>
      <c r="E1259" s="246" t="s">
        <v>19</v>
      </c>
      <c r="F1259" s="247" t="s">
        <v>2765</v>
      </c>
      <c r="G1259" s="245"/>
      <c r="H1259" s="248">
        <v>19.126999999999999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198</v>
      </c>
      <c r="AU1259" s="254" t="s">
        <v>82</v>
      </c>
      <c r="AV1259" s="14" t="s">
        <v>82</v>
      </c>
      <c r="AW1259" s="14" t="s">
        <v>35</v>
      </c>
      <c r="AX1259" s="14" t="s">
        <v>73</v>
      </c>
      <c r="AY1259" s="254" t="s">
        <v>188</v>
      </c>
    </row>
    <row r="1260" s="14" customFormat="1">
      <c r="A1260" s="14"/>
      <c r="B1260" s="244"/>
      <c r="C1260" s="245"/>
      <c r="D1260" s="235" t="s">
        <v>198</v>
      </c>
      <c r="E1260" s="246" t="s">
        <v>19</v>
      </c>
      <c r="F1260" s="247" t="s">
        <v>1914</v>
      </c>
      <c r="G1260" s="245"/>
      <c r="H1260" s="248">
        <v>-2.7000000000000002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198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188</v>
      </c>
    </row>
    <row r="1261" s="13" customFormat="1">
      <c r="A1261" s="13"/>
      <c r="B1261" s="233"/>
      <c r="C1261" s="234"/>
      <c r="D1261" s="235" t="s">
        <v>198</v>
      </c>
      <c r="E1261" s="236" t="s">
        <v>19</v>
      </c>
      <c r="F1261" s="237" t="s">
        <v>2464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198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188</v>
      </c>
    </row>
    <row r="1262" s="14" customFormat="1">
      <c r="A1262" s="14"/>
      <c r="B1262" s="244"/>
      <c r="C1262" s="245"/>
      <c r="D1262" s="235" t="s">
        <v>198</v>
      </c>
      <c r="E1262" s="246" t="s">
        <v>19</v>
      </c>
      <c r="F1262" s="247" t="s">
        <v>2766</v>
      </c>
      <c r="G1262" s="245"/>
      <c r="H1262" s="248">
        <v>24.140000000000001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198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188</v>
      </c>
    </row>
    <row r="1263" s="14" customFormat="1">
      <c r="A1263" s="14"/>
      <c r="B1263" s="244"/>
      <c r="C1263" s="245"/>
      <c r="D1263" s="235" t="s">
        <v>198</v>
      </c>
      <c r="E1263" s="246" t="s">
        <v>19</v>
      </c>
      <c r="F1263" s="247" t="s">
        <v>1901</v>
      </c>
      <c r="G1263" s="245"/>
      <c r="H1263" s="248">
        <v>-3.75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198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188</v>
      </c>
    </row>
    <row r="1264" s="13" customFormat="1">
      <c r="A1264" s="13"/>
      <c r="B1264" s="233"/>
      <c r="C1264" s="234"/>
      <c r="D1264" s="235" t="s">
        <v>198</v>
      </c>
      <c r="E1264" s="236" t="s">
        <v>19</v>
      </c>
      <c r="F1264" s="237" t="s">
        <v>2466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198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188</v>
      </c>
    </row>
    <row r="1265" s="14" customFormat="1">
      <c r="A1265" s="14"/>
      <c r="B1265" s="244"/>
      <c r="C1265" s="245"/>
      <c r="D1265" s="235" t="s">
        <v>198</v>
      </c>
      <c r="E1265" s="246" t="s">
        <v>19</v>
      </c>
      <c r="F1265" s="247" t="s">
        <v>2767</v>
      </c>
      <c r="G1265" s="245"/>
      <c r="H1265" s="248">
        <v>30.103999999999999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198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188</v>
      </c>
    </row>
    <row r="1266" s="14" customFormat="1">
      <c r="A1266" s="14"/>
      <c r="B1266" s="244"/>
      <c r="C1266" s="245"/>
      <c r="D1266" s="235" t="s">
        <v>198</v>
      </c>
      <c r="E1266" s="246" t="s">
        <v>19</v>
      </c>
      <c r="F1266" s="247" t="s">
        <v>2768</v>
      </c>
      <c r="G1266" s="245"/>
      <c r="H1266" s="248">
        <v>-5.5679999999999996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198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188</v>
      </c>
    </row>
    <row r="1267" s="13" customFormat="1">
      <c r="A1267" s="13"/>
      <c r="B1267" s="233"/>
      <c r="C1267" s="234"/>
      <c r="D1267" s="235" t="s">
        <v>198</v>
      </c>
      <c r="E1267" s="236" t="s">
        <v>19</v>
      </c>
      <c r="F1267" s="237" t="s">
        <v>2468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198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188</v>
      </c>
    </row>
    <row r="1268" s="14" customFormat="1">
      <c r="A1268" s="14"/>
      <c r="B1268" s="244"/>
      <c r="C1268" s="245"/>
      <c r="D1268" s="235" t="s">
        <v>198</v>
      </c>
      <c r="E1268" s="246" t="s">
        <v>19</v>
      </c>
      <c r="F1268" s="247" t="s">
        <v>2769</v>
      </c>
      <c r="G1268" s="245"/>
      <c r="H1268" s="248">
        <v>25.914999999999999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198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188</v>
      </c>
    </row>
    <row r="1269" s="14" customFormat="1">
      <c r="A1269" s="14"/>
      <c r="B1269" s="244"/>
      <c r="C1269" s="245"/>
      <c r="D1269" s="235" t="s">
        <v>198</v>
      </c>
      <c r="E1269" s="246" t="s">
        <v>19</v>
      </c>
      <c r="F1269" s="247" t="s">
        <v>1901</v>
      </c>
      <c r="G1269" s="245"/>
      <c r="H1269" s="248">
        <v>-3.75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198</v>
      </c>
      <c r="AU1269" s="254" t="s">
        <v>82</v>
      </c>
      <c r="AV1269" s="14" t="s">
        <v>82</v>
      </c>
      <c r="AW1269" s="14" t="s">
        <v>35</v>
      </c>
      <c r="AX1269" s="14" t="s">
        <v>73</v>
      </c>
      <c r="AY1269" s="254" t="s">
        <v>188</v>
      </c>
    </row>
    <row r="1270" s="13" customFormat="1">
      <c r="A1270" s="13"/>
      <c r="B1270" s="233"/>
      <c r="C1270" s="234"/>
      <c r="D1270" s="235" t="s">
        <v>198</v>
      </c>
      <c r="E1270" s="236" t="s">
        <v>19</v>
      </c>
      <c r="F1270" s="237" t="s">
        <v>2470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198</v>
      </c>
      <c r="AU1270" s="243" t="s">
        <v>82</v>
      </c>
      <c r="AV1270" s="13" t="s">
        <v>80</v>
      </c>
      <c r="AW1270" s="13" t="s">
        <v>35</v>
      </c>
      <c r="AX1270" s="13" t="s">
        <v>73</v>
      </c>
      <c r="AY1270" s="243" t="s">
        <v>188</v>
      </c>
    </row>
    <row r="1271" s="14" customFormat="1">
      <c r="A1271" s="14"/>
      <c r="B1271" s="244"/>
      <c r="C1271" s="245"/>
      <c r="D1271" s="235" t="s">
        <v>198</v>
      </c>
      <c r="E1271" s="246" t="s">
        <v>19</v>
      </c>
      <c r="F1271" s="247" t="s">
        <v>2770</v>
      </c>
      <c r="G1271" s="245"/>
      <c r="H1271" s="248">
        <v>28.187000000000001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198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188</v>
      </c>
    </row>
    <row r="1272" s="14" customFormat="1">
      <c r="A1272" s="14"/>
      <c r="B1272" s="244"/>
      <c r="C1272" s="245"/>
      <c r="D1272" s="235" t="s">
        <v>198</v>
      </c>
      <c r="E1272" s="246" t="s">
        <v>19</v>
      </c>
      <c r="F1272" s="247" t="s">
        <v>1901</v>
      </c>
      <c r="G1272" s="245"/>
      <c r="H1272" s="248">
        <v>-3.75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198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188</v>
      </c>
    </row>
    <row r="1273" s="13" customFormat="1">
      <c r="A1273" s="13"/>
      <c r="B1273" s="233"/>
      <c r="C1273" s="234"/>
      <c r="D1273" s="235" t="s">
        <v>198</v>
      </c>
      <c r="E1273" s="236" t="s">
        <v>19</v>
      </c>
      <c r="F1273" s="237" t="s">
        <v>2472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198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188</v>
      </c>
    </row>
    <row r="1274" s="14" customFormat="1">
      <c r="A1274" s="14"/>
      <c r="B1274" s="244"/>
      <c r="C1274" s="245"/>
      <c r="D1274" s="235" t="s">
        <v>198</v>
      </c>
      <c r="E1274" s="246" t="s">
        <v>19</v>
      </c>
      <c r="F1274" s="247" t="s">
        <v>2771</v>
      </c>
      <c r="G1274" s="245"/>
      <c r="H1274" s="248">
        <v>12.779999999999999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198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188</v>
      </c>
    </row>
    <row r="1275" s="14" customFormat="1">
      <c r="A1275" s="14"/>
      <c r="B1275" s="244"/>
      <c r="C1275" s="245"/>
      <c r="D1275" s="235" t="s">
        <v>198</v>
      </c>
      <c r="E1275" s="246" t="s">
        <v>19</v>
      </c>
      <c r="F1275" s="247" t="s">
        <v>1901</v>
      </c>
      <c r="G1275" s="245"/>
      <c r="H1275" s="248">
        <v>-3.75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198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188</v>
      </c>
    </row>
    <row r="1276" s="13" customFormat="1">
      <c r="A1276" s="13"/>
      <c r="B1276" s="233"/>
      <c r="C1276" s="234"/>
      <c r="D1276" s="235" t="s">
        <v>198</v>
      </c>
      <c r="E1276" s="236" t="s">
        <v>19</v>
      </c>
      <c r="F1276" s="237" t="s">
        <v>2474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198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188</v>
      </c>
    </row>
    <row r="1277" s="14" customFormat="1">
      <c r="A1277" s="14"/>
      <c r="B1277" s="244"/>
      <c r="C1277" s="245"/>
      <c r="D1277" s="235" t="s">
        <v>198</v>
      </c>
      <c r="E1277" s="246" t="s">
        <v>19</v>
      </c>
      <c r="F1277" s="247" t="s">
        <v>2772</v>
      </c>
      <c r="G1277" s="245"/>
      <c r="H1277" s="248">
        <v>28.719999999999999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198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188</v>
      </c>
    </row>
    <row r="1278" s="14" customFormat="1">
      <c r="A1278" s="14"/>
      <c r="B1278" s="244"/>
      <c r="C1278" s="245"/>
      <c r="D1278" s="235" t="s">
        <v>198</v>
      </c>
      <c r="E1278" s="246" t="s">
        <v>19</v>
      </c>
      <c r="F1278" s="247" t="s">
        <v>2773</v>
      </c>
      <c r="G1278" s="245"/>
      <c r="H1278" s="248">
        <v>-7.2000000000000002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198</v>
      </c>
      <c r="AU1278" s="254" t="s">
        <v>82</v>
      </c>
      <c r="AV1278" s="14" t="s">
        <v>82</v>
      </c>
      <c r="AW1278" s="14" t="s">
        <v>35</v>
      </c>
      <c r="AX1278" s="14" t="s">
        <v>73</v>
      </c>
      <c r="AY1278" s="254" t="s">
        <v>188</v>
      </c>
    </row>
    <row r="1279" s="13" customFormat="1">
      <c r="A1279" s="13"/>
      <c r="B1279" s="233"/>
      <c r="C1279" s="234"/>
      <c r="D1279" s="235" t="s">
        <v>198</v>
      </c>
      <c r="E1279" s="236" t="s">
        <v>19</v>
      </c>
      <c r="F1279" s="237" t="s">
        <v>2476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198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188</v>
      </c>
    </row>
    <row r="1280" s="14" customFormat="1">
      <c r="A1280" s="14"/>
      <c r="B1280" s="244"/>
      <c r="C1280" s="245"/>
      <c r="D1280" s="235" t="s">
        <v>198</v>
      </c>
      <c r="E1280" s="246" t="s">
        <v>19</v>
      </c>
      <c r="F1280" s="247" t="s">
        <v>2774</v>
      </c>
      <c r="G1280" s="245"/>
      <c r="H1280" s="248">
        <v>38.162999999999997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198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188</v>
      </c>
    </row>
    <row r="1281" s="14" customFormat="1">
      <c r="A1281" s="14"/>
      <c r="B1281" s="244"/>
      <c r="C1281" s="245"/>
      <c r="D1281" s="235" t="s">
        <v>198</v>
      </c>
      <c r="E1281" s="246" t="s">
        <v>19</v>
      </c>
      <c r="F1281" s="247" t="s">
        <v>2775</v>
      </c>
      <c r="G1281" s="245"/>
      <c r="H1281" s="248">
        <v>-12.768000000000001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198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188</v>
      </c>
    </row>
    <row r="1282" s="13" customFormat="1">
      <c r="A1282" s="13"/>
      <c r="B1282" s="233"/>
      <c r="C1282" s="234"/>
      <c r="D1282" s="235" t="s">
        <v>198</v>
      </c>
      <c r="E1282" s="236" t="s">
        <v>19</v>
      </c>
      <c r="F1282" s="237" t="s">
        <v>2480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198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188</v>
      </c>
    </row>
    <row r="1283" s="14" customFormat="1">
      <c r="A1283" s="14"/>
      <c r="B1283" s="244"/>
      <c r="C1283" s="245"/>
      <c r="D1283" s="235" t="s">
        <v>198</v>
      </c>
      <c r="E1283" s="246" t="s">
        <v>19</v>
      </c>
      <c r="F1283" s="247" t="s">
        <v>2776</v>
      </c>
      <c r="G1283" s="245"/>
      <c r="H1283" s="248">
        <v>22.472000000000001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198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188</v>
      </c>
    </row>
    <row r="1284" s="14" customFormat="1">
      <c r="A1284" s="14"/>
      <c r="B1284" s="244"/>
      <c r="C1284" s="245"/>
      <c r="D1284" s="235" t="s">
        <v>198</v>
      </c>
      <c r="E1284" s="246" t="s">
        <v>19</v>
      </c>
      <c r="F1284" s="247" t="s">
        <v>2777</v>
      </c>
      <c r="G1284" s="245"/>
      <c r="H1284" s="248">
        <v>-4.5179999999999998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198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188</v>
      </c>
    </row>
    <row r="1285" s="13" customFormat="1">
      <c r="A1285" s="13"/>
      <c r="B1285" s="233"/>
      <c r="C1285" s="234"/>
      <c r="D1285" s="235" t="s">
        <v>198</v>
      </c>
      <c r="E1285" s="236" t="s">
        <v>19</v>
      </c>
      <c r="F1285" s="237" t="s">
        <v>2484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198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188</v>
      </c>
    </row>
    <row r="1286" s="14" customFormat="1">
      <c r="A1286" s="14"/>
      <c r="B1286" s="244"/>
      <c r="C1286" s="245"/>
      <c r="D1286" s="235" t="s">
        <v>198</v>
      </c>
      <c r="E1286" s="246" t="s">
        <v>19</v>
      </c>
      <c r="F1286" s="247" t="s">
        <v>2778</v>
      </c>
      <c r="G1286" s="245"/>
      <c r="H1286" s="248">
        <v>40.469999999999999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198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188</v>
      </c>
    </row>
    <row r="1287" s="14" customFormat="1">
      <c r="A1287" s="14"/>
      <c r="B1287" s="244"/>
      <c r="C1287" s="245"/>
      <c r="D1287" s="235" t="s">
        <v>198</v>
      </c>
      <c r="E1287" s="246" t="s">
        <v>19</v>
      </c>
      <c r="F1287" s="247" t="s">
        <v>2779</v>
      </c>
      <c r="G1287" s="245"/>
      <c r="H1287" s="248">
        <v>-9.3179999999999996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198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188</v>
      </c>
    </row>
    <row r="1288" s="15" customFormat="1">
      <c r="A1288" s="15"/>
      <c r="B1288" s="255"/>
      <c r="C1288" s="256"/>
      <c r="D1288" s="235" t="s">
        <v>198</v>
      </c>
      <c r="E1288" s="257" t="s">
        <v>19</v>
      </c>
      <c r="F1288" s="258" t="s">
        <v>229</v>
      </c>
      <c r="G1288" s="256"/>
      <c r="H1288" s="259">
        <v>258.34400000000005</v>
      </c>
      <c r="I1288" s="260"/>
      <c r="J1288" s="256"/>
      <c r="K1288" s="256"/>
      <c r="L1288" s="261"/>
      <c r="M1288" s="262"/>
      <c r="N1288" s="263"/>
      <c r="O1288" s="263"/>
      <c r="P1288" s="263"/>
      <c r="Q1288" s="263"/>
      <c r="R1288" s="263"/>
      <c r="S1288" s="263"/>
      <c r="T1288" s="26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5" t="s">
        <v>198</v>
      </c>
      <c r="AU1288" s="265" t="s">
        <v>82</v>
      </c>
      <c r="AV1288" s="15" t="s">
        <v>135</v>
      </c>
      <c r="AW1288" s="15" t="s">
        <v>35</v>
      </c>
      <c r="AX1288" s="15" t="s">
        <v>80</v>
      </c>
      <c r="AY1288" s="265" t="s">
        <v>188</v>
      </c>
    </row>
    <row r="1289" s="2" customFormat="1" ht="24.15" customHeight="1">
      <c r="A1289" s="40"/>
      <c r="B1289" s="41"/>
      <c r="C1289" s="215" t="s">
        <v>2081</v>
      </c>
      <c r="D1289" s="215" t="s">
        <v>190</v>
      </c>
      <c r="E1289" s="216" t="s">
        <v>1263</v>
      </c>
      <c r="F1289" s="217" t="s">
        <v>1264</v>
      </c>
      <c r="G1289" s="218" t="s">
        <v>243</v>
      </c>
      <c r="H1289" s="219">
        <v>328.012</v>
      </c>
      <c r="I1289" s="220"/>
      <c r="J1289" s="221">
        <f>ROUND(I1289*H1289,2)</f>
        <v>0</v>
      </c>
      <c r="K1289" s="217" t="s">
        <v>194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0.00020000000000000001</v>
      </c>
      <c r="R1289" s="224">
        <f>Q1289*H1289</f>
        <v>0.065602400000000005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342</v>
      </c>
      <c r="AT1289" s="226" t="s">
        <v>190</v>
      </c>
      <c r="AU1289" s="226" t="s">
        <v>82</v>
      </c>
      <c r="AY1289" s="19" t="s">
        <v>188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342</v>
      </c>
      <c r="BM1289" s="226" t="s">
        <v>2780</v>
      </c>
    </row>
    <row r="1290" s="2" customFormat="1">
      <c r="A1290" s="40"/>
      <c r="B1290" s="41"/>
      <c r="C1290" s="42"/>
      <c r="D1290" s="228" t="s">
        <v>196</v>
      </c>
      <c r="E1290" s="42"/>
      <c r="F1290" s="229" t="s">
        <v>1266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196</v>
      </c>
      <c r="AU1290" s="19" t="s">
        <v>82</v>
      </c>
    </row>
    <row r="1291" s="14" customFormat="1">
      <c r="A1291" s="14"/>
      <c r="B1291" s="244"/>
      <c r="C1291" s="245"/>
      <c r="D1291" s="235" t="s">
        <v>198</v>
      </c>
      <c r="E1291" s="246" t="s">
        <v>19</v>
      </c>
      <c r="F1291" s="247" t="s">
        <v>2781</v>
      </c>
      <c r="G1291" s="245"/>
      <c r="H1291" s="248">
        <v>69.668000000000006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198</v>
      </c>
      <c r="AU1291" s="254" t="s">
        <v>82</v>
      </c>
      <c r="AV1291" s="14" t="s">
        <v>82</v>
      </c>
      <c r="AW1291" s="14" t="s">
        <v>35</v>
      </c>
      <c r="AX1291" s="14" t="s">
        <v>73</v>
      </c>
      <c r="AY1291" s="254" t="s">
        <v>188</v>
      </c>
    </row>
    <row r="1292" s="14" customFormat="1">
      <c r="A1292" s="14"/>
      <c r="B1292" s="244"/>
      <c r="C1292" s="245"/>
      <c r="D1292" s="235" t="s">
        <v>198</v>
      </c>
      <c r="E1292" s="246" t="s">
        <v>19</v>
      </c>
      <c r="F1292" s="247" t="s">
        <v>2782</v>
      </c>
      <c r="G1292" s="245"/>
      <c r="H1292" s="248">
        <v>258.34399999999999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198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188</v>
      </c>
    </row>
    <row r="1293" s="15" customFormat="1">
      <c r="A1293" s="15"/>
      <c r="B1293" s="255"/>
      <c r="C1293" s="256"/>
      <c r="D1293" s="235" t="s">
        <v>198</v>
      </c>
      <c r="E1293" s="257" t="s">
        <v>19</v>
      </c>
      <c r="F1293" s="258" t="s">
        <v>229</v>
      </c>
      <c r="G1293" s="256"/>
      <c r="H1293" s="259">
        <v>328.012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5" t="s">
        <v>198</v>
      </c>
      <c r="AU1293" s="265" t="s">
        <v>82</v>
      </c>
      <c r="AV1293" s="15" t="s">
        <v>135</v>
      </c>
      <c r="AW1293" s="15" t="s">
        <v>35</v>
      </c>
      <c r="AX1293" s="15" t="s">
        <v>80</v>
      </c>
      <c r="AY1293" s="265" t="s">
        <v>188</v>
      </c>
    </row>
    <row r="1294" s="2" customFormat="1" ht="16.5" customHeight="1">
      <c r="A1294" s="40"/>
      <c r="B1294" s="41"/>
      <c r="C1294" s="215" t="s">
        <v>2085</v>
      </c>
      <c r="D1294" s="215" t="s">
        <v>190</v>
      </c>
      <c r="E1294" s="216" t="s">
        <v>1271</v>
      </c>
      <c r="F1294" s="217" t="s">
        <v>1272</v>
      </c>
      <c r="G1294" s="218" t="s">
        <v>243</v>
      </c>
      <c r="H1294" s="219">
        <v>328.012</v>
      </c>
      <c r="I1294" s="220"/>
      <c r="J1294" s="221">
        <f>ROUND(I1294*H1294,2)</f>
        <v>0</v>
      </c>
      <c r="K1294" s="217" t="s">
        <v>194</v>
      </c>
      <c r="L1294" s="46"/>
      <c r="M1294" s="222" t="s">
        <v>19</v>
      </c>
      <c r="N1294" s="223" t="s">
        <v>44</v>
      </c>
      <c r="O1294" s="86"/>
      <c r="P1294" s="224">
        <f>O1294*H1294</f>
        <v>0</v>
      </c>
      <c r="Q1294" s="224">
        <v>0.0014</v>
      </c>
      <c r="R1294" s="224">
        <f>Q1294*H1294</f>
        <v>0.45921679999999998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342</v>
      </c>
      <c r="AT1294" s="226" t="s">
        <v>190</v>
      </c>
      <c r="AU1294" s="226" t="s">
        <v>82</v>
      </c>
      <c r="AY1294" s="19" t="s">
        <v>188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80</v>
      </c>
      <c r="BK1294" s="227">
        <f>ROUND(I1294*H1294,2)</f>
        <v>0</v>
      </c>
      <c r="BL1294" s="19" t="s">
        <v>342</v>
      </c>
      <c r="BM1294" s="226" t="s">
        <v>2783</v>
      </c>
    </row>
    <row r="1295" s="2" customFormat="1">
      <c r="A1295" s="40"/>
      <c r="B1295" s="41"/>
      <c r="C1295" s="42"/>
      <c r="D1295" s="228" t="s">
        <v>196</v>
      </c>
      <c r="E1295" s="42"/>
      <c r="F1295" s="229" t="s">
        <v>1274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196</v>
      </c>
      <c r="AU1295" s="19" t="s">
        <v>82</v>
      </c>
    </row>
    <row r="1296" s="14" customFormat="1">
      <c r="A1296" s="14"/>
      <c r="B1296" s="244"/>
      <c r="C1296" s="245"/>
      <c r="D1296" s="235" t="s">
        <v>198</v>
      </c>
      <c r="E1296" s="246" t="s">
        <v>19</v>
      </c>
      <c r="F1296" s="247" t="s">
        <v>2781</v>
      </c>
      <c r="G1296" s="245"/>
      <c r="H1296" s="248">
        <v>69.668000000000006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198</v>
      </c>
      <c r="AU1296" s="254" t="s">
        <v>82</v>
      </c>
      <c r="AV1296" s="14" t="s">
        <v>82</v>
      </c>
      <c r="AW1296" s="14" t="s">
        <v>35</v>
      </c>
      <c r="AX1296" s="14" t="s">
        <v>73</v>
      </c>
      <c r="AY1296" s="254" t="s">
        <v>188</v>
      </c>
    </row>
    <row r="1297" s="14" customFormat="1">
      <c r="A1297" s="14"/>
      <c r="B1297" s="244"/>
      <c r="C1297" s="245"/>
      <c r="D1297" s="235" t="s">
        <v>198</v>
      </c>
      <c r="E1297" s="246" t="s">
        <v>19</v>
      </c>
      <c r="F1297" s="247" t="s">
        <v>2782</v>
      </c>
      <c r="G1297" s="245"/>
      <c r="H1297" s="248">
        <v>258.34399999999999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198</v>
      </c>
      <c r="AU1297" s="254" t="s">
        <v>82</v>
      </c>
      <c r="AV1297" s="14" t="s">
        <v>82</v>
      </c>
      <c r="AW1297" s="14" t="s">
        <v>35</v>
      </c>
      <c r="AX1297" s="14" t="s">
        <v>73</v>
      </c>
      <c r="AY1297" s="254" t="s">
        <v>188</v>
      </c>
    </row>
    <row r="1298" s="15" customFormat="1">
      <c r="A1298" s="15"/>
      <c r="B1298" s="255"/>
      <c r="C1298" s="256"/>
      <c r="D1298" s="235" t="s">
        <v>198</v>
      </c>
      <c r="E1298" s="257" t="s">
        <v>19</v>
      </c>
      <c r="F1298" s="258" t="s">
        <v>229</v>
      </c>
      <c r="G1298" s="256"/>
      <c r="H1298" s="259">
        <v>328.012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198</v>
      </c>
      <c r="AU1298" s="265" t="s">
        <v>82</v>
      </c>
      <c r="AV1298" s="15" t="s">
        <v>135</v>
      </c>
      <c r="AW1298" s="15" t="s">
        <v>35</v>
      </c>
      <c r="AX1298" s="15" t="s">
        <v>80</v>
      </c>
      <c r="AY1298" s="265" t="s">
        <v>188</v>
      </c>
    </row>
    <row r="1299" s="2" customFormat="1" ht="21.75" customHeight="1">
      <c r="A1299" s="40"/>
      <c r="B1299" s="41"/>
      <c r="C1299" s="215" t="s">
        <v>2091</v>
      </c>
      <c r="D1299" s="215" t="s">
        <v>190</v>
      </c>
      <c r="E1299" s="216" t="s">
        <v>1922</v>
      </c>
      <c r="F1299" s="217" t="s">
        <v>1923</v>
      </c>
      <c r="G1299" s="218" t="s">
        <v>442</v>
      </c>
      <c r="H1299" s="219">
        <v>3</v>
      </c>
      <c r="I1299" s="220"/>
      <c r="J1299" s="221">
        <f>ROUND(I1299*H1299,2)</f>
        <v>0</v>
      </c>
      <c r="K1299" s="217" t="s">
        <v>194</v>
      </c>
      <c r="L1299" s="46"/>
      <c r="M1299" s="222" t="s">
        <v>19</v>
      </c>
      <c r="N1299" s="223" t="s">
        <v>44</v>
      </c>
      <c r="O1299" s="86"/>
      <c r="P1299" s="224">
        <f>O1299*H1299</f>
        <v>0</v>
      </c>
      <c r="Q1299" s="224">
        <v>1.0000000000000001E-05</v>
      </c>
      <c r="R1299" s="224">
        <f>Q1299*H1299</f>
        <v>3.0000000000000004E-05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342</v>
      </c>
      <c r="AT1299" s="226" t="s">
        <v>190</v>
      </c>
      <c r="AU1299" s="226" t="s">
        <v>82</v>
      </c>
      <c r="AY1299" s="19" t="s">
        <v>188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80</v>
      </c>
      <c r="BK1299" s="227">
        <f>ROUND(I1299*H1299,2)</f>
        <v>0</v>
      </c>
      <c r="BL1299" s="19" t="s">
        <v>342</v>
      </c>
      <c r="BM1299" s="226" t="s">
        <v>2784</v>
      </c>
    </row>
    <row r="1300" s="2" customFormat="1">
      <c r="A1300" s="40"/>
      <c r="B1300" s="41"/>
      <c r="C1300" s="42"/>
      <c r="D1300" s="228" t="s">
        <v>196</v>
      </c>
      <c r="E1300" s="42"/>
      <c r="F1300" s="229" t="s">
        <v>1925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196</v>
      </c>
      <c r="AU1300" s="19" t="s">
        <v>82</v>
      </c>
    </row>
    <row r="1301" s="13" customFormat="1">
      <c r="A1301" s="13"/>
      <c r="B1301" s="233"/>
      <c r="C1301" s="234"/>
      <c r="D1301" s="235" t="s">
        <v>198</v>
      </c>
      <c r="E1301" s="236" t="s">
        <v>19</v>
      </c>
      <c r="F1301" s="237" t="s">
        <v>2502</v>
      </c>
      <c r="G1301" s="234"/>
      <c r="H1301" s="236" t="s">
        <v>19</v>
      </c>
      <c r="I1301" s="238"/>
      <c r="J1301" s="234"/>
      <c r="K1301" s="234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198</v>
      </c>
      <c r="AU1301" s="243" t="s">
        <v>82</v>
      </c>
      <c r="AV1301" s="13" t="s">
        <v>80</v>
      </c>
      <c r="AW1301" s="13" t="s">
        <v>35</v>
      </c>
      <c r="AX1301" s="13" t="s">
        <v>73</v>
      </c>
      <c r="AY1301" s="243" t="s">
        <v>188</v>
      </c>
    </row>
    <row r="1302" s="14" customFormat="1">
      <c r="A1302" s="14"/>
      <c r="B1302" s="244"/>
      <c r="C1302" s="245"/>
      <c r="D1302" s="235" t="s">
        <v>198</v>
      </c>
      <c r="E1302" s="246" t="s">
        <v>19</v>
      </c>
      <c r="F1302" s="247" t="s">
        <v>1926</v>
      </c>
      <c r="G1302" s="245"/>
      <c r="H1302" s="248">
        <v>3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198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188</v>
      </c>
    </row>
    <row r="1303" s="15" customFormat="1">
      <c r="A1303" s="15"/>
      <c r="B1303" s="255"/>
      <c r="C1303" s="256"/>
      <c r="D1303" s="235" t="s">
        <v>198</v>
      </c>
      <c r="E1303" s="257" t="s">
        <v>19</v>
      </c>
      <c r="F1303" s="258" t="s">
        <v>229</v>
      </c>
      <c r="G1303" s="256"/>
      <c r="H1303" s="259">
        <v>3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5" t="s">
        <v>198</v>
      </c>
      <c r="AU1303" s="265" t="s">
        <v>82</v>
      </c>
      <c r="AV1303" s="15" t="s">
        <v>135</v>
      </c>
      <c r="AW1303" s="15" t="s">
        <v>35</v>
      </c>
      <c r="AX1303" s="15" t="s">
        <v>80</v>
      </c>
      <c r="AY1303" s="265" t="s">
        <v>188</v>
      </c>
    </row>
    <row r="1304" s="2" customFormat="1" ht="16.5" customHeight="1">
      <c r="A1304" s="40"/>
      <c r="B1304" s="41"/>
      <c r="C1304" s="272" t="s">
        <v>2093</v>
      </c>
      <c r="D1304" s="272" t="s">
        <v>522</v>
      </c>
      <c r="E1304" s="273" t="s">
        <v>1927</v>
      </c>
      <c r="F1304" s="274" t="s">
        <v>1928</v>
      </c>
      <c r="G1304" s="275" t="s">
        <v>442</v>
      </c>
      <c r="H1304" s="276">
        <v>3</v>
      </c>
      <c r="I1304" s="277"/>
      <c r="J1304" s="278">
        <f>ROUND(I1304*H1304,2)</f>
        <v>0</v>
      </c>
      <c r="K1304" s="274" t="s">
        <v>194</v>
      </c>
      <c r="L1304" s="279"/>
      <c r="M1304" s="280" t="s">
        <v>19</v>
      </c>
      <c r="N1304" s="281" t="s">
        <v>44</v>
      </c>
      <c r="O1304" s="86"/>
      <c r="P1304" s="224">
        <f>O1304*H1304</f>
        <v>0</v>
      </c>
      <c r="Q1304" s="224">
        <v>0.0025000000000000001</v>
      </c>
      <c r="R1304" s="224">
        <f>Q1304*H1304</f>
        <v>0.0074999999999999997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630</v>
      </c>
      <c r="AT1304" s="226" t="s">
        <v>522</v>
      </c>
      <c r="AU1304" s="226" t="s">
        <v>82</v>
      </c>
      <c r="AY1304" s="19" t="s">
        <v>188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80</v>
      </c>
      <c r="BK1304" s="227">
        <f>ROUND(I1304*H1304,2)</f>
        <v>0</v>
      </c>
      <c r="BL1304" s="19" t="s">
        <v>342</v>
      </c>
      <c r="BM1304" s="226" t="s">
        <v>2785</v>
      </c>
    </row>
    <row r="1305" s="13" customFormat="1">
      <c r="A1305" s="13"/>
      <c r="B1305" s="233"/>
      <c r="C1305" s="234"/>
      <c r="D1305" s="235" t="s">
        <v>198</v>
      </c>
      <c r="E1305" s="236" t="s">
        <v>19</v>
      </c>
      <c r="F1305" s="237" t="s">
        <v>2502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198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188</v>
      </c>
    </row>
    <row r="1306" s="14" customFormat="1">
      <c r="A1306" s="14"/>
      <c r="B1306" s="244"/>
      <c r="C1306" s="245"/>
      <c r="D1306" s="235" t="s">
        <v>198</v>
      </c>
      <c r="E1306" s="246" t="s">
        <v>19</v>
      </c>
      <c r="F1306" s="247" t="s">
        <v>1926</v>
      </c>
      <c r="G1306" s="245"/>
      <c r="H1306" s="248">
        <v>3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198</v>
      </c>
      <c r="AU1306" s="254" t="s">
        <v>82</v>
      </c>
      <c r="AV1306" s="14" t="s">
        <v>82</v>
      </c>
      <c r="AW1306" s="14" t="s">
        <v>35</v>
      </c>
      <c r="AX1306" s="14" t="s">
        <v>73</v>
      </c>
      <c r="AY1306" s="254" t="s">
        <v>188</v>
      </c>
    </row>
    <row r="1307" s="15" customFormat="1">
      <c r="A1307" s="15"/>
      <c r="B1307" s="255"/>
      <c r="C1307" s="256"/>
      <c r="D1307" s="235" t="s">
        <v>198</v>
      </c>
      <c r="E1307" s="257" t="s">
        <v>19</v>
      </c>
      <c r="F1307" s="258" t="s">
        <v>229</v>
      </c>
      <c r="G1307" s="256"/>
      <c r="H1307" s="259">
        <v>3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5" t="s">
        <v>198</v>
      </c>
      <c r="AU1307" s="265" t="s">
        <v>82</v>
      </c>
      <c r="AV1307" s="15" t="s">
        <v>135</v>
      </c>
      <c r="AW1307" s="15" t="s">
        <v>35</v>
      </c>
      <c r="AX1307" s="15" t="s">
        <v>80</v>
      </c>
      <c r="AY1307" s="265" t="s">
        <v>188</v>
      </c>
    </row>
    <row r="1308" s="2" customFormat="1" ht="24.15" customHeight="1">
      <c r="A1308" s="40"/>
      <c r="B1308" s="41"/>
      <c r="C1308" s="215" t="s">
        <v>2097</v>
      </c>
      <c r="D1308" s="215" t="s">
        <v>190</v>
      </c>
      <c r="E1308" s="216" t="s">
        <v>1930</v>
      </c>
      <c r="F1308" s="217" t="s">
        <v>1931</v>
      </c>
      <c r="G1308" s="218" t="s">
        <v>442</v>
      </c>
      <c r="H1308" s="219">
        <v>2</v>
      </c>
      <c r="I1308" s="220"/>
      <c r="J1308" s="221">
        <f>ROUND(I1308*H1308,2)</f>
        <v>0</v>
      </c>
      <c r="K1308" s="217" t="s">
        <v>194</v>
      </c>
      <c r="L1308" s="46"/>
      <c r="M1308" s="222" t="s">
        <v>19</v>
      </c>
      <c r="N1308" s="223" t="s">
        <v>44</v>
      </c>
      <c r="O1308" s="86"/>
      <c r="P1308" s="224">
        <f>O1308*H1308</f>
        <v>0</v>
      </c>
      <c r="Q1308" s="224">
        <v>1.0000000000000001E-05</v>
      </c>
      <c r="R1308" s="224">
        <f>Q1308*H1308</f>
        <v>2.0000000000000002E-05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342</v>
      </c>
      <c r="AT1308" s="226" t="s">
        <v>190</v>
      </c>
      <c r="AU1308" s="226" t="s">
        <v>82</v>
      </c>
      <c r="AY1308" s="19" t="s">
        <v>188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80</v>
      </c>
      <c r="BK1308" s="227">
        <f>ROUND(I1308*H1308,2)</f>
        <v>0</v>
      </c>
      <c r="BL1308" s="19" t="s">
        <v>342</v>
      </c>
      <c r="BM1308" s="226" t="s">
        <v>2786</v>
      </c>
    </row>
    <row r="1309" s="2" customFormat="1">
      <c r="A1309" s="40"/>
      <c r="B1309" s="41"/>
      <c r="C1309" s="42"/>
      <c r="D1309" s="228" t="s">
        <v>196</v>
      </c>
      <c r="E1309" s="42"/>
      <c r="F1309" s="229" t="s">
        <v>1933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196</v>
      </c>
      <c r="AU1309" s="19" t="s">
        <v>82</v>
      </c>
    </row>
    <row r="1310" s="13" customFormat="1">
      <c r="A1310" s="13"/>
      <c r="B1310" s="233"/>
      <c r="C1310" s="234"/>
      <c r="D1310" s="235" t="s">
        <v>198</v>
      </c>
      <c r="E1310" s="236" t="s">
        <v>19</v>
      </c>
      <c r="F1310" s="237" t="s">
        <v>2502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198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188</v>
      </c>
    </row>
    <row r="1311" s="14" customFormat="1">
      <c r="A1311" s="14"/>
      <c r="B1311" s="244"/>
      <c r="C1311" s="245"/>
      <c r="D1311" s="235" t="s">
        <v>198</v>
      </c>
      <c r="E1311" s="246" t="s">
        <v>19</v>
      </c>
      <c r="F1311" s="247" t="s">
        <v>1773</v>
      </c>
      <c r="G1311" s="245"/>
      <c r="H1311" s="248">
        <v>2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198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188</v>
      </c>
    </row>
    <row r="1312" s="15" customFormat="1">
      <c r="A1312" s="15"/>
      <c r="B1312" s="255"/>
      <c r="C1312" s="256"/>
      <c r="D1312" s="235" t="s">
        <v>198</v>
      </c>
      <c r="E1312" s="257" t="s">
        <v>19</v>
      </c>
      <c r="F1312" s="258" t="s">
        <v>229</v>
      </c>
      <c r="G1312" s="256"/>
      <c r="H1312" s="259">
        <v>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198</v>
      </c>
      <c r="AU1312" s="265" t="s">
        <v>82</v>
      </c>
      <c r="AV1312" s="15" t="s">
        <v>135</v>
      </c>
      <c r="AW1312" s="15" t="s">
        <v>35</v>
      </c>
      <c r="AX1312" s="15" t="s">
        <v>80</v>
      </c>
      <c r="AY1312" s="265" t="s">
        <v>188</v>
      </c>
    </row>
    <row r="1313" s="2" customFormat="1" ht="16.5" customHeight="1">
      <c r="A1313" s="40"/>
      <c r="B1313" s="41"/>
      <c r="C1313" s="272" t="s">
        <v>2102</v>
      </c>
      <c r="D1313" s="272" t="s">
        <v>522</v>
      </c>
      <c r="E1313" s="273" t="s">
        <v>1935</v>
      </c>
      <c r="F1313" s="274" t="s">
        <v>1936</v>
      </c>
      <c r="G1313" s="275" t="s">
        <v>442</v>
      </c>
      <c r="H1313" s="276">
        <v>2</v>
      </c>
      <c r="I1313" s="277"/>
      <c r="J1313" s="278">
        <f>ROUND(I1313*H1313,2)</f>
        <v>0</v>
      </c>
      <c r="K1313" s="274" t="s">
        <v>194</v>
      </c>
      <c r="L1313" s="279"/>
      <c r="M1313" s="280" t="s">
        <v>19</v>
      </c>
      <c r="N1313" s="281" t="s">
        <v>44</v>
      </c>
      <c r="O1313" s="86"/>
      <c r="P1313" s="224">
        <f>O1313*H1313</f>
        <v>0</v>
      </c>
      <c r="Q1313" s="224">
        <v>0.0025000000000000001</v>
      </c>
      <c r="R1313" s="224">
        <f>Q1313*H1313</f>
        <v>0.0050000000000000001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630</v>
      </c>
      <c r="AT1313" s="226" t="s">
        <v>522</v>
      </c>
      <c r="AU1313" s="226" t="s">
        <v>82</v>
      </c>
      <c r="AY1313" s="19" t="s">
        <v>188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80</v>
      </c>
      <c r="BK1313" s="227">
        <f>ROUND(I1313*H1313,2)</f>
        <v>0</v>
      </c>
      <c r="BL1313" s="19" t="s">
        <v>342</v>
      </c>
      <c r="BM1313" s="226" t="s">
        <v>2787</v>
      </c>
    </row>
    <row r="1314" s="13" customFormat="1">
      <c r="A1314" s="13"/>
      <c r="B1314" s="233"/>
      <c r="C1314" s="234"/>
      <c r="D1314" s="235" t="s">
        <v>198</v>
      </c>
      <c r="E1314" s="236" t="s">
        <v>19</v>
      </c>
      <c r="F1314" s="237" t="s">
        <v>2502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198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188</v>
      </c>
    </row>
    <row r="1315" s="14" customFormat="1">
      <c r="A1315" s="14"/>
      <c r="B1315" s="244"/>
      <c r="C1315" s="245"/>
      <c r="D1315" s="235" t="s">
        <v>198</v>
      </c>
      <c r="E1315" s="246" t="s">
        <v>19</v>
      </c>
      <c r="F1315" s="247" t="s">
        <v>1773</v>
      </c>
      <c r="G1315" s="245"/>
      <c r="H1315" s="248">
        <v>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198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188</v>
      </c>
    </row>
    <row r="1316" s="15" customFormat="1">
      <c r="A1316" s="15"/>
      <c r="B1316" s="255"/>
      <c r="C1316" s="256"/>
      <c r="D1316" s="235" t="s">
        <v>198</v>
      </c>
      <c r="E1316" s="257" t="s">
        <v>19</v>
      </c>
      <c r="F1316" s="258" t="s">
        <v>229</v>
      </c>
      <c r="G1316" s="256"/>
      <c r="H1316" s="259">
        <v>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198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188</v>
      </c>
    </row>
    <row r="1317" s="2" customFormat="1" ht="16.5" customHeight="1">
      <c r="A1317" s="40"/>
      <c r="B1317" s="41"/>
      <c r="C1317" s="215" t="s">
        <v>2104</v>
      </c>
      <c r="D1317" s="215" t="s">
        <v>190</v>
      </c>
      <c r="E1317" s="216" t="s">
        <v>1939</v>
      </c>
      <c r="F1317" s="217" t="s">
        <v>1940</v>
      </c>
      <c r="G1317" s="218" t="s">
        <v>243</v>
      </c>
      <c r="H1317" s="219">
        <v>5.9870000000000001</v>
      </c>
      <c r="I1317" s="220"/>
      <c r="J1317" s="221">
        <f>ROUND(I1317*H1317,2)</f>
        <v>0</v>
      </c>
      <c r="K1317" s="217" t="s">
        <v>194</v>
      </c>
      <c r="L1317" s="46"/>
      <c r="M1317" s="222" t="s">
        <v>19</v>
      </c>
      <c r="N1317" s="223" t="s">
        <v>44</v>
      </c>
      <c r="O1317" s="86"/>
      <c r="P1317" s="224">
        <f>O1317*H1317</f>
        <v>0</v>
      </c>
      <c r="Q1317" s="224">
        <v>0.020119999999999999</v>
      </c>
      <c r="R1317" s="224">
        <f>Q1317*H1317</f>
        <v>0.12045844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342</v>
      </c>
      <c r="AT1317" s="226" t="s">
        <v>190</v>
      </c>
      <c r="AU1317" s="226" t="s">
        <v>82</v>
      </c>
      <c r="AY1317" s="19" t="s">
        <v>188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80</v>
      </c>
      <c r="BK1317" s="227">
        <f>ROUND(I1317*H1317,2)</f>
        <v>0</v>
      </c>
      <c r="BL1317" s="19" t="s">
        <v>342</v>
      </c>
      <c r="BM1317" s="226" t="s">
        <v>2788</v>
      </c>
    </row>
    <row r="1318" s="2" customFormat="1">
      <c r="A1318" s="40"/>
      <c r="B1318" s="41"/>
      <c r="C1318" s="42"/>
      <c r="D1318" s="228" t="s">
        <v>196</v>
      </c>
      <c r="E1318" s="42"/>
      <c r="F1318" s="229" t="s">
        <v>1942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196</v>
      </c>
      <c r="AU1318" s="19" t="s">
        <v>82</v>
      </c>
    </row>
    <row r="1319" s="13" customFormat="1">
      <c r="A1319" s="13"/>
      <c r="B1319" s="233"/>
      <c r="C1319" s="234"/>
      <c r="D1319" s="235" t="s">
        <v>198</v>
      </c>
      <c r="E1319" s="236" t="s">
        <v>19</v>
      </c>
      <c r="F1319" s="237" t="s">
        <v>1342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198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188</v>
      </c>
    </row>
    <row r="1320" s="13" customFormat="1">
      <c r="A1320" s="13"/>
      <c r="B1320" s="233"/>
      <c r="C1320" s="234"/>
      <c r="D1320" s="235" t="s">
        <v>198</v>
      </c>
      <c r="E1320" s="236" t="s">
        <v>19</v>
      </c>
      <c r="F1320" s="237" t="s">
        <v>2789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198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188</v>
      </c>
    </row>
    <row r="1321" s="14" customFormat="1">
      <c r="A1321" s="14"/>
      <c r="B1321" s="244"/>
      <c r="C1321" s="245"/>
      <c r="D1321" s="235" t="s">
        <v>198</v>
      </c>
      <c r="E1321" s="246" t="s">
        <v>19</v>
      </c>
      <c r="F1321" s="247" t="s">
        <v>1944</v>
      </c>
      <c r="G1321" s="245"/>
      <c r="H1321" s="248">
        <v>3.3010000000000002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198</v>
      </c>
      <c r="AU1321" s="254" t="s">
        <v>82</v>
      </c>
      <c r="AV1321" s="14" t="s">
        <v>82</v>
      </c>
      <c r="AW1321" s="14" t="s">
        <v>35</v>
      </c>
      <c r="AX1321" s="14" t="s">
        <v>73</v>
      </c>
      <c r="AY1321" s="254" t="s">
        <v>188</v>
      </c>
    </row>
    <row r="1322" s="14" customFormat="1">
      <c r="A1322" s="14"/>
      <c r="B1322" s="244"/>
      <c r="C1322" s="245"/>
      <c r="D1322" s="235" t="s">
        <v>198</v>
      </c>
      <c r="E1322" s="246" t="s">
        <v>19</v>
      </c>
      <c r="F1322" s="247" t="s">
        <v>1945</v>
      </c>
      <c r="G1322" s="245"/>
      <c r="H1322" s="248">
        <v>-1.1819999999999999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198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188</v>
      </c>
    </row>
    <row r="1323" s="13" customFormat="1">
      <c r="A1323" s="13"/>
      <c r="B1323" s="233"/>
      <c r="C1323" s="234"/>
      <c r="D1323" s="235" t="s">
        <v>198</v>
      </c>
      <c r="E1323" s="236" t="s">
        <v>19</v>
      </c>
      <c r="F1323" s="237" t="s">
        <v>2790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198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188</v>
      </c>
    </row>
    <row r="1324" s="14" customFormat="1">
      <c r="A1324" s="14"/>
      <c r="B1324" s="244"/>
      <c r="C1324" s="245"/>
      <c r="D1324" s="235" t="s">
        <v>198</v>
      </c>
      <c r="E1324" s="246" t="s">
        <v>19</v>
      </c>
      <c r="F1324" s="247" t="s">
        <v>1948</v>
      </c>
      <c r="G1324" s="245"/>
      <c r="H1324" s="248">
        <v>3.7719999999999998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198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188</v>
      </c>
    </row>
    <row r="1325" s="14" customFormat="1">
      <c r="A1325" s="14"/>
      <c r="B1325" s="244"/>
      <c r="C1325" s="245"/>
      <c r="D1325" s="235" t="s">
        <v>198</v>
      </c>
      <c r="E1325" s="246" t="s">
        <v>19</v>
      </c>
      <c r="F1325" s="247" t="s">
        <v>1947</v>
      </c>
      <c r="G1325" s="245"/>
      <c r="H1325" s="248">
        <v>2.46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198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188</v>
      </c>
    </row>
    <row r="1326" s="14" customFormat="1">
      <c r="A1326" s="14"/>
      <c r="B1326" s="244"/>
      <c r="C1326" s="245"/>
      <c r="D1326" s="235" t="s">
        <v>198</v>
      </c>
      <c r="E1326" s="246" t="s">
        <v>19</v>
      </c>
      <c r="F1326" s="247" t="s">
        <v>1949</v>
      </c>
      <c r="G1326" s="245"/>
      <c r="H1326" s="248">
        <v>-2.3639999999999999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198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188</v>
      </c>
    </row>
    <row r="1327" s="15" customFormat="1">
      <c r="A1327" s="15"/>
      <c r="B1327" s="255"/>
      <c r="C1327" s="256"/>
      <c r="D1327" s="235" t="s">
        <v>198</v>
      </c>
      <c r="E1327" s="257" t="s">
        <v>19</v>
      </c>
      <c r="F1327" s="258" t="s">
        <v>229</v>
      </c>
      <c r="G1327" s="256"/>
      <c r="H1327" s="259">
        <v>5.9869999999999992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198</v>
      </c>
      <c r="AU1327" s="265" t="s">
        <v>82</v>
      </c>
      <c r="AV1327" s="15" t="s">
        <v>135</v>
      </c>
      <c r="AW1327" s="15" t="s">
        <v>35</v>
      </c>
      <c r="AX1327" s="15" t="s">
        <v>80</v>
      </c>
      <c r="AY1327" s="265" t="s">
        <v>188</v>
      </c>
    </row>
    <row r="1328" s="2" customFormat="1" ht="24.15" customHeight="1">
      <c r="A1328" s="40"/>
      <c r="B1328" s="41"/>
      <c r="C1328" s="215" t="s">
        <v>2106</v>
      </c>
      <c r="D1328" s="215" t="s">
        <v>190</v>
      </c>
      <c r="E1328" s="216" t="s">
        <v>1951</v>
      </c>
      <c r="F1328" s="217" t="s">
        <v>1952</v>
      </c>
      <c r="G1328" s="218" t="s">
        <v>442</v>
      </c>
      <c r="H1328" s="219">
        <v>3</v>
      </c>
      <c r="I1328" s="220"/>
      <c r="J1328" s="221">
        <f>ROUND(I1328*H1328,2)</f>
        <v>0</v>
      </c>
      <c r="K1328" s="217" t="s">
        <v>194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0.03058</v>
      </c>
      <c r="R1328" s="224">
        <f>Q1328*H1328</f>
        <v>0.091740000000000002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342</v>
      </c>
      <c r="AT1328" s="226" t="s">
        <v>190</v>
      </c>
      <c r="AU1328" s="226" t="s">
        <v>82</v>
      </c>
      <c r="AY1328" s="19" t="s">
        <v>188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342</v>
      </c>
      <c r="BM1328" s="226" t="s">
        <v>2791</v>
      </c>
    </row>
    <row r="1329" s="2" customFormat="1">
      <c r="A1329" s="40"/>
      <c r="B1329" s="41"/>
      <c r="C1329" s="42"/>
      <c r="D1329" s="228" t="s">
        <v>196</v>
      </c>
      <c r="E1329" s="42"/>
      <c r="F1329" s="229" t="s">
        <v>1954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196</v>
      </c>
      <c r="AU1329" s="19" t="s">
        <v>82</v>
      </c>
    </row>
    <row r="1330" s="13" customFormat="1">
      <c r="A1330" s="13"/>
      <c r="B1330" s="233"/>
      <c r="C1330" s="234"/>
      <c r="D1330" s="235" t="s">
        <v>198</v>
      </c>
      <c r="E1330" s="236" t="s">
        <v>19</v>
      </c>
      <c r="F1330" s="237" t="s">
        <v>2630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198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188</v>
      </c>
    </row>
    <row r="1331" s="13" customFormat="1">
      <c r="A1331" s="13"/>
      <c r="B1331" s="233"/>
      <c r="C1331" s="234"/>
      <c r="D1331" s="235" t="s">
        <v>198</v>
      </c>
      <c r="E1331" s="236" t="s">
        <v>19</v>
      </c>
      <c r="F1331" s="237" t="s">
        <v>1342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198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188</v>
      </c>
    </row>
    <row r="1332" s="13" customFormat="1">
      <c r="A1332" s="13"/>
      <c r="B1332" s="233"/>
      <c r="C1332" s="234"/>
      <c r="D1332" s="235" t="s">
        <v>198</v>
      </c>
      <c r="E1332" s="236" t="s">
        <v>19</v>
      </c>
      <c r="F1332" s="237" t="s">
        <v>2789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198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188</v>
      </c>
    </row>
    <row r="1333" s="14" customFormat="1">
      <c r="A1333" s="14"/>
      <c r="B1333" s="244"/>
      <c r="C1333" s="245"/>
      <c r="D1333" s="235" t="s">
        <v>198</v>
      </c>
      <c r="E1333" s="246" t="s">
        <v>19</v>
      </c>
      <c r="F1333" s="247" t="s">
        <v>80</v>
      </c>
      <c r="G1333" s="245"/>
      <c r="H1333" s="248">
        <v>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198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2790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1773</v>
      </c>
      <c r="G1335" s="245"/>
      <c r="H1335" s="248">
        <v>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5" customFormat="1">
      <c r="A1336" s="15"/>
      <c r="B1336" s="255"/>
      <c r="C1336" s="256"/>
      <c r="D1336" s="235" t="s">
        <v>198</v>
      </c>
      <c r="E1336" s="257" t="s">
        <v>19</v>
      </c>
      <c r="F1336" s="258" t="s">
        <v>229</v>
      </c>
      <c r="G1336" s="256"/>
      <c r="H1336" s="259">
        <v>3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198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188</v>
      </c>
    </row>
    <row r="1337" s="2" customFormat="1" ht="24.15" customHeight="1">
      <c r="A1337" s="40"/>
      <c r="B1337" s="41"/>
      <c r="C1337" s="215" t="s">
        <v>2108</v>
      </c>
      <c r="D1337" s="215" t="s">
        <v>190</v>
      </c>
      <c r="E1337" s="216" t="s">
        <v>1956</v>
      </c>
      <c r="F1337" s="217" t="s">
        <v>1957</v>
      </c>
      <c r="G1337" s="218" t="s">
        <v>243</v>
      </c>
      <c r="H1337" s="219">
        <v>338.5</v>
      </c>
      <c r="I1337" s="220"/>
      <c r="J1337" s="221">
        <f>ROUND(I1337*H1337,2)</f>
        <v>0</v>
      </c>
      <c r="K1337" s="217" t="s">
        <v>194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0.00132</v>
      </c>
      <c r="R1337" s="224">
        <f>Q1337*H1337</f>
        <v>0.44681999999999999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342</v>
      </c>
      <c r="AT1337" s="226" t="s">
        <v>190</v>
      </c>
      <c r="AU1337" s="226" t="s">
        <v>82</v>
      </c>
      <c r="AY1337" s="19" t="s">
        <v>188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342</v>
      </c>
      <c r="BM1337" s="226" t="s">
        <v>2792</v>
      </c>
    </row>
    <row r="1338" s="2" customFormat="1">
      <c r="A1338" s="40"/>
      <c r="B1338" s="41"/>
      <c r="C1338" s="42"/>
      <c r="D1338" s="228" t="s">
        <v>196</v>
      </c>
      <c r="E1338" s="42"/>
      <c r="F1338" s="229" t="s">
        <v>1959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196</v>
      </c>
      <c r="AU1338" s="19" t="s">
        <v>82</v>
      </c>
    </row>
    <row r="1339" s="13" customFormat="1">
      <c r="A1339" s="13"/>
      <c r="B1339" s="233"/>
      <c r="C1339" s="234"/>
      <c r="D1339" s="235" t="s">
        <v>198</v>
      </c>
      <c r="E1339" s="236" t="s">
        <v>19</v>
      </c>
      <c r="F1339" s="237" t="s">
        <v>2502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198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188</v>
      </c>
    </row>
    <row r="1340" s="14" customFormat="1">
      <c r="A1340" s="14"/>
      <c r="B1340" s="244"/>
      <c r="C1340" s="245"/>
      <c r="D1340" s="235" t="s">
        <v>198</v>
      </c>
      <c r="E1340" s="246" t="s">
        <v>19</v>
      </c>
      <c r="F1340" s="247" t="s">
        <v>2793</v>
      </c>
      <c r="G1340" s="245"/>
      <c r="H1340" s="248">
        <v>338.5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198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188</v>
      </c>
    </row>
    <row r="1341" s="15" customFormat="1">
      <c r="A1341" s="15"/>
      <c r="B1341" s="255"/>
      <c r="C1341" s="256"/>
      <c r="D1341" s="235" t="s">
        <v>198</v>
      </c>
      <c r="E1341" s="257" t="s">
        <v>19</v>
      </c>
      <c r="F1341" s="258" t="s">
        <v>229</v>
      </c>
      <c r="G1341" s="256"/>
      <c r="H1341" s="259">
        <v>338.5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198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188</v>
      </c>
    </row>
    <row r="1342" s="2" customFormat="1" ht="16.5" customHeight="1">
      <c r="A1342" s="40"/>
      <c r="B1342" s="41"/>
      <c r="C1342" s="272" t="s">
        <v>2110</v>
      </c>
      <c r="D1342" s="272" t="s">
        <v>522</v>
      </c>
      <c r="E1342" s="273" t="s">
        <v>1962</v>
      </c>
      <c r="F1342" s="274" t="s">
        <v>1963</v>
      </c>
      <c r="G1342" s="275" t="s">
        <v>243</v>
      </c>
      <c r="H1342" s="276">
        <v>355.42500000000001</v>
      </c>
      <c r="I1342" s="277"/>
      <c r="J1342" s="278">
        <f>ROUND(I1342*H1342,2)</f>
        <v>0</v>
      </c>
      <c r="K1342" s="274" t="s">
        <v>194</v>
      </c>
      <c r="L1342" s="279"/>
      <c r="M1342" s="280" t="s">
        <v>19</v>
      </c>
      <c r="N1342" s="281" t="s">
        <v>44</v>
      </c>
      <c r="O1342" s="86"/>
      <c r="P1342" s="224">
        <f>O1342*H1342</f>
        <v>0</v>
      </c>
      <c r="Q1342" s="224">
        <v>0.0080000000000000002</v>
      </c>
      <c r="R1342" s="224">
        <f>Q1342*H1342</f>
        <v>2.8434000000000004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630</v>
      </c>
      <c r="AT1342" s="226" t="s">
        <v>522</v>
      </c>
      <c r="AU1342" s="226" t="s">
        <v>82</v>
      </c>
      <c r="AY1342" s="19" t="s">
        <v>188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342</v>
      </c>
      <c r="BM1342" s="226" t="s">
        <v>2794</v>
      </c>
    </row>
    <row r="1343" s="13" customFormat="1">
      <c r="A1343" s="13"/>
      <c r="B1343" s="233"/>
      <c r="C1343" s="234"/>
      <c r="D1343" s="235" t="s">
        <v>198</v>
      </c>
      <c r="E1343" s="236" t="s">
        <v>19</v>
      </c>
      <c r="F1343" s="237" t="s">
        <v>2502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198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188</v>
      </c>
    </row>
    <row r="1344" s="14" customFormat="1">
      <c r="A1344" s="14"/>
      <c r="B1344" s="244"/>
      <c r="C1344" s="245"/>
      <c r="D1344" s="235" t="s">
        <v>198</v>
      </c>
      <c r="E1344" s="246" t="s">
        <v>19</v>
      </c>
      <c r="F1344" s="247" t="s">
        <v>2793</v>
      </c>
      <c r="G1344" s="245"/>
      <c r="H1344" s="248">
        <v>338.5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198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188</v>
      </c>
    </row>
    <row r="1345" s="15" customFormat="1">
      <c r="A1345" s="15"/>
      <c r="B1345" s="255"/>
      <c r="C1345" s="256"/>
      <c r="D1345" s="235" t="s">
        <v>198</v>
      </c>
      <c r="E1345" s="257" t="s">
        <v>19</v>
      </c>
      <c r="F1345" s="258" t="s">
        <v>229</v>
      </c>
      <c r="G1345" s="256"/>
      <c r="H1345" s="259">
        <v>338.5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198</v>
      </c>
      <c r="AU1345" s="265" t="s">
        <v>82</v>
      </c>
      <c r="AV1345" s="15" t="s">
        <v>135</v>
      </c>
      <c r="AW1345" s="15" t="s">
        <v>35</v>
      </c>
      <c r="AX1345" s="15" t="s">
        <v>80</v>
      </c>
      <c r="AY1345" s="265" t="s">
        <v>188</v>
      </c>
    </row>
    <row r="1346" s="14" customFormat="1">
      <c r="A1346" s="14"/>
      <c r="B1346" s="244"/>
      <c r="C1346" s="245"/>
      <c r="D1346" s="235" t="s">
        <v>198</v>
      </c>
      <c r="E1346" s="245"/>
      <c r="F1346" s="247" t="s">
        <v>2795</v>
      </c>
      <c r="G1346" s="245"/>
      <c r="H1346" s="248">
        <v>355.42500000000001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198</v>
      </c>
      <c r="AU1346" s="254" t="s">
        <v>82</v>
      </c>
      <c r="AV1346" s="14" t="s">
        <v>82</v>
      </c>
      <c r="AW1346" s="14" t="s">
        <v>4</v>
      </c>
      <c r="AX1346" s="14" t="s">
        <v>80</v>
      </c>
      <c r="AY1346" s="254" t="s">
        <v>188</v>
      </c>
    </row>
    <row r="1347" s="2" customFormat="1" ht="24.15" customHeight="1">
      <c r="A1347" s="40"/>
      <c r="B1347" s="41"/>
      <c r="C1347" s="215" t="s">
        <v>2112</v>
      </c>
      <c r="D1347" s="215" t="s">
        <v>190</v>
      </c>
      <c r="E1347" s="216" t="s">
        <v>1292</v>
      </c>
      <c r="F1347" s="217" t="s">
        <v>1293</v>
      </c>
      <c r="G1347" s="218" t="s">
        <v>460</v>
      </c>
      <c r="H1347" s="266"/>
      <c r="I1347" s="220"/>
      <c r="J1347" s="221">
        <f>ROUND(I1347*H1347,2)</f>
        <v>0</v>
      </c>
      <c r="K1347" s="217" t="s">
        <v>194</v>
      </c>
      <c r="L1347" s="46"/>
      <c r="M1347" s="222" t="s">
        <v>19</v>
      </c>
      <c r="N1347" s="223" t="s">
        <v>44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342</v>
      </c>
      <c r="AT1347" s="226" t="s">
        <v>190</v>
      </c>
      <c r="AU1347" s="226" t="s">
        <v>82</v>
      </c>
      <c r="AY1347" s="19" t="s">
        <v>188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342</v>
      </c>
      <c r="BM1347" s="226" t="s">
        <v>2796</v>
      </c>
    </row>
    <row r="1348" s="2" customFormat="1">
      <c r="A1348" s="40"/>
      <c r="B1348" s="41"/>
      <c r="C1348" s="42"/>
      <c r="D1348" s="228" t="s">
        <v>196</v>
      </c>
      <c r="E1348" s="42"/>
      <c r="F1348" s="229" t="s">
        <v>1295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196</v>
      </c>
      <c r="AU1348" s="19" t="s">
        <v>82</v>
      </c>
    </row>
    <row r="1349" s="12" customFormat="1" ht="22.8" customHeight="1">
      <c r="A1349" s="12"/>
      <c r="B1349" s="199"/>
      <c r="C1349" s="200"/>
      <c r="D1349" s="201" t="s">
        <v>72</v>
      </c>
      <c r="E1349" s="213" t="s">
        <v>1296</v>
      </c>
      <c r="F1349" s="213" t="s">
        <v>1297</v>
      </c>
      <c r="G1349" s="200"/>
      <c r="H1349" s="200"/>
      <c r="I1349" s="203"/>
      <c r="J1349" s="214">
        <f>BK1349</f>
        <v>0</v>
      </c>
      <c r="K1349" s="200"/>
      <c r="L1349" s="205"/>
      <c r="M1349" s="206"/>
      <c r="N1349" s="207"/>
      <c r="O1349" s="207"/>
      <c r="P1349" s="208">
        <f>SUM(P1350:P1406)</f>
        <v>0</v>
      </c>
      <c r="Q1349" s="207"/>
      <c r="R1349" s="208">
        <f>SUM(R1350:R1406)</f>
        <v>0.90707049999999989</v>
      </c>
      <c r="S1349" s="207"/>
      <c r="T1349" s="209">
        <f>SUM(T1350:T1406)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10" t="s">
        <v>82</v>
      </c>
      <c r="AT1349" s="211" t="s">
        <v>72</v>
      </c>
      <c r="AU1349" s="211" t="s">
        <v>80</v>
      </c>
      <c r="AY1349" s="210" t="s">
        <v>188</v>
      </c>
      <c r="BK1349" s="212">
        <f>SUM(BK1350:BK1406)</f>
        <v>0</v>
      </c>
    </row>
    <row r="1350" s="2" customFormat="1" ht="24.15" customHeight="1">
      <c r="A1350" s="40"/>
      <c r="B1350" s="41"/>
      <c r="C1350" s="215" t="s">
        <v>2116</v>
      </c>
      <c r="D1350" s="215" t="s">
        <v>190</v>
      </c>
      <c r="E1350" s="216" t="s">
        <v>1969</v>
      </c>
      <c r="F1350" s="217" t="s">
        <v>1970</v>
      </c>
      <c r="G1350" s="218" t="s">
        <v>501</v>
      </c>
      <c r="H1350" s="219">
        <v>24</v>
      </c>
      <c r="I1350" s="220"/>
      <c r="J1350" s="221">
        <f>ROUND(I1350*H1350,2)</f>
        <v>0</v>
      </c>
      <c r="K1350" s="217" t="s">
        <v>452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0.0026900000000000001</v>
      </c>
      <c r="R1350" s="224">
        <f>Q1350*H1350</f>
        <v>0.064560000000000006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342</v>
      </c>
      <c r="AT1350" s="226" t="s">
        <v>190</v>
      </c>
      <c r="AU1350" s="226" t="s">
        <v>82</v>
      </c>
      <c r="AY1350" s="19" t="s">
        <v>188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342</v>
      </c>
      <c r="BM1350" s="226" t="s">
        <v>2797</v>
      </c>
    </row>
    <row r="1351" s="13" customFormat="1">
      <c r="A1351" s="13"/>
      <c r="B1351" s="233"/>
      <c r="C1351" s="234"/>
      <c r="D1351" s="235" t="s">
        <v>198</v>
      </c>
      <c r="E1351" s="236" t="s">
        <v>19</v>
      </c>
      <c r="F1351" s="237" t="s">
        <v>1303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198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188</v>
      </c>
    </row>
    <row r="1352" s="13" customFormat="1">
      <c r="A1352" s="13"/>
      <c r="B1352" s="233"/>
      <c r="C1352" s="234"/>
      <c r="D1352" s="235" t="s">
        <v>198</v>
      </c>
      <c r="E1352" s="236" t="s">
        <v>19</v>
      </c>
      <c r="F1352" s="237" t="s">
        <v>1972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198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188</v>
      </c>
    </row>
    <row r="1353" s="14" customFormat="1">
      <c r="A1353" s="14"/>
      <c r="B1353" s="244"/>
      <c r="C1353" s="245"/>
      <c r="D1353" s="235" t="s">
        <v>198</v>
      </c>
      <c r="E1353" s="246" t="s">
        <v>19</v>
      </c>
      <c r="F1353" s="247" t="s">
        <v>403</v>
      </c>
      <c r="G1353" s="245"/>
      <c r="H1353" s="248">
        <v>24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198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188</v>
      </c>
    </row>
    <row r="1354" s="15" customFormat="1">
      <c r="A1354" s="15"/>
      <c r="B1354" s="255"/>
      <c r="C1354" s="256"/>
      <c r="D1354" s="235" t="s">
        <v>198</v>
      </c>
      <c r="E1354" s="257" t="s">
        <v>19</v>
      </c>
      <c r="F1354" s="258" t="s">
        <v>229</v>
      </c>
      <c r="G1354" s="256"/>
      <c r="H1354" s="259">
        <v>24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198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188</v>
      </c>
    </row>
    <row r="1355" s="2" customFormat="1" ht="16.5" customHeight="1">
      <c r="A1355" s="40"/>
      <c r="B1355" s="41"/>
      <c r="C1355" s="215" t="s">
        <v>2120</v>
      </c>
      <c r="D1355" s="215" t="s">
        <v>190</v>
      </c>
      <c r="E1355" s="216" t="s">
        <v>1299</v>
      </c>
      <c r="F1355" s="217" t="s">
        <v>1300</v>
      </c>
      <c r="G1355" s="218" t="s">
        <v>501</v>
      </c>
      <c r="H1355" s="219">
        <v>218.82499999999999</v>
      </c>
      <c r="I1355" s="220"/>
      <c r="J1355" s="221">
        <f>ROUND(I1355*H1355,2)</f>
        <v>0</v>
      </c>
      <c r="K1355" s="217" t="s">
        <v>194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4.0000000000000003E-05</v>
      </c>
      <c r="R1355" s="224">
        <f>Q1355*H1355</f>
        <v>0.0087530000000000004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342</v>
      </c>
      <c r="AT1355" s="226" t="s">
        <v>190</v>
      </c>
      <c r="AU1355" s="226" t="s">
        <v>82</v>
      </c>
      <c r="AY1355" s="19" t="s">
        <v>188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342</v>
      </c>
      <c r="BM1355" s="226" t="s">
        <v>2798</v>
      </c>
    </row>
    <row r="1356" s="2" customFormat="1">
      <c r="A1356" s="40"/>
      <c r="B1356" s="41"/>
      <c r="C1356" s="42"/>
      <c r="D1356" s="228" t="s">
        <v>196</v>
      </c>
      <c r="E1356" s="42"/>
      <c r="F1356" s="229" t="s">
        <v>1302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196</v>
      </c>
      <c r="AU1356" s="19" t="s">
        <v>82</v>
      </c>
    </row>
    <row r="1357" s="13" customFormat="1">
      <c r="A1357" s="13"/>
      <c r="B1357" s="233"/>
      <c r="C1357" s="234"/>
      <c r="D1357" s="235" t="s">
        <v>198</v>
      </c>
      <c r="E1357" s="236" t="s">
        <v>19</v>
      </c>
      <c r="F1357" s="237" t="s">
        <v>1303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198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188</v>
      </c>
    </row>
    <row r="1358" s="13" customFormat="1">
      <c r="A1358" s="13"/>
      <c r="B1358" s="233"/>
      <c r="C1358" s="234"/>
      <c r="D1358" s="235" t="s">
        <v>198</v>
      </c>
      <c r="E1358" s="236" t="s">
        <v>19</v>
      </c>
      <c r="F1358" s="237" t="s">
        <v>1305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198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188</v>
      </c>
    </row>
    <row r="1359" s="14" customFormat="1">
      <c r="A1359" s="14"/>
      <c r="B1359" s="244"/>
      <c r="C1359" s="245"/>
      <c r="D1359" s="235" t="s">
        <v>198</v>
      </c>
      <c r="E1359" s="246" t="s">
        <v>19</v>
      </c>
      <c r="F1359" s="247" t="s">
        <v>1975</v>
      </c>
      <c r="G1359" s="245"/>
      <c r="H1359" s="248">
        <v>36.625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198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188</v>
      </c>
    </row>
    <row r="1360" s="13" customFormat="1">
      <c r="A1360" s="13"/>
      <c r="B1360" s="233"/>
      <c r="C1360" s="234"/>
      <c r="D1360" s="235" t="s">
        <v>198</v>
      </c>
      <c r="E1360" s="236" t="s">
        <v>19</v>
      </c>
      <c r="F1360" s="237" t="s">
        <v>1307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198</v>
      </c>
      <c r="AU1360" s="243" t="s">
        <v>82</v>
      </c>
      <c r="AV1360" s="13" t="s">
        <v>80</v>
      </c>
      <c r="AW1360" s="13" t="s">
        <v>35</v>
      </c>
      <c r="AX1360" s="13" t="s">
        <v>73</v>
      </c>
      <c r="AY1360" s="243" t="s">
        <v>188</v>
      </c>
    </row>
    <row r="1361" s="14" customFormat="1">
      <c r="A1361" s="14"/>
      <c r="B1361" s="244"/>
      <c r="C1361" s="245"/>
      <c r="D1361" s="235" t="s">
        <v>198</v>
      </c>
      <c r="E1361" s="246" t="s">
        <v>19</v>
      </c>
      <c r="F1361" s="247" t="s">
        <v>420</v>
      </c>
      <c r="G1361" s="245"/>
      <c r="H1361" s="248">
        <v>26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198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188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1308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4" customFormat="1">
      <c r="A1363" s="14"/>
      <c r="B1363" s="244"/>
      <c r="C1363" s="245"/>
      <c r="D1363" s="235" t="s">
        <v>198</v>
      </c>
      <c r="E1363" s="246" t="s">
        <v>19</v>
      </c>
      <c r="F1363" s="247" t="s">
        <v>2799</v>
      </c>
      <c r="G1363" s="245"/>
      <c r="H1363" s="248">
        <v>7.2000000000000002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198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188</v>
      </c>
    </row>
    <row r="1364" s="13" customFormat="1">
      <c r="A1364" s="13"/>
      <c r="B1364" s="233"/>
      <c r="C1364" s="234"/>
      <c r="D1364" s="235" t="s">
        <v>198</v>
      </c>
      <c r="E1364" s="236" t="s">
        <v>19</v>
      </c>
      <c r="F1364" s="237" t="s">
        <v>1976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198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188</v>
      </c>
    </row>
    <row r="1365" s="14" customFormat="1">
      <c r="A1365" s="14"/>
      <c r="B1365" s="244"/>
      <c r="C1365" s="245"/>
      <c r="D1365" s="235" t="s">
        <v>198</v>
      </c>
      <c r="E1365" s="246" t="s">
        <v>19</v>
      </c>
      <c r="F1365" s="247" t="s">
        <v>1394</v>
      </c>
      <c r="G1365" s="245"/>
      <c r="H1365" s="248">
        <v>78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198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188</v>
      </c>
    </row>
    <row r="1366" s="13" customFormat="1">
      <c r="A1366" s="13"/>
      <c r="B1366" s="233"/>
      <c r="C1366" s="234"/>
      <c r="D1366" s="235" t="s">
        <v>198</v>
      </c>
      <c r="E1366" s="236" t="s">
        <v>19</v>
      </c>
      <c r="F1366" s="237" t="s">
        <v>1310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198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188</v>
      </c>
    </row>
    <row r="1367" s="14" customFormat="1">
      <c r="A1367" s="14"/>
      <c r="B1367" s="244"/>
      <c r="C1367" s="245"/>
      <c r="D1367" s="235" t="s">
        <v>198</v>
      </c>
      <c r="E1367" s="246" t="s">
        <v>19</v>
      </c>
      <c r="F1367" s="247" t="s">
        <v>1355</v>
      </c>
      <c r="G1367" s="245"/>
      <c r="H1367" s="248">
        <v>71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198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188</v>
      </c>
    </row>
    <row r="1368" s="15" customFormat="1">
      <c r="A1368" s="15"/>
      <c r="B1368" s="255"/>
      <c r="C1368" s="256"/>
      <c r="D1368" s="235" t="s">
        <v>198</v>
      </c>
      <c r="E1368" s="257" t="s">
        <v>19</v>
      </c>
      <c r="F1368" s="258" t="s">
        <v>229</v>
      </c>
      <c r="G1368" s="256"/>
      <c r="H1368" s="259">
        <v>218.82499999999999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198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188</v>
      </c>
    </row>
    <row r="1369" s="2" customFormat="1" ht="21.75" customHeight="1">
      <c r="A1369" s="40"/>
      <c r="B1369" s="41"/>
      <c r="C1369" s="215" t="s">
        <v>2124</v>
      </c>
      <c r="D1369" s="215" t="s">
        <v>190</v>
      </c>
      <c r="E1369" s="216" t="s">
        <v>1312</v>
      </c>
      <c r="F1369" s="217" t="s">
        <v>1313</v>
      </c>
      <c r="G1369" s="218" t="s">
        <v>501</v>
      </c>
      <c r="H1369" s="219">
        <v>116</v>
      </c>
      <c r="I1369" s="220"/>
      <c r="J1369" s="221">
        <f>ROUND(I1369*H1369,2)</f>
        <v>0</v>
      </c>
      <c r="K1369" s="217" t="s">
        <v>194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4.0000000000000003E-05</v>
      </c>
      <c r="R1369" s="224">
        <f>Q1369*H1369</f>
        <v>0.00464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342</v>
      </c>
      <c r="AT1369" s="226" t="s">
        <v>190</v>
      </c>
      <c r="AU1369" s="226" t="s">
        <v>82</v>
      </c>
      <c r="AY1369" s="19" t="s">
        <v>188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342</v>
      </c>
      <c r="BM1369" s="226" t="s">
        <v>2800</v>
      </c>
    </row>
    <row r="1370" s="2" customFormat="1">
      <c r="A1370" s="40"/>
      <c r="B1370" s="41"/>
      <c r="C1370" s="42"/>
      <c r="D1370" s="228" t="s">
        <v>196</v>
      </c>
      <c r="E1370" s="42"/>
      <c r="F1370" s="229" t="s">
        <v>1315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196</v>
      </c>
      <c r="AU1370" s="19" t="s">
        <v>82</v>
      </c>
    </row>
    <row r="1371" s="13" customFormat="1">
      <c r="A1371" s="13"/>
      <c r="B1371" s="233"/>
      <c r="C1371" s="234"/>
      <c r="D1371" s="235" t="s">
        <v>198</v>
      </c>
      <c r="E1371" s="236" t="s">
        <v>19</v>
      </c>
      <c r="F1371" s="237" t="s">
        <v>1303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198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188</v>
      </c>
    </row>
    <row r="1372" s="13" customFormat="1">
      <c r="A1372" s="13"/>
      <c r="B1372" s="233"/>
      <c r="C1372" s="234"/>
      <c r="D1372" s="235" t="s">
        <v>198</v>
      </c>
      <c r="E1372" s="236" t="s">
        <v>19</v>
      </c>
      <c r="F1372" s="237" t="s">
        <v>1316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198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188</v>
      </c>
    </row>
    <row r="1373" s="14" customFormat="1">
      <c r="A1373" s="14"/>
      <c r="B1373" s="244"/>
      <c r="C1373" s="245"/>
      <c r="D1373" s="235" t="s">
        <v>198</v>
      </c>
      <c r="E1373" s="246" t="s">
        <v>19</v>
      </c>
      <c r="F1373" s="247" t="s">
        <v>1934</v>
      </c>
      <c r="G1373" s="245"/>
      <c r="H1373" s="248">
        <v>97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198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188</v>
      </c>
    </row>
    <row r="1374" s="13" customFormat="1">
      <c r="A1374" s="13"/>
      <c r="B1374" s="233"/>
      <c r="C1374" s="234"/>
      <c r="D1374" s="235" t="s">
        <v>198</v>
      </c>
      <c r="E1374" s="236" t="s">
        <v>19</v>
      </c>
      <c r="F1374" s="237" t="s">
        <v>1980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198</v>
      </c>
      <c r="AU1374" s="243" t="s">
        <v>82</v>
      </c>
      <c r="AV1374" s="13" t="s">
        <v>80</v>
      </c>
      <c r="AW1374" s="13" t="s">
        <v>35</v>
      </c>
      <c r="AX1374" s="13" t="s">
        <v>73</v>
      </c>
      <c r="AY1374" s="243" t="s">
        <v>188</v>
      </c>
    </row>
    <row r="1375" s="14" customFormat="1">
      <c r="A1375" s="14"/>
      <c r="B1375" s="244"/>
      <c r="C1375" s="245"/>
      <c r="D1375" s="235" t="s">
        <v>198</v>
      </c>
      <c r="E1375" s="246" t="s">
        <v>19</v>
      </c>
      <c r="F1375" s="247" t="s">
        <v>361</v>
      </c>
      <c r="G1375" s="245"/>
      <c r="H1375" s="248">
        <v>19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198</v>
      </c>
      <c r="AU1375" s="254" t="s">
        <v>82</v>
      </c>
      <c r="AV1375" s="14" t="s">
        <v>82</v>
      </c>
      <c r="AW1375" s="14" t="s">
        <v>35</v>
      </c>
      <c r="AX1375" s="14" t="s">
        <v>73</v>
      </c>
      <c r="AY1375" s="254" t="s">
        <v>188</v>
      </c>
    </row>
    <row r="1376" s="15" customFormat="1">
      <c r="A1376" s="15"/>
      <c r="B1376" s="255"/>
      <c r="C1376" s="256"/>
      <c r="D1376" s="235" t="s">
        <v>198</v>
      </c>
      <c r="E1376" s="257" t="s">
        <v>19</v>
      </c>
      <c r="F1376" s="258" t="s">
        <v>229</v>
      </c>
      <c r="G1376" s="256"/>
      <c r="H1376" s="259">
        <v>116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5" t="s">
        <v>198</v>
      </c>
      <c r="AU1376" s="265" t="s">
        <v>82</v>
      </c>
      <c r="AV1376" s="15" t="s">
        <v>135</v>
      </c>
      <c r="AW1376" s="15" t="s">
        <v>35</v>
      </c>
      <c r="AX1376" s="15" t="s">
        <v>80</v>
      </c>
      <c r="AY1376" s="265" t="s">
        <v>188</v>
      </c>
    </row>
    <row r="1377" s="2" customFormat="1" ht="16.5" customHeight="1">
      <c r="A1377" s="40"/>
      <c r="B1377" s="41"/>
      <c r="C1377" s="272" t="s">
        <v>2129</v>
      </c>
      <c r="D1377" s="272" t="s">
        <v>522</v>
      </c>
      <c r="E1377" s="273" t="s">
        <v>1318</v>
      </c>
      <c r="F1377" s="274" t="s">
        <v>1319</v>
      </c>
      <c r="G1377" s="275" t="s">
        <v>243</v>
      </c>
      <c r="H1377" s="276">
        <v>104.85299999999999</v>
      </c>
      <c r="I1377" s="277"/>
      <c r="J1377" s="278">
        <f>ROUND(I1377*H1377,2)</f>
        <v>0</v>
      </c>
      <c r="K1377" s="274" t="s">
        <v>194</v>
      </c>
      <c r="L1377" s="279"/>
      <c r="M1377" s="280" t="s">
        <v>19</v>
      </c>
      <c r="N1377" s="281" t="s">
        <v>44</v>
      </c>
      <c r="O1377" s="86"/>
      <c r="P1377" s="224">
        <f>O1377*H1377</f>
        <v>0</v>
      </c>
      <c r="Q1377" s="224">
        <v>0.0074999999999999997</v>
      </c>
      <c r="R1377" s="224">
        <f>Q1377*H1377</f>
        <v>0.78639749999999997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630</v>
      </c>
      <c r="AT1377" s="226" t="s">
        <v>522</v>
      </c>
      <c r="AU1377" s="226" t="s">
        <v>82</v>
      </c>
      <c r="AY1377" s="19" t="s">
        <v>188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80</v>
      </c>
      <c r="BK1377" s="227">
        <f>ROUND(I1377*H1377,2)</f>
        <v>0</v>
      </c>
      <c r="BL1377" s="19" t="s">
        <v>342</v>
      </c>
      <c r="BM1377" s="226" t="s">
        <v>2801</v>
      </c>
    </row>
    <row r="1378" s="13" customFormat="1">
      <c r="A1378" s="13"/>
      <c r="B1378" s="233"/>
      <c r="C1378" s="234"/>
      <c r="D1378" s="235" t="s">
        <v>198</v>
      </c>
      <c r="E1378" s="236" t="s">
        <v>19</v>
      </c>
      <c r="F1378" s="237" t="s">
        <v>1303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198</v>
      </c>
      <c r="AU1378" s="243" t="s">
        <v>82</v>
      </c>
      <c r="AV1378" s="13" t="s">
        <v>80</v>
      </c>
      <c r="AW1378" s="13" t="s">
        <v>35</v>
      </c>
      <c r="AX1378" s="13" t="s">
        <v>73</v>
      </c>
      <c r="AY1378" s="243" t="s">
        <v>188</v>
      </c>
    </row>
    <row r="1379" s="13" customFormat="1">
      <c r="A1379" s="13"/>
      <c r="B1379" s="233"/>
      <c r="C1379" s="234"/>
      <c r="D1379" s="235" t="s">
        <v>198</v>
      </c>
      <c r="E1379" s="236" t="s">
        <v>19</v>
      </c>
      <c r="F1379" s="237" t="s">
        <v>1305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198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188</v>
      </c>
    </row>
    <row r="1380" s="14" customFormat="1">
      <c r="A1380" s="14"/>
      <c r="B1380" s="244"/>
      <c r="C1380" s="245"/>
      <c r="D1380" s="235" t="s">
        <v>198</v>
      </c>
      <c r="E1380" s="246" t="s">
        <v>19</v>
      </c>
      <c r="F1380" s="247" t="s">
        <v>1983</v>
      </c>
      <c r="G1380" s="245"/>
      <c r="H1380" s="248">
        <v>3.6629999999999998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198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188</v>
      </c>
    </row>
    <row r="1381" s="13" customFormat="1">
      <c r="A1381" s="13"/>
      <c r="B1381" s="233"/>
      <c r="C1381" s="234"/>
      <c r="D1381" s="235" t="s">
        <v>198</v>
      </c>
      <c r="E1381" s="236" t="s">
        <v>19</v>
      </c>
      <c r="F1381" s="237" t="s">
        <v>1307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198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188</v>
      </c>
    </row>
    <row r="1382" s="14" customFormat="1">
      <c r="A1382" s="14"/>
      <c r="B1382" s="244"/>
      <c r="C1382" s="245"/>
      <c r="D1382" s="235" t="s">
        <v>198</v>
      </c>
      <c r="E1382" s="246" t="s">
        <v>19</v>
      </c>
      <c r="F1382" s="247" t="s">
        <v>2802</v>
      </c>
      <c r="G1382" s="245"/>
      <c r="H1382" s="248">
        <v>8.7100000000000009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198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188</v>
      </c>
    </row>
    <row r="1383" s="13" customFormat="1">
      <c r="A1383" s="13"/>
      <c r="B1383" s="233"/>
      <c r="C1383" s="234"/>
      <c r="D1383" s="235" t="s">
        <v>198</v>
      </c>
      <c r="E1383" s="236" t="s">
        <v>19</v>
      </c>
      <c r="F1383" s="237" t="s">
        <v>1308</v>
      </c>
      <c r="G1383" s="234"/>
      <c r="H1383" s="236" t="s">
        <v>19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198</v>
      </c>
      <c r="AU1383" s="243" t="s">
        <v>82</v>
      </c>
      <c r="AV1383" s="13" t="s">
        <v>80</v>
      </c>
      <c r="AW1383" s="13" t="s">
        <v>35</v>
      </c>
      <c r="AX1383" s="13" t="s">
        <v>73</v>
      </c>
      <c r="AY1383" s="243" t="s">
        <v>188</v>
      </c>
    </row>
    <row r="1384" s="14" customFormat="1">
      <c r="A1384" s="14"/>
      <c r="B1384" s="244"/>
      <c r="C1384" s="245"/>
      <c r="D1384" s="235" t="s">
        <v>198</v>
      </c>
      <c r="E1384" s="246" t="s">
        <v>19</v>
      </c>
      <c r="F1384" s="247" t="s">
        <v>2803</v>
      </c>
      <c r="G1384" s="245"/>
      <c r="H1384" s="248">
        <v>0.71999999999999997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198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188</v>
      </c>
    </row>
    <row r="1385" s="13" customFormat="1">
      <c r="A1385" s="13"/>
      <c r="B1385" s="233"/>
      <c r="C1385" s="234"/>
      <c r="D1385" s="235" t="s">
        <v>198</v>
      </c>
      <c r="E1385" s="236" t="s">
        <v>19</v>
      </c>
      <c r="F1385" s="237" t="s">
        <v>1976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198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188</v>
      </c>
    </row>
    <row r="1386" s="14" customFormat="1">
      <c r="A1386" s="14"/>
      <c r="B1386" s="244"/>
      <c r="C1386" s="245"/>
      <c r="D1386" s="235" t="s">
        <v>198</v>
      </c>
      <c r="E1386" s="246" t="s">
        <v>19</v>
      </c>
      <c r="F1386" s="247" t="s">
        <v>2804</v>
      </c>
      <c r="G1386" s="245"/>
      <c r="H1386" s="248">
        <v>24.18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198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188</v>
      </c>
    </row>
    <row r="1387" s="13" customFormat="1">
      <c r="A1387" s="13"/>
      <c r="B1387" s="233"/>
      <c r="C1387" s="234"/>
      <c r="D1387" s="235" t="s">
        <v>198</v>
      </c>
      <c r="E1387" s="236" t="s">
        <v>19</v>
      </c>
      <c r="F1387" s="237" t="s">
        <v>1310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198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188</v>
      </c>
    </row>
    <row r="1388" s="14" customFormat="1">
      <c r="A1388" s="14"/>
      <c r="B1388" s="244"/>
      <c r="C1388" s="245"/>
      <c r="D1388" s="235" t="s">
        <v>198</v>
      </c>
      <c r="E1388" s="246" t="s">
        <v>19</v>
      </c>
      <c r="F1388" s="247" t="s">
        <v>2805</v>
      </c>
      <c r="G1388" s="245"/>
      <c r="H1388" s="248">
        <v>14.199999999999999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198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188</v>
      </c>
    </row>
    <row r="1389" s="16" customFormat="1">
      <c r="A1389" s="16"/>
      <c r="B1389" s="282"/>
      <c r="C1389" s="283"/>
      <c r="D1389" s="235" t="s">
        <v>198</v>
      </c>
      <c r="E1389" s="284" t="s">
        <v>19</v>
      </c>
      <c r="F1389" s="285" t="s">
        <v>730</v>
      </c>
      <c r="G1389" s="283"/>
      <c r="H1389" s="286">
        <v>51.472999999999999</v>
      </c>
      <c r="I1389" s="287"/>
      <c r="J1389" s="283"/>
      <c r="K1389" s="283"/>
      <c r="L1389" s="288"/>
      <c r="M1389" s="289"/>
      <c r="N1389" s="290"/>
      <c r="O1389" s="290"/>
      <c r="P1389" s="290"/>
      <c r="Q1389" s="290"/>
      <c r="R1389" s="290"/>
      <c r="S1389" s="290"/>
      <c r="T1389" s="291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92" t="s">
        <v>198</v>
      </c>
      <c r="AU1389" s="292" t="s">
        <v>82</v>
      </c>
      <c r="AV1389" s="16" t="s">
        <v>129</v>
      </c>
      <c r="AW1389" s="16" t="s">
        <v>35</v>
      </c>
      <c r="AX1389" s="16" t="s">
        <v>73</v>
      </c>
      <c r="AY1389" s="292" t="s">
        <v>188</v>
      </c>
    </row>
    <row r="1390" s="13" customFormat="1">
      <c r="A1390" s="13"/>
      <c r="B1390" s="233"/>
      <c r="C1390" s="234"/>
      <c r="D1390" s="235" t="s">
        <v>198</v>
      </c>
      <c r="E1390" s="236" t="s">
        <v>19</v>
      </c>
      <c r="F1390" s="237" t="s">
        <v>1316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198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1987</v>
      </c>
      <c r="G1391" s="245"/>
      <c r="H1391" s="248">
        <v>45.590000000000003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3" customFormat="1">
      <c r="A1392" s="13"/>
      <c r="B1392" s="233"/>
      <c r="C1392" s="234"/>
      <c r="D1392" s="235" t="s">
        <v>198</v>
      </c>
      <c r="E1392" s="236" t="s">
        <v>19</v>
      </c>
      <c r="F1392" s="237" t="s">
        <v>1980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198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188</v>
      </c>
    </row>
    <row r="1393" s="14" customFormat="1">
      <c r="A1393" s="14"/>
      <c r="B1393" s="244"/>
      <c r="C1393" s="245"/>
      <c r="D1393" s="235" t="s">
        <v>198</v>
      </c>
      <c r="E1393" s="246" t="s">
        <v>19</v>
      </c>
      <c r="F1393" s="247" t="s">
        <v>2806</v>
      </c>
      <c r="G1393" s="245"/>
      <c r="H1393" s="248">
        <v>7.79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198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188</v>
      </c>
    </row>
    <row r="1394" s="16" customFormat="1">
      <c r="A1394" s="16"/>
      <c r="B1394" s="282"/>
      <c r="C1394" s="283"/>
      <c r="D1394" s="235" t="s">
        <v>198</v>
      </c>
      <c r="E1394" s="284" t="s">
        <v>19</v>
      </c>
      <c r="F1394" s="285" t="s">
        <v>730</v>
      </c>
      <c r="G1394" s="283"/>
      <c r="H1394" s="286">
        <v>53.380000000000003</v>
      </c>
      <c r="I1394" s="287"/>
      <c r="J1394" s="283"/>
      <c r="K1394" s="283"/>
      <c r="L1394" s="288"/>
      <c r="M1394" s="289"/>
      <c r="N1394" s="290"/>
      <c r="O1394" s="290"/>
      <c r="P1394" s="290"/>
      <c r="Q1394" s="290"/>
      <c r="R1394" s="290"/>
      <c r="S1394" s="290"/>
      <c r="T1394" s="291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92" t="s">
        <v>198</v>
      </c>
      <c r="AU1394" s="292" t="s">
        <v>82</v>
      </c>
      <c r="AV1394" s="16" t="s">
        <v>129</v>
      </c>
      <c r="AW1394" s="16" t="s">
        <v>35</v>
      </c>
      <c r="AX1394" s="16" t="s">
        <v>73</v>
      </c>
      <c r="AY1394" s="292" t="s">
        <v>188</v>
      </c>
    </row>
    <row r="1395" s="15" customFormat="1">
      <c r="A1395" s="15"/>
      <c r="B1395" s="255"/>
      <c r="C1395" s="256"/>
      <c r="D1395" s="235" t="s">
        <v>198</v>
      </c>
      <c r="E1395" s="257" t="s">
        <v>19</v>
      </c>
      <c r="F1395" s="258" t="s">
        <v>229</v>
      </c>
      <c r="G1395" s="256"/>
      <c r="H1395" s="259">
        <v>104.85300000000001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5" t="s">
        <v>198</v>
      </c>
      <c r="AU1395" s="265" t="s">
        <v>82</v>
      </c>
      <c r="AV1395" s="15" t="s">
        <v>135</v>
      </c>
      <c r="AW1395" s="15" t="s">
        <v>35</v>
      </c>
      <c r="AX1395" s="15" t="s">
        <v>80</v>
      </c>
      <c r="AY1395" s="265" t="s">
        <v>188</v>
      </c>
    </row>
    <row r="1396" s="2" customFormat="1" ht="24.15" customHeight="1">
      <c r="A1396" s="40"/>
      <c r="B1396" s="41"/>
      <c r="C1396" s="215" t="s">
        <v>2134</v>
      </c>
      <c r="D1396" s="215" t="s">
        <v>190</v>
      </c>
      <c r="E1396" s="216" t="s">
        <v>1328</v>
      </c>
      <c r="F1396" s="217" t="s">
        <v>1329</v>
      </c>
      <c r="G1396" s="218" t="s">
        <v>442</v>
      </c>
      <c r="H1396" s="219">
        <v>4</v>
      </c>
      <c r="I1396" s="220"/>
      <c r="J1396" s="221">
        <f>ROUND(I1396*H1396,2)</f>
        <v>0</v>
      </c>
      <c r="K1396" s="217" t="s">
        <v>194</v>
      </c>
      <c r="L1396" s="46"/>
      <c r="M1396" s="222" t="s">
        <v>19</v>
      </c>
      <c r="N1396" s="223" t="s">
        <v>44</v>
      </c>
      <c r="O1396" s="86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342</v>
      </c>
      <c r="AT1396" s="226" t="s">
        <v>190</v>
      </c>
      <c r="AU1396" s="226" t="s">
        <v>82</v>
      </c>
      <c r="AY1396" s="19" t="s">
        <v>188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80</v>
      </c>
      <c r="BK1396" s="227">
        <f>ROUND(I1396*H1396,2)</f>
        <v>0</v>
      </c>
      <c r="BL1396" s="19" t="s">
        <v>342</v>
      </c>
      <c r="BM1396" s="226" t="s">
        <v>2807</v>
      </c>
    </row>
    <row r="1397" s="2" customFormat="1">
      <c r="A1397" s="40"/>
      <c r="B1397" s="41"/>
      <c r="C1397" s="42"/>
      <c r="D1397" s="228" t="s">
        <v>196</v>
      </c>
      <c r="E1397" s="42"/>
      <c r="F1397" s="229" t="s">
        <v>1331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196</v>
      </c>
      <c r="AU1397" s="19" t="s">
        <v>82</v>
      </c>
    </row>
    <row r="1398" s="14" customFormat="1">
      <c r="A1398" s="14"/>
      <c r="B1398" s="244"/>
      <c r="C1398" s="245"/>
      <c r="D1398" s="235" t="s">
        <v>198</v>
      </c>
      <c r="E1398" s="246" t="s">
        <v>19</v>
      </c>
      <c r="F1398" s="247" t="s">
        <v>135</v>
      </c>
      <c r="G1398" s="245"/>
      <c r="H1398" s="248">
        <v>4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198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188</v>
      </c>
    </row>
    <row r="1399" s="15" customFormat="1">
      <c r="A1399" s="15"/>
      <c r="B1399" s="255"/>
      <c r="C1399" s="256"/>
      <c r="D1399" s="235" t="s">
        <v>198</v>
      </c>
      <c r="E1399" s="257" t="s">
        <v>19</v>
      </c>
      <c r="F1399" s="258" t="s">
        <v>229</v>
      </c>
      <c r="G1399" s="256"/>
      <c r="H1399" s="259">
        <v>4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198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188</v>
      </c>
    </row>
    <row r="1400" s="2" customFormat="1" ht="24.15" customHeight="1">
      <c r="A1400" s="40"/>
      <c r="B1400" s="41"/>
      <c r="C1400" s="215" t="s">
        <v>2139</v>
      </c>
      <c r="D1400" s="215" t="s">
        <v>190</v>
      </c>
      <c r="E1400" s="216" t="s">
        <v>2808</v>
      </c>
      <c r="F1400" s="217" t="s">
        <v>2809</v>
      </c>
      <c r="G1400" s="218" t="s">
        <v>501</v>
      </c>
      <c r="H1400" s="219">
        <v>6</v>
      </c>
      <c r="I1400" s="220"/>
      <c r="J1400" s="221">
        <f>ROUND(I1400*H1400,2)</f>
        <v>0</v>
      </c>
      <c r="K1400" s="217" t="s">
        <v>452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0.0071199999999999996</v>
      </c>
      <c r="R1400" s="224">
        <f>Q1400*H1400</f>
        <v>0.042719999999999994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342</v>
      </c>
      <c r="AT1400" s="226" t="s">
        <v>190</v>
      </c>
      <c r="AU1400" s="226" t="s">
        <v>82</v>
      </c>
      <c r="AY1400" s="19" t="s">
        <v>188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342</v>
      </c>
      <c r="BM1400" s="226" t="s">
        <v>2810</v>
      </c>
    </row>
    <row r="1401" s="13" customFormat="1">
      <c r="A1401" s="13"/>
      <c r="B1401" s="233"/>
      <c r="C1401" s="234"/>
      <c r="D1401" s="235" t="s">
        <v>198</v>
      </c>
      <c r="E1401" s="236" t="s">
        <v>19</v>
      </c>
      <c r="F1401" s="237" t="s">
        <v>2811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198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188</v>
      </c>
    </row>
    <row r="1402" s="13" customFormat="1">
      <c r="A1402" s="13"/>
      <c r="B1402" s="233"/>
      <c r="C1402" s="234"/>
      <c r="D1402" s="235" t="s">
        <v>198</v>
      </c>
      <c r="E1402" s="236" t="s">
        <v>19</v>
      </c>
      <c r="F1402" s="237" t="s">
        <v>2812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198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188</v>
      </c>
    </row>
    <row r="1403" s="14" customFormat="1">
      <c r="A1403" s="14"/>
      <c r="B1403" s="244"/>
      <c r="C1403" s="245"/>
      <c r="D1403" s="235" t="s">
        <v>198</v>
      </c>
      <c r="E1403" s="246" t="s">
        <v>19</v>
      </c>
      <c r="F1403" s="247" t="s">
        <v>258</v>
      </c>
      <c r="G1403" s="245"/>
      <c r="H1403" s="248">
        <v>6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198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188</v>
      </c>
    </row>
    <row r="1404" s="15" customFormat="1">
      <c r="A1404" s="15"/>
      <c r="B1404" s="255"/>
      <c r="C1404" s="256"/>
      <c r="D1404" s="235" t="s">
        <v>198</v>
      </c>
      <c r="E1404" s="257" t="s">
        <v>19</v>
      </c>
      <c r="F1404" s="258" t="s">
        <v>229</v>
      </c>
      <c r="G1404" s="256"/>
      <c r="H1404" s="259">
        <v>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5" t="s">
        <v>198</v>
      </c>
      <c r="AU1404" s="265" t="s">
        <v>82</v>
      </c>
      <c r="AV1404" s="15" t="s">
        <v>135</v>
      </c>
      <c r="AW1404" s="15" t="s">
        <v>35</v>
      </c>
      <c r="AX1404" s="15" t="s">
        <v>80</v>
      </c>
      <c r="AY1404" s="265" t="s">
        <v>188</v>
      </c>
    </row>
    <row r="1405" s="2" customFormat="1" ht="24.15" customHeight="1">
      <c r="A1405" s="40"/>
      <c r="B1405" s="41"/>
      <c r="C1405" s="215" t="s">
        <v>2144</v>
      </c>
      <c r="D1405" s="215" t="s">
        <v>190</v>
      </c>
      <c r="E1405" s="216" t="s">
        <v>1333</v>
      </c>
      <c r="F1405" s="217" t="s">
        <v>1334</v>
      </c>
      <c r="G1405" s="218" t="s">
        <v>460</v>
      </c>
      <c r="H1405" s="266"/>
      <c r="I1405" s="220"/>
      <c r="J1405" s="221">
        <f>ROUND(I1405*H1405,2)</f>
        <v>0</v>
      </c>
      <c r="K1405" s="217" t="s">
        <v>194</v>
      </c>
      <c r="L1405" s="46"/>
      <c r="M1405" s="222" t="s">
        <v>19</v>
      </c>
      <c r="N1405" s="223" t="s">
        <v>44</v>
      </c>
      <c r="O1405" s="86"/>
      <c r="P1405" s="224">
        <f>O1405*H1405</f>
        <v>0</v>
      </c>
      <c r="Q1405" s="224">
        <v>0</v>
      </c>
      <c r="R1405" s="224">
        <f>Q1405*H1405</f>
        <v>0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342</v>
      </c>
      <c r="AT1405" s="226" t="s">
        <v>190</v>
      </c>
      <c r="AU1405" s="226" t="s">
        <v>82</v>
      </c>
      <c r="AY1405" s="19" t="s">
        <v>188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80</v>
      </c>
      <c r="BK1405" s="227">
        <f>ROUND(I1405*H1405,2)</f>
        <v>0</v>
      </c>
      <c r="BL1405" s="19" t="s">
        <v>342</v>
      </c>
      <c r="BM1405" s="226" t="s">
        <v>2813</v>
      </c>
    </row>
    <row r="1406" s="2" customFormat="1">
      <c r="A1406" s="40"/>
      <c r="B1406" s="41"/>
      <c r="C1406" s="42"/>
      <c r="D1406" s="228" t="s">
        <v>196</v>
      </c>
      <c r="E1406" s="42"/>
      <c r="F1406" s="229" t="s">
        <v>1336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196</v>
      </c>
      <c r="AU1406" s="19" t="s">
        <v>82</v>
      </c>
    </row>
    <row r="1407" s="12" customFormat="1" ht="22.8" customHeight="1">
      <c r="A1407" s="12"/>
      <c r="B1407" s="199"/>
      <c r="C1407" s="200"/>
      <c r="D1407" s="201" t="s">
        <v>72</v>
      </c>
      <c r="E1407" s="213" t="s">
        <v>437</v>
      </c>
      <c r="F1407" s="213" t="s">
        <v>438</v>
      </c>
      <c r="G1407" s="200"/>
      <c r="H1407" s="200"/>
      <c r="I1407" s="203"/>
      <c r="J1407" s="214">
        <f>BK1407</f>
        <v>0</v>
      </c>
      <c r="K1407" s="200"/>
      <c r="L1407" s="205"/>
      <c r="M1407" s="206"/>
      <c r="N1407" s="207"/>
      <c r="O1407" s="207"/>
      <c r="P1407" s="208">
        <f>SUM(P1408:P1532)</f>
        <v>0</v>
      </c>
      <c r="Q1407" s="207"/>
      <c r="R1407" s="208">
        <f>SUM(R1408:R1532)</f>
        <v>0.73893749999999991</v>
      </c>
      <c r="S1407" s="207"/>
      <c r="T1407" s="209">
        <f>SUM(T1408:T1532)</f>
        <v>0</v>
      </c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R1407" s="210" t="s">
        <v>82</v>
      </c>
      <c r="AT1407" s="211" t="s">
        <v>72</v>
      </c>
      <c r="AU1407" s="211" t="s">
        <v>80</v>
      </c>
      <c r="AY1407" s="210" t="s">
        <v>188</v>
      </c>
      <c r="BK1407" s="212">
        <f>SUM(BK1408:BK1532)</f>
        <v>0</v>
      </c>
    </row>
    <row r="1408" s="2" customFormat="1" ht="16.5" customHeight="1">
      <c r="A1408" s="40"/>
      <c r="B1408" s="41"/>
      <c r="C1408" s="215" t="s">
        <v>2149</v>
      </c>
      <c r="D1408" s="215" t="s">
        <v>190</v>
      </c>
      <c r="E1408" s="216" t="s">
        <v>1994</v>
      </c>
      <c r="F1408" s="217" t="s">
        <v>2814</v>
      </c>
      <c r="G1408" s="218" t="s">
        <v>1352</v>
      </c>
      <c r="H1408" s="219">
        <v>1</v>
      </c>
      <c r="I1408" s="220"/>
      <c r="J1408" s="221">
        <f>ROUND(I1408*H1408,2)</f>
        <v>0</v>
      </c>
      <c r="K1408" s="217" t="s">
        <v>452</v>
      </c>
      <c r="L1408" s="46"/>
      <c r="M1408" s="222" t="s">
        <v>19</v>
      </c>
      <c r="N1408" s="223" t="s">
        <v>44</v>
      </c>
      <c r="O1408" s="86"/>
      <c r="P1408" s="224">
        <f>O1408*H1408</f>
        <v>0</v>
      </c>
      <c r="Q1408" s="224">
        <v>0</v>
      </c>
      <c r="R1408" s="224">
        <f>Q1408*H1408</f>
        <v>0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342</v>
      </c>
      <c r="AT1408" s="226" t="s">
        <v>190</v>
      </c>
      <c r="AU1408" s="226" t="s">
        <v>82</v>
      </c>
      <c r="AY1408" s="19" t="s">
        <v>188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80</v>
      </c>
      <c r="BK1408" s="227">
        <f>ROUND(I1408*H1408,2)</f>
        <v>0</v>
      </c>
      <c r="BL1408" s="19" t="s">
        <v>342</v>
      </c>
      <c r="BM1408" s="226" t="s">
        <v>2815</v>
      </c>
    </row>
    <row r="1409" s="13" customFormat="1">
      <c r="A1409" s="13"/>
      <c r="B1409" s="233"/>
      <c r="C1409" s="234"/>
      <c r="D1409" s="235" t="s">
        <v>198</v>
      </c>
      <c r="E1409" s="236" t="s">
        <v>19</v>
      </c>
      <c r="F1409" s="237" t="s">
        <v>2816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198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188</v>
      </c>
    </row>
    <row r="1410" s="14" customFormat="1">
      <c r="A1410" s="14"/>
      <c r="B1410" s="244"/>
      <c r="C1410" s="245"/>
      <c r="D1410" s="235" t="s">
        <v>198</v>
      </c>
      <c r="E1410" s="246" t="s">
        <v>19</v>
      </c>
      <c r="F1410" s="247" t="s">
        <v>80</v>
      </c>
      <c r="G1410" s="245"/>
      <c r="H1410" s="248">
        <v>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198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188</v>
      </c>
    </row>
    <row r="1411" s="15" customFormat="1">
      <c r="A1411" s="15"/>
      <c r="B1411" s="255"/>
      <c r="C1411" s="256"/>
      <c r="D1411" s="235" t="s">
        <v>198</v>
      </c>
      <c r="E1411" s="257" t="s">
        <v>19</v>
      </c>
      <c r="F1411" s="258" t="s">
        <v>229</v>
      </c>
      <c r="G1411" s="256"/>
      <c r="H1411" s="259">
        <v>1</v>
      </c>
      <c r="I1411" s="260"/>
      <c r="J1411" s="256"/>
      <c r="K1411" s="256"/>
      <c r="L1411" s="261"/>
      <c r="M1411" s="262"/>
      <c r="N1411" s="263"/>
      <c r="O1411" s="263"/>
      <c r="P1411" s="263"/>
      <c r="Q1411" s="263"/>
      <c r="R1411" s="263"/>
      <c r="S1411" s="263"/>
      <c r="T1411" s="264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5" t="s">
        <v>198</v>
      </c>
      <c r="AU1411" s="265" t="s">
        <v>82</v>
      </c>
      <c r="AV1411" s="15" t="s">
        <v>135</v>
      </c>
      <c r="AW1411" s="15" t="s">
        <v>35</v>
      </c>
      <c r="AX1411" s="15" t="s">
        <v>80</v>
      </c>
      <c r="AY1411" s="265" t="s">
        <v>188</v>
      </c>
    </row>
    <row r="1412" s="2" customFormat="1" ht="16.5" customHeight="1">
      <c r="A1412" s="40"/>
      <c r="B1412" s="41"/>
      <c r="C1412" s="215" t="s">
        <v>2154</v>
      </c>
      <c r="D1412" s="215" t="s">
        <v>190</v>
      </c>
      <c r="E1412" s="216" t="s">
        <v>2000</v>
      </c>
      <c r="F1412" s="217" t="s">
        <v>1995</v>
      </c>
      <c r="G1412" s="218" t="s">
        <v>1352</v>
      </c>
      <c r="H1412" s="219">
        <v>3</v>
      </c>
      <c r="I1412" s="220"/>
      <c r="J1412" s="221">
        <f>ROUND(I1412*H1412,2)</f>
        <v>0</v>
      </c>
      <c r="K1412" s="217" t="s">
        <v>452</v>
      </c>
      <c r="L1412" s="46"/>
      <c r="M1412" s="222" t="s">
        <v>19</v>
      </c>
      <c r="N1412" s="223" t="s">
        <v>44</v>
      </c>
      <c r="O1412" s="86"/>
      <c r="P1412" s="224">
        <f>O1412*H1412</f>
        <v>0</v>
      </c>
      <c r="Q1412" s="224">
        <v>0</v>
      </c>
      <c r="R1412" s="224">
        <f>Q1412*H1412</f>
        <v>0</v>
      </c>
      <c r="S1412" s="224">
        <v>0</v>
      </c>
      <c r="T1412" s="225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6" t="s">
        <v>342</v>
      </c>
      <c r="AT1412" s="226" t="s">
        <v>190</v>
      </c>
      <c r="AU1412" s="226" t="s">
        <v>82</v>
      </c>
      <c r="AY1412" s="19" t="s">
        <v>188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19" t="s">
        <v>80</v>
      </c>
      <c r="BK1412" s="227">
        <f>ROUND(I1412*H1412,2)</f>
        <v>0</v>
      </c>
      <c r="BL1412" s="19" t="s">
        <v>342</v>
      </c>
      <c r="BM1412" s="226" t="s">
        <v>2817</v>
      </c>
    </row>
    <row r="1413" s="13" customFormat="1">
      <c r="A1413" s="13"/>
      <c r="B1413" s="233"/>
      <c r="C1413" s="234"/>
      <c r="D1413" s="235" t="s">
        <v>198</v>
      </c>
      <c r="E1413" s="236" t="s">
        <v>19</v>
      </c>
      <c r="F1413" s="237" t="s">
        <v>1997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198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188</v>
      </c>
    </row>
    <row r="1414" s="14" customFormat="1">
      <c r="A1414" s="14"/>
      <c r="B1414" s="244"/>
      <c r="C1414" s="245"/>
      <c r="D1414" s="235" t="s">
        <v>198</v>
      </c>
      <c r="E1414" s="246" t="s">
        <v>19</v>
      </c>
      <c r="F1414" s="247" t="s">
        <v>129</v>
      </c>
      <c r="G1414" s="245"/>
      <c r="H1414" s="248">
        <v>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198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188</v>
      </c>
    </row>
    <row r="1415" s="15" customFormat="1">
      <c r="A1415" s="15"/>
      <c r="B1415" s="255"/>
      <c r="C1415" s="256"/>
      <c r="D1415" s="235" t="s">
        <v>198</v>
      </c>
      <c r="E1415" s="257" t="s">
        <v>19</v>
      </c>
      <c r="F1415" s="258" t="s">
        <v>229</v>
      </c>
      <c r="G1415" s="256"/>
      <c r="H1415" s="259">
        <v>3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198</v>
      </c>
      <c r="AU1415" s="265" t="s">
        <v>82</v>
      </c>
      <c r="AV1415" s="15" t="s">
        <v>135</v>
      </c>
      <c r="AW1415" s="15" t="s">
        <v>35</v>
      </c>
      <c r="AX1415" s="15" t="s">
        <v>80</v>
      </c>
      <c r="AY1415" s="265" t="s">
        <v>188</v>
      </c>
    </row>
    <row r="1416" s="2" customFormat="1" ht="16.5" customHeight="1">
      <c r="A1416" s="40"/>
      <c r="B1416" s="41"/>
      <c r="C1416" s="215" t="s">
        <v>2159</v>
      </c>
      <c r="D1416" s="215" t="s">
        <v>190</v>
      </c>
      <c r="E1416" s="216" t="s">
        <v>2818</v>
      </c>
      <c r="F1416" s="217" t="s">
        <v>2819</v>
      </c>
      <c r="G1416" s="218" t="s">
        <v>1352</v>
      </c>
      <c r="H1416" s="219">
        <v>1</v>
      </c>
      <c r="I1416" s="220"/>
      <c r="J1416" s="221">
        <f>ROUND(I1416*H1416,2)</f>
        <v>0</v>
      </c>
      <c r="K1416" s="217" t="s">
        <v>452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342</v>
      </c>
      <c r="AT1416" s="226" t="s">
        <v>190</v>
      </c>
      <c r="AU1416" s="226" t="s">
        <v>82</v>
      </c>
      <c r="AY1416" s="19" t="s">
        <v>188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80</v>
      </c>
      <c r="BK1416" s="227">
        <f>ROUND(I1416*H1416,2)</f>
        <v>0</v>
      </c>
      <c r="BL1416" s="19" t="s">
        <v>342</v>
      </c>
      <c r="BM1416" s="226" t="s">
        <v>2820</v>
      </c>
    </row>
    <row r="1417" s="13" customFormat="1">
      <c r="A1417" s="13"/>
      <c r="B1417" s="233"/>
      <c r="C1417" s="234"/>
      <c r="D1417" s="235" t="s">
        <v>198</v>
      </c>
      <c r="E1417" s="236" t="s">
        <v>19</v>
      </c>
      <c r="F1417" s="237" t="s">
        <v>2821</v>
      </c>
      <c r="G1417" s="234"/>
      <c r="H1417" s="236" t="s">
        <v>19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198</v>
      </c>
      <c r="AU1417" s="243" t="s">
        <v>82</v>
      </c>
      <c r="AV1417" s="13" t="s">
        <v>80</v>
      </c>
      <c r="AW1417" s="13" t="s">
        <v>35</v>
      </c>
      <c r="AX1417" s="13" t="s">
        <v>73</v>
      </c>
      <c r="AY1417" s="243" t="s">
        <v>188</v>
      </c>
    </row>
    <row r="1418" s="14" customFormat="1">
      <c r="A1418" s="14"/>
      <c r="B1418" s="244"/>
      <c r="C1418" s="245"/>
      <c r="D1418" s="235" t="s">
        <v>198</v>
      </c>
      <c r="E1418" s="246" t="s">
        <v>19</v>
      </c>
      <c r="F1418" s="247" t="s">
        <v>80</v>
      </c>
      <c r="G1418" s="245"/>
      <c r="H1418" s="248">
        <v>1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198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188</v>
      </c>
    </row>
    <row r="1419" s="15" customFormat="1">
      <c r="A1419" s="15"/>
      <c r="B1419" s="255"/>
      <c r="C1419" s="256"/>
      <c r="D1419" s="235" t="s">
        <v>198</v>
      </c>
      <c r="E1419" s="257" t="s">
        <v>19</v>
      </c>
      <c r="F1419" s="258" t="s">
        <v>229</v>
      </c>
      <c r="G1419" s="256"/>
      <c r="H1419" s="259">
        <v>1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198</v>
      </c>
      <c r="AU1419" s="265" t="s">
        <v>82</v>
      </c>
      <c r="AV1419" s="15" t="s">
        <v>135</v>
      </c>
      <c r="AW1419" s="15" t="s">
        <v>35</v>
      </c>
      <c r="AX1419" s="15" t="s">
        <v>80</v>
      </c>
      <c r="AY1419" s="265" t="s">
        <v>188</v>
      </c>
    </row>
    <row r="1420" s="2" customFormat="1" ht="16.5" customHeight="1">
      <c r="A1420" s="40"/>
      <c r="B1420" s="41"/>
      <c r="C1420" s="215" t="s">
        <v>2164</v>
      </c>
      <c r="D1420" s="215" t="s">
        <v>190</v>
      </c>
      <c r="E1420" s="216" t="s">
        <v>2822</v>
      </c>
      <c r="F1420" s="217" t="s">
        <v>2823</v>
      </c>
      <c r="G1420" s="218" t="s">
        <v>1352</v>
      </c>
      <c r="H1420" s="219">
        <v>1</v>
      </c>
      <c r="I1420" s="220"/>
      <c r="J1420" s="221">
        <f>ROUND(I1420*H1420,2)</f>
        <v>0</v>
      </c>
      <c r="K1420" s="217" t="s">
        <v>452</v>
      </c>
      <c r="L1420" s="46"/>
      <c r="M1420" s="222" t="s">
        <v>19</v>
      </c>
      <c r="N1420" s="223" t="s">
        <v>44</v>
      </c>
      <c r="O1420" s="86"/>
      <c r="P1420" s="224">
        <f>O1420*H1420</f>
        <v>0</v>
      </c>
      <c r="Q1420" s="224">
        <v>0</v>
      </c>
      <c r="R1420" s="224">
        <f>Q1420*H1420</f>
        <v>0</v>
      </c>
      <c r="S1420" s="224">
        <v>0</v>
      </c>
      <c r="T1420" s="225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6" t="s">
        <v>342</v>
      </c>
      <c r="AT1420" s="226" t="s">
        <v>190</v>
      </c>
      <c r="AU1420" s="226" t="s">
        <v>82</v>
      </c>
      <c r="AY1420" s="19" t="s">
        <v>188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19" t="s">
        <v>80</v>
      </c>
      <c r="BK1420" s="227">
        <f>ROUND(I1420*H1420,2)</f>
        <v>0</v>
      </c>
      <c r="BL1420" s="19" t="s">
        <v>342</v>
      </c>
      <c r="BM1420" s="226" t="s">
        <v>2824</v>
      </c>
    </row>
    <row r="1421" s="13" customFormat="1">
      <c r="A1421" s="13"/>
      <c r="B1421" s="233"/>
      <c r="C1421" s="234"/>
      <c r="D1421" s="235" t="s">
        <v>198</v>
      </c>
      <c r="E1421" s="236" t="s">
        <v>19</v>
      </c>
      <c r="F1421" s="237" t="s">
        <v>2825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198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188</v>
      </c>
    </row>
    <row r="1422" s="14" customFormat="1">
      <c r="A1422" s="14"/>
      <c r="B1422" s="244"/>
      <c r="C1422" s="245"/>
      <c r="D1422" s="235" t="s">
        <v>198</v>
      </c>
      <c r="E1422" s="246" t="s">
        <v>19</v>
      </c>
      <c r="F1422" s="247" t="s">
        <v>80</v>
      </c>
      <c r="G1422" s="245"/>
      <c r="H1422" s="248">
        <v>1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198</v>
      </c>
      <c r="AU1422" s="254" t="s">
        <v>82</v>
      </c>
      <c r="AV1422" s="14" t="s">
        <v>82</v>
      </c>
      <c r="AW1422" s="14" t="s">
        <v>35</v>
      </c>
      <c r="AX1422" s="14" t="s">
        <v>73</v>
      </c>
      <c r="AY1422" s="254" t="s">
        <v>188</v>
      </c>
    </row>
    <row r="1423" s="15" customFormat="1">
      <c r="A1423" s="15"/>
      <c r="B1423" s="255"/>
      <c r="C1423" s="256"/>
      <c r="D1423" s="235" t="s">
        <v>198</v>
      </c>
      <c r="E1423" s="257" t="s">
        <v>19</v>
      </c>
      <c r="F1423" s="258" t="s">
        <v>229</v>
      </c>
      <c r="G1423" s="256"/>
      <c r="H1423" s="259">
        <v>1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198</v>
      </c>
      <c r="AU1423" s="265" t="s">
        <v>82</v>
      </c>
      <c r="AV1423" s="15" t="s">
        <v>135</v>
      </c>
      <c r="AW1423" s="15" t="s">
        <v>35</v>
      </c>
      <c r="AX1423" s="15" t="s">
        <v>80</v>
      </c>
      <c r="AY1423" s="265" t="s">
        <v>188</v>
      </c>
    </row>
    <row r="1424" s="2" customFormat="1" ht="16.5" customHeight="1">
      <c r="A1424" s="40"/>
      <c r="B1424" s="41"/>
      <c r="C1424" s="215" t="s">
        <v>2169</v>
      </c>
      <c r="D1424" s="215" t="s">
        <v>190</v>
      </c>
      <c r="E1424" s="216" t="s">
        <v>1338</v>
      </c>
      <c r="F1424" s="217" t="s">
        <v>1339</v>
      </c>
      <c r="G1424" s="218" t="s">
        <v>501</v>
      </c>
      <c r="H1424" s="219">
        <v>7.2640000000000002</v>
      </c>
      <c r="I1424" s="220"/>
      <c r="J1424" s="221">
        <f>ROUND(I1424*H1424,2)</f>
        <v>0</v>
      </c>
      <c r="K1424" s="217" t="s">
        <v>194</v>
      </c>
      <c r="L1424" s="46"/>
      <c r="M1424" s="222" t="s">
        <v>19</v>
      </c>
      <c r="N1424" s="223" t="s">
        <v>44</v>
      </c>
      <c r="O1424" s="86"/>
      <c r="P1424" s="224">
        <f>O1424*H1424</f>
        <v>0</v>
      </c>
      <c r="Q1424" s="224">
        <v>0</v>
      </c>
      <c r="R1424" s="224">
        <f>Q1424*H1424</f>
        <v>0</v>
      </c>
      <c r="S1424" s="224">
        <v>0</v>
      </c>
      <c r="T1424" s="225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6" t="s">
        <v>342</v>
      </c>
      <c r="AT1424" s="226" t="s">
        <v>190</v>
      </c>
      <c r="AU1424" s="226" t="s">
        <v>82</v>
      </c>
      <c r="AY1424" s="19" t="s">
        <v>188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19" t="s">
        <v>80</v>
      </c>
      <c r="BK1424" s="227">
        <f>ROUND(I1424*H1424,2)</f>
        <v>0</v>
      </c>
      <c r="BL1424" s="19" t="s">
        <v>342</v>
      </c>
      <c r="BM1424" s="226" t="s">
        <v>2826</v>
      </c>
    </row>
    <row r="1425" s="2" customFormat="1">
      <c r="A1425" s="40"/>
      <c r="B1425" s="41"/>
      <c r="C1425" s="42"/>
      <c r="D1425" s="228" t="s">
        <v>196</v>
      </c>
      <c r="E1425" s="42"/>
      <c r="F1425" s="229" t="s">
        <v>1341</v>
      </c>
      <c r="G1425" s="42"/>
      <c r="H1425" s="42"/>
      <c r="I1425" s="230"/>
      <c r="J1425" s="42"/>
      <c r="K1425" s="42"/>
      <c r="L1425" s="46"/>
      <c r="M1425" s="231"/>
      <c r="N1425" s="232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196</v>
      </c>
      <c r="AU1425" s="19" t="s">
        <v>82</v>
      </c>
    </row>
    <row r="1426" s="13" customFormat="1">
      <c r="A1426" s="13"/>
      <c r="B1426" s="233"/>
      <c r="C1426" s="234"/>
      <c r="D1426" s="235" t="s">
        <v>198</v>
      </c>
      <c r="E1426" s="236" t="s">
        <v>19</v>
      </c>
      <c r="F1426" s="237" t="s">
        <v>1342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198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188</v>
      </c>
    </row>
    <row r="1427" s="13" customFormat="1">
      <c r="A1427" s="13"/>
      <c r="B1427" s="233"/>
      <c r="C1427" s="234"/>
      <c r="D1427" s="235" t="s">
        <v>198</v>
      </c>
      <c r="E1427" s="236" t="s">
        <v>19</v>
      </c>
      <c r="F1427" s="237" t="s">
        <v>1343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198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188</v>
      </c>
    </row>
    <row r="1428" s="14" customFormat="1">
      <c r="A1428" s="14"/>
      <c r="B1428" s="244"/>
      <c r="C1428" s="245"/>
      <c r="D1428" s="235" t="s">
        <v>198</v>
      </c>
      <c r="E1428" s="246" t="s">
        <v>19</v>
      </c>
      <c r="F1428" s="247" t="s">
        <v>2827</v>
      </c>
      <c r="G1428" s="245"/>
      <c r="H1428" s="248">
        <v>7.2640000000000002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198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188</v>
      </c>
    </row>
    <row r="1429" s="15" customFormat="1">
      <c r="A1429" s="15"/>
      <c r="B1429" s="255"/>
      <c r="C1429" s="256"/>
      <c r="D1429" s="235" t="s">
        <v>198</v>
      </c>
      <c r="E1429" s="257" t="s">
        <v>19</v>
      </c>
      <c r="F1429" s="258" t="s">
        <v>229</v>
      </c>
      <c r="G1429" s="256"/>
      <c r="H1429" s="259">
        <v>7.2640000000000002</v>
      </c>
      <c r="I1429" s="260"/>
      <c r="J1429" s="256"/>
      <c r="K1429" s="256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198</v>
      </c>
      <c r="AU1429" s="265" t="s">
        <v>82</v>
      </c>
      <c r="AV1429" s="15" t="s">
        <v>135</v>
      </c>
      <c r="AW1429" s="15" t="s">
        <v>35</v>
      </c>
      <c r="AX1429" s="15" t="s">
        <v>80</v>
      </c>
      <c r="AY1429" s="265" t="s">
        <v>188</v>
      </c>
    </row>
    <row r="1430" s="2" customFormat="1" ht="16.5" customHeight="1">
      <c r="A1430" s="40"/>
      <c r="B1430" s="41"/>
      <c r="C1430" s="272" t="s">
        <v>2174</v>
      </c>
      <c r="D1430" s="272" t="s">
        <v>522</v>
      </c>
      <c r="E1430" s="273" t="s">
        <v>1346</v>
      </c>
      <c r="F1430" s="274" t="s">
        <v>1347</v>
      </c>
      <c r="G1430" s="275" t="s">
        <v>501</v>
      </c>
      <c r="H1430" s="276">
        <v>7.2640000000000002</v>
      </c>
      <c r="I1430" s="277"/>
      <c r="J1430" s="278">
        <f>ROUND(I1430*H1430,2)</f>
        <v>0</v>
      </c>
      <c r="K1430" s="274" t="s">
        <v>452</v>
      </c>
      <c r="L1430" s="279"/>
      <c r="M1430" s="280" t="s">
        <v>19</v>
      </c>
      <c r="N1430" s="281" t="s">
        <v>44</v>
      </c>
      <c r="O1430" s="86"/>
      <c r="P1430" s="224">
        <f>O1430*H1430</f>
        <v>0</v>
      </c>
      <c r="Q1430" s="224">
        <v>0</v>
      </c>
      <c r="R1430" s="224">
        <f>Q1430*H1430</f>
        <v>0</v>
      </c>
      <c r="S1430" s="224">
        <v>0</v>
      </c>
      <c r="T1430" s="225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6" t="s">
        <v>630</v>
      </c>
      <c r="AT1430" s="226" t="s">
        <v>522</v>
      </c>
      <c r="AU1430" s="226" t="s">
        <v>82</v>
      </c>
      <c r="AY1430" s="19" t="s">
        <v>188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9" t="s">
        <v>80</v>
      </c>
      <c r="BK1430" s="227">
        <f>ROUND(I1430*H1430,2)</f>
        <v>0</v>
      </c>
      <c r="BL1430" s="19" t="s">
        <v>342</v>
      </c>
      <c r="BM1430" s="226" t="s">
        <v>2828</v>
      </c>
    </row>
    <row r="1431" s="13" customFormat="1">
      <c r="A1431" s="13"/>
      <c r="B1431" s="233"/>
      <c r="C1431" s="234"/>
      <c r="D1431" s="235" t="s">
        <v>198</v>
      </c>
      <c r="E1431" s="236" t="s">
        <v>19</v>
      </c>
      <c r="F1431" s="237" t="s">
        <v>1342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198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188</v>
      </c>
    </row>
    <row r="1432" s="13" customFormat="1">
      <c r="A1432" s="13"/>
      <c r="B1432" s="233"/>
      <c r="C1432" s="234"/>
      <c r="D1432" s="235" t="s">
        <v>198</v>
      </c>
      <c r="E1432" s="236" t="s">
        <v>19</v>
      </c>
      <c r="F1432" s="237" t="s">
        <v>1343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198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188</v>
      </c>
    </row>
    <row r="1433" s="14" customFormat="1">
      <c r="A1433" s="14"/>
      <c r="B1433" s="244"/>
      <c r="C1433" s="245"/>
      <c r="D1433" s="235" t="s">
        <v>198</v>
      </c>
      <c r="E1433" s="246" t="s">
        <v>19</v>
      </c>
      <c r="F1433" s="247" t="s">
        <v>2827</v>
      </c>
      <c r="G1433" s="245"/>
      <c r="H1433" s="248">
        <v>7.2640000000000002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198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188</v>
      </c>
    </row>
    <row r="1434" s="15" customFormat="1">
      <c r="A1434" s="15"/>
      <c r="B1434" s="255"/>
      <c r="C1434" s="256"/>
      <c r="D1434" s="235" t="s">
        <v>198</v>
      </c>
      <c r="E1434" s="257" t="s">
        <v>19</v>
      </c>
      <c r="F1434" s="258" t="s">
        <v>229</v>
      </c>
      <c r="G1434" s="256"/>
      <c r="H1434" s="259">
        <v>7.2640000000000002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198</v>
      </c>
      <c r="AU1434" s="265" t="s">
        <v>82</v>
      </c>
      <c r="AV1434" s="15" t="s">
        <v>135</v>
      </c>
      <c r="AW1434" s="15" t="s">
        <v>35</v>
      </c>
      <c r="AX1434" s="15" t="s">
        <v>80</v>
      </c>
      <c r="AY1434" s="265" t="s">
        <v>188</v>
      </c>
    </row>
    <row r="1435" s="2" customFormat="1" ht="16.5" customHeight="1">
      <c r="A1435" s="40"/>
      <c r="B1435" s="41"/>
      <c r="C1435" s="272" t="s">
        <v>2188</v>
      </c>
      <c r="D1435" s="272" t="s">
        <v>522</v>
      </c>
      <c r="E1435" s="273" t="s">
        <v>1350</v>
      </c>
      <c r="F1435" s="274" t="s">
        <v>1351</v>
      </c>
      <c r="G1435" s="275" t="s">
        <v>1352</v>
      </c>
      <c r="H1435" s="276">
        <v>6</v>
      </c>
      <c r="I1435" s="277"/>
      <c r="J1435" s="278">
        <f>ROUND(I1435*H1435,2)</f>
        <v>0</v>
      </c>
      <c r="K1435" s="274" t="s">
        <v>452</v>
      </c>
      <c r="L1435" s="279"/>
      <c r="M1435" s="280" t="s">
        <v>19</v>
      </c>
      <c r="N1435" s="281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630</v>
      </c>
      <c r="AT1435" s="226" t="s">
        <v>522</v>
      </c>
      <c r="AU1435" s="226" t="s">
        <v>82</v>
      </c>
      <c r="AY1435" s="19" t="s">
        <v>188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342</v>
      </c>
      <c r="BM1435" s="226" t="s">
        <v>2829</v>
      </c>
    </row>
    <row r="1436" s="13" customFormat="1">
      <c r="A1436" s="13"/>
      <c r="B1436" s="233"/>
      <c r="C1436" s="234"/>
      <c r="D1436" s="235" t="s">
        <v>198</v>
      </c>
      <c r="E1436" s="236" t="s">
        <v>19</v>
      </c>
      <c r="F1436" s="237" t="s">
        <v>1342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198</v>
      </c>
      <c r="AU1436" s="243" t="s">
        <v>82</v>
      </c>
      <c r="AV1436" s="13" t="s">
        <v>80</v>
      </c>
      <c r="AW1436" s="13" t="s">
        <v>35</v>
      </c>
      <c r="AX1436" s="13" t="s">
        <v>73</v>
      </c>
      <c r="AY1436" s="243" t="s">
        <v>188</v>
      </c>
    </row>
    <row r="1437" s="13" customFormat="1">
      <c r="A1437" s="13"/>
      <c r="B1437" s="233"/>
      <c r="C1437" s="234"/>
      <c r="D1437" s="235" t="s">
        <v>198</v>
      </c>
      <c r="E1437" s="236" t="s">
        <v>19</v>
      </c>
      <c r="F1437" s="237" t="s">
        <v>1343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198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188</v>
      </c>
    </row>
    <row r="1438" s="14" customFormat="1">
      <c r="A1438" s="14"/>
      <c r="B1438" s="244"/>
      <c r="C1438" s="245"/>
      <c r="D1438" s="235" t="s">
        <v>198</v>
      </c>
      <c r="E1438" s="246" t="s">
        <v>19</v>
      </c>
      <c r="F1438" s="247" t="s">
        <v>1354</v>
      </c>
      <c r="G1438" s="245"/>
      <c r="H1438" s="248">
        <v>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198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188</v>
      </c>
    </row>
    <row r="1439" s="15" customFormat="1">
      <c r="A1439" s="15"/>
      <c r="B1439" s="255"/>
      <c r="C1439" s="256"/>
      <c r="D1439" s="235" t="s">
        <v>198</v>
      </c>
      <c r="E1439" s="257" t="s">
        <v>19</v>
      </c>
      <c r="F1439" s="258" t="s">
        <v>229</v>
      </c>
      <c r="G1439" s="256"/>
      <c r="H1439" s="259">
        <v>6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198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188</v>
      </c>
    </row>
    <row r="1440" s="2" customFormat="1" ht="16.5" customHeight="1">
      <c r="A1440" s="40"/>
      <c r="B1440" s="41"/>
      <c r="C1440" s="215" t="s">
        <v>2193</v>
      </c>
      <c r="D1440" s="215" t="s">
        <v>190</v>
      </c>
      <c r="E1440" s="216" t="s">
        <v>2830</v>
      </c>
      <c r="F1440" s="217" t="s">
        <v>2831</v>
      </c>
      <c r="G1440" s="218" t="s">
        <v>501</v>
      </c>
      <c r="H1440" s="219">
        <v>18.75</v>
      </c>
      <c r="I1440" s="220"/>
      <c r="J1440" s="221">
        <f>ROUND(I1440*H1440,2)</f>
        <v>0</v>
      </c>
      <c r="K1440" s="217" t="s">
        <v>194</v>
      </c>
      <c r="L1440" s="46"/>
      <c r="M1440" s="222" t="s">
        <v>19</v>
      </c>
      <c r="N1440" s="223" t="s">
        <v>44</v>
      </c>
      <c r="O1440" s="86"/>
      <c r="P1440" s="224">
        <f>O1440*H1440</f>
        <v>0</v>
      </c>
      <c r="Q1440" s="224">
        <v>0.00093000000000000005</v>
      </c>
      <c r="R1440" s="224">
        <f>Q1440*H1440</f>
        <v>0.017437500000000002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342</v>
      </c>
      <c r="AT1440" s="226" t="s">
        <v>190</v>
      </c>
      <c r="AU1440" s="226" t="s">
        <v>82</v>
      </c>
      <c r="AY1440" s="19" t="s">
        <v>188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342</v>
      </c>
      <c r="BM1440" s="226" t="s">
        <v>2832</v>
      </c>
    </row>
    <row r="1441" s="2" customFormat="1">
      <c r="A1441" s="40"/>
      <c r="B1441" s="41"/>
      <c r="C1441" s="42"/>
      <c r="D1441" s="228" t="s">
        <v>196</v>
      </c>
      <c r="E1441" s="42"/>
      <c r="F1441" s="229" t="s">
        <v>2833</v>
      </c>
      <c r="G1441" s="42"/>
      <c r="H1441" s="42"/>
      <c r="I1441" s="230"/>
      <c r="J1441" s="42"/>
      <c r="K1441" s="42"/>
      <c r="L1441" s="46"/>
      <c r="M1441" s="231"/>
      <c r="N1441" s="232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196</v>
      </c>
      <c r="AU1441" s="19" t="s">
        <v>82</v>
      </c>
    </row>
    <row r="1442" s="13" customFormat="1">
      <c r="A1442" s="13"/>
      <c r="B1442" s="233"/>
      <c r="C1442" s="234"/>
      <c r="D1442" s="235" t="s">
        <v>198</v>
      </c>
      <c r="E1442" s="236" t="s">
        <v>19</v>
      </c>
      <c r="F1442" s="237" t="s">
        <v>2834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198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188</v>
      </c>
    </row>
    <row r="1443" s="14" customFormat="1">
      <c r="A1443" s="14"/>
      <c r="B1443" s="244"/>
      <c r="C1443" s="245"/>
      <c r="D1443" s="235" t="s">
        <v>198</v>
      </c>
      <c r="E1443" s="246" t="s">
        <v>19</v>
      </c>
      <c r="F1443" s="247" t="s">
        <v>2835</v>
      </c>
      <c r="G1443" s="245"/>
      <c r="H1443" s="248">
        <v>5.6500000000000004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198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188</v>
      </c>
    </row>
    <row r="1444" s="14" customFormat="1">
      <c r="A1444" s="14"/>
      <c r="B1444" s="244"/>
      <c r="C1444" s="245"/>
      <c r="D1444" s="235" t="s">
        <v>198</v>
      </c>
      <c r="E1444" s="246" t="s">
        <v>19</v>
      </c>
      <c r="F1444" s="247" t="s">
        <v>2836</v>
      </c>
      <c r="G1444" s="245"/>
      <c r="H1444" s="248">
        <v>2.7000000000000002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198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188</v>
      </c>
    </row>
    <row r="1445" s="14" customFormat="1">
      <c r="A1445" s="14"/>
      <c r="B1445" s="244"/>
      <c r="C1445" s="245"/>
      <c r="D1445" s="235" t="s">
        <v>198</v>
      </c>
      <c r="E1445" s="246" t="s">
        <v>19</v>
      </c>
      <c r="F1445" s="247" t="s">
        <v>2837</v>
      </c>
      <c r="G1445" s="245"/>
      <c r="H1445" s="248">
        <v>2.9500000000000002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198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188</v>
      </c>
    </row>
    <row r="1446" s="14" customFormat="1">
      <c r="A1446" s="14"/>
      <c r="B1446" s="244"/>
      <c r="C1446" s="245"/>
      <c r="D1446" s="235" t="s">
        <v>198</v>
      </c>
      <c r="E1446" s="246" t="s">
        <v>19</v>
      </c>
      <c r="F1446" s="247" t="s">
        <v>2838</v>
      </c>
      <c r="G1446" s="245"/>
      <c r="H1446" s="248">
        <v>5.6500000000000004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198</v>
      </c>
      <c r="AU1446" s="254" t="s">
        <v>82</v>
      </c>
      <c r="AV1446" s="14" t="s">
        <v>82</v>
      </c>
      <c r="AW1446" s="14" t="s">
        <v>35</v>
      </c>
      <c r="AX1446" s="14" t="s">
        <v>73</v>
      </c>
      <c r="AY1446" s="254" t="s">
        <v>188</v>
      </c>
    </row>
    <row r="1447" s="14" customFormat="1">
      <c r="A1447" s="14"/>
      <c r="B1447" s="244"/>
      <c r="C1447" s="245"/>
      <c r="D1447" s="235" t="s">
        <v>198</v>
      </c>
      <c r="E1447" s="246" t="s">
        <v>19</v>
      </c>
      <c r="F1447" s="247" t="s">
        <v>2839</v>
      </c>
      <c r="G1447" s="245"/>
      <c r="H1447" s="248">
        <v>1.2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198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188</v>
      </c>
    </row>
    <row r="1448" s="14" customFormat="1">
      <c r="A1448" s="14"/>
      <c r="B1448" s="244"/>
      <c r="C1448" s="245"/>
      <c r="D1448" s="235" t="s">
        <v>198</v>
      </c>
      <c r="E1448" s="246" t="s">
        <v>19</v>
      </c>
      <c r="F1448" s="247" t="s">
        <v>2840</v>
      </c>
      <c r="G1448" s="245"/>
      <c r="H1448" s="248">
        <v>0.59999999999999998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198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188</v>
      </c>
    </row>
    <row r="1449" s="15" customFormat="1">
      <c r="A1449" s="15"/>
      <c r="B1449" s="255"/>
      <c r="C1449" s="256"/>
      <c r="D1449" s="235" t="s">
        <v>198</v>
      </c>
      <c r="E1449" s="257" t="s">
        <v>19</v>
      </c>
      <c r="F1449" s="258" t="s">
        <v>229</v>
      </c>
      <c r="G1449" s="256"/>
      <c r="H1449" s="259">
        <v>18.750000000000004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198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188</v>
      </c>
    </row>
    <row r="1450" s="2" customFormat="1" ht="16.5" customHeight="1">
      <c r="A1450" s="40"/>
      <c r="B1450" s="41"/>
      <c r="C1450" s="272" t="s">
        <v>2198</v>
      </c>
      <c r="D1450" s="272" t="s">
        <v>522</v>
      </c>
      <c r="E1450" s="273" t="s">
        <v>2841</v>
      </c>
      <c r="F1450" s="274" t="s">
        <v>2842</v>
      </c>
      <c r="G1450" s="275" t="s">
        <v>193</v>
      </c>
      <c r="H1450" s="276">
        <v>0.16200000000000001</v>
      </c>
      <c r="I1450" s="277"/>
      <c r="J1450" s="278">
        <f>ROUND(I1450*H1450,2)</f>
        <v>0</v>
      </c>
      <c r="K1450" s="274" t="s">
        <v>194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0.75</v>
      </c>
      <c r="R1450" s="224">
        <f>Q1450*H1450</f>
        <v>0.1215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630</v>
      </c>
      <c r="AT1450" s="226" t="s">
        <v>522</v>
      </c>
      <c r="AU1450" s="226" t="s">
        <v>82</v>
      </c>
      <c r="AY1450" s="19" t="s">
        <v>188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342</v>
      </c>
      <c r="BM1450" s="226" t="s">
        <v>2843</v>
      </c>
    </row>
    <row r="1451" s="13" customFormat="1">
      <c r="A1451" s="13"/>
      <c r="B1451" s="233"/>
      <c r="C1451" s="234"/>
      <c r="D1451" s="235" t="s">
        <v>198</v>
      </c>
      <c r="E1451" s="236" t="s">
        <v>19</v>
      </c>
      <c r="F1451" s="237" t="s">
        <v>2834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198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188</v>
      </c>
    </row>
    <row r="1452" s="14" customFormat="1">
      <c r="A1452" s="14"/>
      <c r="B1452" s="244"/>
      <c r="C1452" s="245"/>
      <c r="D1452" s="235" t="s">
        <v>198</v>
      </c>
      <c r="E1452" s="246" t="s">
        <v>19</v>
      </c>
      <c r="F1452" s="247" t="s">
        <v>2844</v>
      </c>
      <c r="G1452" s="245"/>
      <c r="H1452" s="248">
        <v>0.034000000000000002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198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188</v>
      </c>
    </row>
    <row r="1453" s="14" customFormat="1">
      <c r="A1453" s="14"/>
      <c r="B1453" s="244"/>
      <c r="C1453" s="245"/>
      <c r="D1453" s="235" t="s">
        <v>198</v>
      </c>
      <c r="E1453" s="246" t="s">
        <v>19</v>
      </c>
      <c r="F1453" s="247" t="s">
        <v>2845</v>
      </c>
      <c r="G1453" s="245"/>
      <c r="H1453" s="248">
        <v>0.016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198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188</v>
      </c>
    </row>
    <row r="1454" s="14" customFormat="1">
      <c r="A1454" s="14"/>
      <c r="B1454" s="244"/>
      <c r="C1454" s="245"/>
      <c r="D1454" s="235" t="s">
        <v>198</v>
      </c>
      <c r="E1454" s="246" t="s">
        <v>19</v>
      </c>
      <c r="F1454" s="247" t="s">
        <v>2846</v>
      </c>
      <c r="G1454" s="245"/>
      <c r="H1454" s="248">
        <v>0.017999999999999999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188</v>
      </c>
    </row>
    <row r="1455" s="14" customFormat="1">
      <c r="A1455" s="14"/>
      <c r="B1455" s="244"/>
      <c r="C1455" s="245"/>
      <c r="D1455" s="235" t="s">
        <v>198</v>
      </c>
      <c r="E1455" s="246" t="s">
        <v>19</v>
      </c>
      <c r="F1455" s="247" t="s">
        <v>2847</v>
      </c>
      <c r="G1455" s="245"/>
      <c r="H1455" s="248">
        <v>0.049000000000000002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198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188</v>
      </c>
    </row>
    <row r="1456" s="14" customFormat="1">
      <c r="A1456" s="14"/>
      <c r="B1456" s="244"/>
      <c r="C1456" s="245"/>
      <c r="D1456" s="235" t="s">
        <v>198</v>
      </c>
      <c r="E1456" s="246" t="s">
        <v>19</v>
      </c>
      <c r="F1456" s="247" t="s">
        <v>2848</v>
      </c>
      <c r="G1456" s="245"/>
      <c r="H1456" s="248">
        <v>0.027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198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188</v>
      </c>
    </row>
    <row r="1457" s="14" customFormat="1">
      <c r="A1457" s="14"/>
      <c r="B1457" s="244"/>
      <c r="C1457" s="245"/>
      <c r="D1457" s="235" t="s">
        <v>198</v>
      </c>
      <c r="E1457" s="246" t="s">
        <v>19</v>
      </c>
      <c r="F1457" s="247" t="s">
        <v>2849</v>
      </c>
      <c r="G1457" s="245"/>
      <c r="H1457" s="248">
        <v>0.0070000000000000001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198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188</v>
      </c>
    </row>
    <row r="1458" s="14" customFormat="1">
      <c r="A1458" s="14"/>
      <c r="B1458" s="244"/>
      <c r="C1458" s="245"/>
      <c r="D1458" s="235" t="s">
        <v>198</v>
      </c>
      <c r="E1458" s="246" t="s">
        <v>19</v>
      </c>
      <c r="F1458" s="247" t="s">
        <v>2849</v>
      </c>
      <c r="G1458" s="245"/>
      <c r="H1458" s="248">
        <v>0.0070000000000000001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198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188</v>
      </c>
    </row>
    <row r="1459" s="14" customFormat="1">
      <c r="A1459" s="14"/>
      <c r="B1459" s="244"/>
      <c r="C1459" s="245"/>
      <c r="D1459" s="235" t="s">
        <v>198</v>
      </c>
      <c r="E1459" s="246" t="s">
        <v>19</v>
      </c>
      <c r="F1459" s="247" t="s">
        <v>2850</v>
      </c>
      <c r="G1459" s="245"/>
      <c r="H1459" s="248">
        <v>0.002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198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188</v>
      </c>
    </row>
    <row r="1460" s="14" customFormat="1">
      <c r="A1460" s="14"/>
      <c r="B1460" s="244"/>
      <c r="C1460" s="245"/>
      <c r="D1460" s="235" t="s">
        <v>198</v>
      </c>
      <c r="E1460" s="246" t="s">
        <v>19</v>
      </c>
      <c r="F1460" s="247" t="s">
        <v>2850</v>
      </c>
      <c r="G1460" s="245"/>
      <c r="H1460" s="248">
        <v>0.002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198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188</v>
      </c>
    </row>
    <row r="1461" s="15" customFormat="1">
      <c r="A1461" s="15"/>
      <c r="B1461" s="255"/>
      <c r="C1461" s="256"/>
      <c r="D1461" s="235" t="s">
        <v>198</v>
      </c>
      <c r="E1461" s="257" t="s">
        <v>19</v>
      </c>
      <c r="F1461" s="258" t="s">
        <v>229</v>
      </c>
      <c r="G1461" s="256"/>
      <c r="H1461" s="259">
        <v>0.16200000000000003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198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188</v>
      </c>
    </row>
    <row r="1462" s="2" customFormat="1" ht="24.15" customHeight="1">
      <c r="A1462" s="40"/>
      <c r="B1462" s="41"/>
      <c r="C1462" s="215" t="s">
        <v>2203</v>
      </c>
      <c r="D1462" s="215" t="s">
        <v>190</v>
      </c>
      <c r="E1462" s="216" t="s">
        <v>2012</v>
      </c>
      <c r="F1462" s="217" t="s">
        <v>2013</v>
      </c>
      <c r="G1462" s="218" t="s">
        <v>442</v>
      </c>
      <c r="H1462" s="219">
        <v>21</v>
      </c>
      <c r="I1462" s="220"/>
      <c r="J1462" s="221">
        <f>ROUND(I1462*H1462,2)</f>
        <v>0</v>
      </c>
      <c r="K1462" s="217" t="s">
        <v>194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342</v>
      </c>
      <c r="AT1462" s="226" t="s">
        <v>190</v>
      </c>
      <c r="AU1462" s="226" t="s">
        <v>82</v>
      </c>
      <c r="AY1462" s="19" t="s">
        <v>188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342</v>
      </c>
      <c r="BM1462" s="226" t="s">
        <v>2851</v>
      </c>
    </row>
    <row r="1463" s="2" customFormat="1">
      <c r="A1463" s="40"/>
      <c r="B1463" s="41"/>
      <c r="C1463" s="42"/>
      <c r="D1463" s="228" t="s">
        <v>196</v>
      </c>
      <c r="E1463" s="42"/>
      <c r="F1463" s="229" t="s">
        <v>2015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196</v>
      </c>
      <c r="AU1463" s="19" t="s">
        <v>82</v>
      </c>
    </row>
    <row r="1464" s="13" customFormat="1">
      <c r="A1464" s="13"/>
      <c r="B1464" s="233"/>
      <c r="C1464" s="234"/>
      <c r="D1464" s="235" t="s">
        <v>198</v>
      </c>
      <c r="E1464" s="236" t="s">
        <v>19</v>
      </c>
      <c r="F1464" s="237" t="s">
        <v>2364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198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188</v>
      </c>
    </row>
    <row r="1465" s="13" customFormat="1">
      <c r="A1465" s="13"/>
      <c r="B1465" s="233"/>
      <c r="C1465" s="234"/>
      <c r="D1465" s="235" t="s">
        <v>198</v>
      </c>
      <c r="E1465" s="236" t="s">
        <v>19</v>
      </c>
      <c r="F1465" s="237" t="s">
        <v>2543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198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188</v>
      </c>
    </row>
    <row r="1466" s="14" customFormat="1">
      <c r="A1466" s="14"/>
      <c r="B1466" s="244"/>
      <c r="C1466" s="245"/>
      <c r="D1466" s="235" t="s">
        <v>198</v>
      </c>
      <c r="E1466" s="246" t="s">
        <v>19</v>
      </c>
      <c r="F1466" s="247" t="s">
        <v>2544</v>
      </c>
      <c r="G1466" s="245"/>
      <c r="H1466" s="248">
        <v>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198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188</v>
      </c>
    </row>
    <row r="1467" s="13" customFormat="1">
      <c r="A1467" s="13"/>
      <c r="B1467" s="233"/>
      <c r="C1467" s="234"/>
      <c r="D1467" s="235" t="s">
        <v>198</v>
      </c>
      <c r="E1467" s="236" t="s">
        <v>19</v>
      </c>
      <c r="F1467" s="237" t="s">
        <v>1770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198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188</v>
      </c>
    </row>
    <row r="1468" s="14" customFormat="1">
      <c r="A1468" s="14"/>
      <c r="B1468" s="244"/>
      <c r="C1468" s="245"/>
      <c r="D1468" s="235" t="s">
        <v>198</v>
      </c>
      <c r="E1468" s="246" t="s">
        <v>19</v>
      </c>
      <c r="F1468" s="247" t="s">
        <v>2550</v>
      </c>
      <c r="G1468" s="245"/>
      <c r="H1468" s="248">
        <v>9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198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188</v>
      </c>
    </row>
    <row r="1469" s="13" customFormat="1">
      <c r="A1469" s="13"/>
      <c r="B1469" s="233"/>
      <c r="C1469" s="234"/>
      <c r="D1469" s="235" t="s">
        <v>198</v>
      </c>
      <c r="E1469" s="236" t="s">
        <v>19</v>
      </c>
      <c r="F1469" s="237" t="s">
        <v>1772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198</v>
      </c>
      <c r="AU1469" s="243" t="s">
        <v>82</v>
      </c>
      <c r="AV1469" s="13" t="s">
        <v>80</v>
      </c>
      <c r="AW1469" s="13" t="s">
        <v>35</v>
      </c>
      <c r="AX1469" s="13" t="s">
        <v>73</v>
      </c>
      <c r="AY1469" s="243" t="s">
        <v>188</v>
      </c>
    </row>
    <row r="1470" s="14" customFormat="1">
      <c r="A1470" s="14"/>
      <c r="B1470" s="244"/>
      <c r="C1470" s="245"/>
      <c r="D1470" s="235" t="s">
        <v>198</v>
      </c>
      <c r="E1470" s="246" t="s">
        <v>19</v>
      </c>
      <c r="F1470" s="247" t="s">
        <v>2046</v>
      </c>
      <c r="G1470" s="245"/>
      <c r="H1470" s="248">
        <v>4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198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188</v>
      </c>
    </row>
    <row r="1471" s="15" customFormat="1">
      <c r="A1471" s="15"/>
      <c r="B1471" s="255"/>
      <c r="C1471" s="256"/>
      <c r="D1471" s="235" t="s">
        <v>198</v>
      </c>
      <c r="E1471" s="257" t="s">
        <v>19</v>
      </c>
      <c r="F1471" s="258" t="s">
        <v>229</v>
      </c>
      <c r="G1471" s="256"/>
      <c r="H1471" s="259">
        <v>21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198</v>
      </c>
      <c r="AU1471" s="265" t="s">
        <v>82</v>
      </c>
      <c r="AV1471" s="15" t="s">
        <v>135</v>
      </c>
      <c r="AW1471" s="15" t="s">
        <v>35</v>
      </c>
      <c r="AX1471" s="15" t="s">
        <v>80</v>
      </c>
      <c r="AY1471" s="265" t="s">
        <v>188</v>
      </c>
    </row>
    <row r="1472" s="2" customFormat="1" ht="16.5" customHeight="1">
      <c r="A1472" s="40"/>
      <c r="B1472" s="41"/>
      <c r="C1472" s="272" t="s">
        <v>2208</v>
      </c>
      <c r="D1472" s="272" t="s">
        <v>522</v>
      </c>
      <c r="E1472" s="273" t="s">
        <v>2017</v>
      </c>
      <c r="F1472" s="274" t="s">
        <v>2018</v>
      </c>
      <c r="G1472" s="275" t="s">
        <v>442</v>
      </c>
      <c r="H1472" s="276">
        <v>21</v>
      </c>
      <c r="I1472" s="277"/>
      <c r="J1472" s="278">
        <f>ROUND(I1472*H1472,2)</f>
        <v>0</v>
      </c>
      <c r="K1472" s="274" t="s">
        <v>194</v>
      </c>
      <c r="L1472" s="279"/>
      <c r="M1472" s="280" t="s">
        <v>19</v>
      </c>
      <c r="N1472" s="281" t="s">
        <v>44</v>
      </c>
      <c r="O1472" s="86"/>
      <c r="P1472" s="224">
        <f>O1472*H1472</f>
        <v>0</v>
      </c>
      <c r="Q1472" s="224">
        <v>0.0195</v>
      </c>
      <c r="R1472" s="224">
        <f>Q1472*H1472</f>
        <v>0.40949999999999998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630</v>
      </c>
      <c r="AT1472" s="226" t="s">
        <v>522</v>
      </c>
      <c r="AU1472" s="226" t="s">
        <v>82</v>
      </c>
      <c r="AY1472" s="19" t="s">
        <v>188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80</v>
      </c>
      <c r="BK1472" s="227">
        <f>ROUND(I1472*H1472,2)</f>
        <v>0</v>
      </c>
      <c r="BL1472" s="19" t="s">
        <v>342</v>
      </c>
      <c r="BM1472" s="226" t="s">
        <v>2852</v>
      </c>
    </row>
    <row r="1473" s="13" customFormat="1">
      <c r="A1473" s="13"/>
      <c r="B1473" s="233"/>
      <c r="C1473" s="234"/>
      <c r="D1473" s="235" t="s">
        <v>198</v>
      </c>
      <c r="E1473" s="236" t="s">
        <v>19</v>
      </c>
      <c r="F1473" s="237" t="s">
        <v>2364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198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188</v>
      </c>
    </row>
    <row r="1474" s="13" customFormat="1">
      <c r="A1474" s="13"/>
      <c r="B1474" s="233"/>
      <c r="C1474" s="234"/>
      <c r="D1474" s="235" t="s">
        <v>198</v>
      </c>
      <c r="E1474" s="236" t="s">
        <v>19</v>
      </c>
      <c r="F1474" s="237" t="s">
        <v>2543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198</v>
      </c>
      <c r="AU1474" s="243" t="s">
        <v>82</v>
      </c>
      <c r="AV1474" s="13" t="s">
        <v>80</v>
      </c>
      <c r="AW1474" s="13" t="s">
        <v>35</v>
      </c>
      <c r="AX1474" s="13" t="s">
        <v>73</v>
      </c>
      <c r="AY1474" s="243" t="s">
        <v>188</v>
      </c>
    </row>
    <row r="1475" s="14" customFormat="1">
      <c r="A1475" s="14"/>
      <c r="B1475" s="244"/>
      <c r="C1475" s="245"/>
      <c r="D1475" s="235" t="s">
        <v>198</v>
      </c>
      <c r="E1475" s="246" t="s">
        <v>19</v>
      </c>
      <c r="F1475" s="247" t="s">
        <v>2544</v>
      </c>
      <c r="G1475" s="245"/>
      <c r="H1475" s="248">
        <v>8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198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188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1770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2550</v>
      </c>
      <c r="G1477" s="245"/>
      <c r="H1477" s="248">
        <v>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3" customFormat="1">
      <c r="A1478" s="13"/>
      <c r="B1478" s="233"/>
      <c r="C1478" s="234"/>
      <c r="D1478" s="235" t="s">
        <v>198</v>
      </c>
      <c r="E1478" s="236" t="s">
        <v>19</v>
      </c>
      <c r="F1478" s="237" t="s">
        <v>1772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198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188</v>
      </c>
    </row>
    <row r="1479" s="14" customFormat="1">
      <c r="A1479" s="14"/>
      <c r="B1479" s="244"/>
      <c r="C1479" s="245"/>
      <c r="D1479" s="235" t="s">
        <v>198</v>
      </c>
      <c r="E1479" s="246" t="s">
        <v>19</v>
      </c>
      <c r="F1479" s="247" t="s">
        <v>2046</v>
      </c>
      <c r="G1479" s="245"/>
      <c r="H1479" s="248">
        <v>4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198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188</v>
      </c>
    </row>
    <row r="1480" s="15" customFormat="1">
      <c r="A1480" s="15"/>
      <c r="B1480" s="255"/>
      <c r="C1480" s="256"/>
      <c r="D1480" s="235" t="s">
        <v>198</v>
      </c>
      <c r="E1480" s="257" t="s">
        <v>19</v>
      </c>
      <c r="F1480" s="258" t="s">
        <v>229</v>
      </c>
      <c r="G1480" s="256"/>
      <c r="H1480" s="259">
        <v>21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198</v>
      </c>
      <c r="AU1480" s="265" t="s">
        <v>82</v>
      </c>
      <c r="AV1480" s="15" t="s">
        <v>135</v>
      </c>
      <c r="AW1480" s="15" t="s">
        <v>35</v>
      </c>
      <c r="AX1480" s="15" t="s">
        <v>80</v>
      </c>
      <c r="AY1480" s="265" t="s">
        <v>188</v>
      </c>
    </row>
    <row r="1481" s="2" customFormat="1" ht="24.15" customHeight="1">
      <c r="A1481" s="40"/>
      <c r="B1481" s="41"/>
      <c r="C1481" s="215" t="s">
        <v>2213</v>
      </c>
      <c r="D1481" s="215" t="s">
        <v>190</v>
      </c>
      <c r="E1481" s="216" t="s">
        <v>2853</v>
      </c>
      <c r="F1481" s="217" t="s">
        <v>2854</v>
      </c>
      <c r="G1481" s="218" t="s">
        <v>442</v>
      </c>
      <c r="H1481" s="219">
        <v>1</v>
      </c>
      <c r="I1481" s="220"/>
      <c r="J1481" s="221">
        <f>ROUND(I1481*H1481,2)</f>
        <v>0</v>
      </c>
      <c r="K1481" s="217" t="s">
        <v>194</v>
      </c>
      <c r="L1481" s="46"/>
      <c r="M1481" s="222" t="s">
        <v>19</v>
      </c>
      <c r="N1481" s="223" t="s">
        <v>44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342</v>
      </c>
      <c r="AT1481" s="226" t="s">
        <v>190</v>
      </c>
      <c r="AU1481" s="226" t="s">
        <v>82</v>
      </c>
      <c r="AY1481" s="19" t="s">
        <v>188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342</v>
      </c>
      <c r="BM1481" s="226" t="s">
        <v>2855</v>
      </c>
    </row>
    <row r="1482" s="2" customFormat="1">
      <c r="A1482" s="40"/>
      <c r="B1482" s="41"/>
      <c r="C1482" s="42"/>
      <c r="D1482" s="228" t="s">
        <v>196</v>
      </c>
      <c r="E1482" s="42"/>
      <c r="F1482" s="229" t="s">
        <v>2856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196</v>
      </c>
      <c r="AU1482" s="19" t="s">
        <v>82</v>
      </c>
    </row>
    <row r="1483" s="13" customFormat="1">
      <c r="A1483" s="13"/>
      <c r="B1483" s="233"/>
      <c r="C1483" s="234"/>
      <c r="D1483" s="235" t="s">
        <v>198</v>
      </c>
      <c r="E1483" s="236" t="s">
        <v>19</v>
      </c>
      <c r="F1483" s="237" t="s">
        <v>2857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198</v>
      </c>
      <c r="AU1483" s="243" t="s">
        <v>82</v>
      </c>
      <c r="AV1483" s="13" t="s">
        <v>80</v>
      </c>
      <c r="AW1483" s="13" t="s">
        <v>35</v>
      </c>
      <c r="AX1483" s="13" t="s">
        <v>73</v>
      </c>
      <c r="AY1483" s="243" t="s">
        <v>188</v>
      </c>
    </row>
    <row r="1484" s="14" customFormat="1">
      <c r="A1484" s="14"/>
      <c r="B1484" s="244"/>
      <c r="C1484" s="245"/>
      <c r="D1484" s="235" t="s">
        <v>198</v>
      </c>
      <c r="E1484" s="246" t="s">
        <v>19</v>
      </c>
      <c r="F1484" s="247" t="s">
        <v>80</v>
      </c>
      <c r="G1484" s="245"/>
      <c r="H1484" s="248">
        <v>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198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188</v>
      </c>
    </row>
    <row r="1485" s="15" customFormat="1">
      <c r="A1485" s="15"/>
      <c r="B1485" s="255"/>
      <c r="C1485" s="256"/>
      <c r="D1485" s="235" t="s">
        <v>198</v>
      </c>
      <c r="E1485" s="257" t="s">
        <v>19</v>
      </c>
      <c r="F1485" s="258" t="s">
        <v>229</v>
      </c>
      <c r="G1485" s="256"/>
      <c r="H1485" s="259">
        <v>1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198</v>
      </c>
      <c r="AU1485" s="265" t="s">
        <v>82</v>
      </c>
      <c r="AV1485" s="15" t="s">
        <v>135</v>
      </c>
      <c r="AW1485" s="15" t="s">
        <v>35</v>
      </c>
      <c r="AX1485" s="15" t="s">
        <v>80</v>
      </c>
      <c r="AY1485" s="265" t="s">
        <v>188</v>
      </c>
    </row>
    <row r="1486" s="2" customFormat="1" ht="16.5" customHeight="1">
      <c r="A1486" s="40"/>
      <c r="B1486" s="41"/>
      <c r="C1486" s="272" t="s">
        <v>2218</v>
      </c>
      <c r="D1486" s="272" t="s">
        <v>522</v>
      </c>
      <c r="E1486" s="273" t="s">
        <v>2858</v>
      </c>
      <c r="F1486" s="274" t="s">
        <v>2859</v>
      </c>
      <c r="G1486" s="275" t="s">
        <v>442</v>
      </c>
      <c r="H1486" s="276">
        <v>1</v>
      </c>
      <c r="I1486" s="277"/>
      <c r="J1486" s="278">
        <f>ROUND(I1486*H1486,2)</f>
        <v>0</v>
      </c>
      <c r="K1486" s="274" t="s">
        <v>452</v>
      </c>
      <c r="L1486" s="279"/>
      <c r="M1486" s="280" t="s">
        <v>19</v>
      </c>
      <c r="N1486" s="281" t="s">
        <v>44</v>
      </c>
      <c r="O1486" s="86"/>
      <c r="P1486" s="224">
        <f>O1486*H1486</f>
        <v>0</v>
      </c>
      <c r="Q1486" s="224">
        <v>0.040000000000000001</v>
      </c>
      <c r="R1486" s="224">
        <f>Q1486*H1486</f>
        <v>0.040000000000000001</v>
      </c>
      <c r="S1486" s="224">
        <v>0</v>
      </c>
      <c r="T1486" s="225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630</v>
      </c>
      <c r="AT1486" s="226" t="s">
        <v>522</v>
      </c>
      <c r="AU1486" s="226" t="s">
        <v>82</v>
      </c>
      <c r="AY1486" s="19" t="s">
        <v>188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80</v>
      </c>
      <c r="BK1486" s="227">
        <f>ROUND(I1486*H1486,2)</f>
        <v>0</v>
      </c>
      <c r="BL1486" s="19" t="s">
        <v>342</v>
      </c>
      <c r="BM1486" s="226" t="s">
        <v>2860</v>
      </c>
    </row>
    <row r="1487" s="13" customFormat="1">
      <c r="A1487" s="13"/>
      <c r="B1487" s="233"/>
      <c r="C1487" s="234"/>
      <c r="D1487" s="235" t="s">
        <v>198</v>
      </c>
      <c r="E1487" s="236" t="s">
        <v>19</v>
      </c>
      <c r="F1487" s="237" t="s">
        <v>2857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198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188</v>
      </c>
    </row>
    <row r="1488" s="14" customFormat="1">
      <c r="A1488" s="14"/>
      <c r="B1488" s="244"/>
      <c r="C1488" s="245"/>
      <c r="D1488" s="235" t="s">
        <v>198</v>
      </c>
      <c r="E1488" s="246" t="s">
        <v>19</v>
      </c>
      <c r="F1488" s="247" t="s">
        <v>80</v>
      </c>
      <c r="G1488" s="245"/>
      <c r="H1488" s="248">
        <v>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198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188</v>
      </c>
    </row>
    <row r="1489" s="15" customFormat="1">
      <c r="A1489" s="15"/>
      <c r="B1489" s="255"/>
      <c r="C1489" s="256"/>
      <c r="D1489" s="235" t="s">
        <v>198</v>
      </c>
      <c r="E1489" s="257" t="s">
        <v>19</v>
      </c>
      <c r="F1489" s="258" t="s">
        <v>229</v>
      </c>
      <c r="G1489" s="256"/>
      <c r="H1489" s="259">
        <v>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5" t="s">
        <v>198</v>
      </c>
      <c r="AU1489" s="265" t="s">
        <v>82</v>
      </c>
      <c r="AV1489" s="15" t="s">
        <v>135</v>
      </c>
      <c r="AW1489" s="15" t="s">
        <v>35</v>
      </c>
      <c r="AX1489" s="15" t="s">
        <v>80</v>
      </c>
      <c r="AY1489" s="265" t="s">
        <v>188</v>
      </c>
    </row>
    <row r="1490" s="2" customFormat="1" ht="24.15" customHeight="1">
      <c r="A1490" s="40"/>
      <c r="B1490" s="41"/>
      <c r="C1490" s="215" t="s">
        <v>2224</v>
      </c>
      <c r="D1490" s="215" t="s">
        <v>190</v>
      </c>
      <c r="E1490" s="216" t="s">
        <v>1366</v>
      </c>
      <c r="F1490" s="217" t="s">
        <v>1367</v>
      </c>
      <c r="G1490" s="218" t="s">
        <v>442</v>
      </c>
      <c r="H1490" s="219">
        <v>1</v>
      </c>
      <c r="I1490" s="220"/>
      <c r="J1490" s="221">
        <f>ROUND(I1490*H1490,2)</f>
        <v>0</v>
      </c>
      <c r="K1490" s="217" t="s">
        <v>194</v>
      </c>
      <c r="L1490" s="46"/>
      <c r="M1490" s="222" t="s">
        <v>19</v>
      </c>
      <c r="N1490" s="223" t="s">
        <v>44</v>
      </c>
      <c r="O1490" s="86"/>
      <c r="P1490" s="224">
        <f>O1490*H1490</f>
        <v>0</v>
      </c>
      <c r="Q1490" s="224">
        <v>0</v>
      </c>
      <c r="R1490" s="224">
        <f>Q1490*H1490</f>
        <v>0</v>
      </c>
      <c r="S1490" s="224">
        <v>0</v>
      </c>
      <c r="T1490" s="225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6" t="s">
        <v>342</v>
      </c>
      <c r="AT1490" s="226" t="s">
        <v>190</v>
      </c>
      <c r="AU1490" s="226" t="s">
        <v>82</v>
      </c>
      <c r="AY1490" s="19" t="s">
        <v>188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9" t="s">
        <v>80</v>
      </c>
      <c r="BK1490" s="227">
        <f>ROUND(I1490*H1490,2)</f>
        <v>0</v>
      </c>
      <c r="BL1490" s="19" t="s">
        <v>342</v>
      </c>
      <c r="BM1490" s="226" t="s">
        <v>2861</v>
      </c>
    </row>
    <row r="1491" s="2" customFormat="1">
      <c r="A1491" s="40"/>
      <c r="B1491" s="41"/>
      <c r="C1491" s="42"/>
      <c r="D1491" s="228" t="s">
        <v>196</v>
      </c>
      <c r="E1491" s="42"/>
      <c r="F1491" s="229" t="s">
        <v>1369</v>
      </c>
      <c r="G1491" s="42"/>
      <c r="H1491" s="42"/>
      <c r="I1491" s="230"/>
      <c r="J1491" s="42"/>
      <c r="K1491" s="42"/>
      <c r="L1491" s="46"/>
      <c r="M1491" s="231"/>
      <c r="N1491" s="232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196</v>
      </c>
      <c r="AU1491" s="19" t="s">
        <v>82</v>
      </c>
    </row>
    <row r="1492" s="13" customFormat="1">
      <c r="A1492" s="13"/>
      <c r="B1492" s="233"/>
      <c r="C1492" s="234"/>
      <c r="D1492" s="235" t="s">
        <v>198</v>
      </c>
      <c r="E1492" s="236" t="s">
        <v>19</v>
      </c>
      <c r="F1492" s="237" t="s">
        <v>2022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198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188</v>
      </c>
    </row>
    <row r="1493" s="13" customFormat="1">
      <c r="A1493" s="13"/>
      <c r="B1493" s="233"/>
      <c r="C1493" s="234"/>
      <c r="D1493" s="235" t="s">
        <v>198</v>
      </c>
      <c r="E1493" s="236" t="s">
        <v>19</v>
      </c>
      <c r="F1493" s="237" t="s">
        <v>1762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198</v>
      </c>
      <c r="AU1493" s="243" t="s">
        <v>82</v>
      </c>
      <c r="AV1493" s="13" t="s">
        <v>80</v>
      </c>
      <c r="AW1493" s="13" t="s">
        <v>35</v>
      </c>
      <c r="AX1493" s="13" t="s">
        <v>73</v>
      </c>
      <c r="AY1493" s="243" t="s">
        <v>188</v>
      </c>
    </row>
    <row r="1494" s="14" customFormat="1">
      <c r="A1494" s="14"/>
      <c r="B1494" s="244"/>
      <c r="C1494" s="245"/>
      <c r="D1494" s="235" t="s">
        <v>198</v>
      </c>
      <c r="E1494" s="246" t="s">
        <v>19</v>
      </c>
      <c r="F1494" s="247" t="s">
        <v>80</v>
      </c>
      <c r="G1494" s="245"/>
      <c r="H1494" s="248">
        <v>1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198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188</v>
      </c>
    </row>
    <row r="1495" s="15" customFormat="1">
      <c r="A1495" s="15"/>
      <c r="B1495" s="255"/>
      <c r="C1495" s="256"/>
      <c r="D1495" s="235" t="s">
        <v>198</v>
      </c>
      <c r="E1495" s="257" t="s">
        <v>19</v>
      </c>
      <c r="F1495" s="258" t="s">
        <v>229</v>
      </c>
      <c r="G1495" s="256"/>
      <c r="H1495" s="259">
        <v>1</v>
      </c>
      <c r="I1495" s="260"/>
      <c r="J1495" s="256"/>
      <c r="K1495" s="256"/>
      <c r="L1495" s="261"/>
      <c r="M1495" s="262"/>
      <c r="N1495" s="263"/>
      <c r="O1495" s="263"/>
      <c r="P1495" s="263"/>
      <c r="Q1495" s="263"/>
      <c r="R1495" s="263"/>
      <c r="S1495" s="263"/>
      <c r="T1495" s="264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5" t="s">
        <v>198</v>
      </c>
      <c r="AU1495" s="265" t="s">
        <v>82</v>
      </c>
      <c r="AV1495" s="15" t="s">
        <v>135</v>
      </c>
      <c r="AW1495" s="15" t="s">
        <v>35</v>
      </c>
      <c r="AX1495" s="15" t="s">
        <v>80</v>
      </c>
      <c r="AY1495" s="265" t="s">
        <v>188</v>
      </c>
    </row>
    <row r="1496" s="2" customFormat="1" ht="24.15" customHeight="1">
      <c r="A1496" s="40"/>
      <c r="B1496" s="41"/>
      <c r="C1496" s="272" t="s">
        <v>2229</v>
      </c>
      <c r="D1496" s="272" t="s">
        <v>522</v>
      </c>
      <c r="E1496" s="273" t="s">
        <v>2024</v>
      </c>
      <c r="F1496" s="274" t="s">
        <v>2025</v>
      </c>
      <c r="G1496" s="275" t="s">
        <v>442</v>
      </c>
      <c r="H1496" s="276">
        <v>1</v>
      </c>
      <c r="I1496" s="277"/>
      <c r="J1496" s="278">
        <f>ROUND(I1496*H1496,2)</f>
        <v>0</v>
      </c>
      <c r="K1496" s="274" t="s">
        <v>452</v>
      </c>
      <c r="L1496" s="279"/>
      <c r="M1496" s="280" t="s">
        <v>19</v>
      </c>
      <c r="N1496" s="281" t="s">
        <v>44</v>
      </c>
      <c r="O1496" s="86"/>
      <c r="P1496" s="224">
        <f>O1496*H1496</f>
        <v>0</v>
      </c>
      <c r="Q1496" s="224">
        <v>0.021499999999999998</v>
      </c>
      <c r="R1496" s="224">
        <f>Q1496*H1496</f>
        <v>0.021499999999999998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630</v>
      </c>
      <c r="AT1496" s="226" t="s">
        <v>522</v>
      </c>
      <c r="AU1496" s="226" t="s">
        <v>82</v>
      </c>
      <c r="AY1496" s="19" t="s">
        <v>188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80</v>
      </c>
      <c r="BK1496" s="227">
        <f>ROUND(I1496*H1496,2)</f>
        <v>0</v>
      </c>
      <c r="BL1496" s="19" t="s">
        <v>342</v>
      </c>
      <c r="BM1496" s="226" t="s">
        <v>2862</v>
      </c>
    </row>
    <row r="1497" s="13" customFormat="1">
      <c r="A1497" s="13"/>
      <c r="B1497" s="233"/>
      <c r="C1497" s="234"/>
      <c r="D1497" s="235" t="s">
        <v>198</v>
      </c>
      <c r="E1497" s="236" t="s">
        <v>19</v>
      </c>
      <c r="F1497" s="237" t="s">
        <v>2022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198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188</v>
      </c>
    </row>
    <row r="1498" s="13" customFormat="1">
      <c r="A1498" s="13"/>
      <c r="B1498" s="233"/>
      <c r="C1498" s="234"/>
      <c r="D1498" s="235" t="s">
        <v>198</v>
      </c>
      <c r="E1498" s="236" t="s">
        <v>19</v>
      </c>
      <c r="F1498" s="237" t="s">
        <v>1762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198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188</v>
      </c>
    </row>
    <row r="1499" s="14" customFormat="1">
      <c r="A1499" s="14"/>
      <c r="B1499" s="244"/>
      <c r="C1499" s="245"/>
      <c r="D1499" s="235" t="s">
        <v>198</v>
      </c>
      <c r="E1499" s="246" t="s">
        <v>19</v>
      </c>
      <c r="F1499" s="247" t="s">
        <v>80</v>
      </c>
      <c r="G1499" s="245"/>
      <c r="H1499" s="248">
        <v>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198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188</v>
      </c>
    </row>
    <row r="1500" s="15" customFormat="1">
      <c r="A1500" s="15"/>
      <c r="B1500" s="255"/>
      <c r="C1500" s="256"/>
      <c r="D1500" s="235" t="s">
        <v>198</v>
      </c>
      <c r="E1500" s="257" t="s">
        <v>19</v>
      </c>
      <c r="F1500" s="258" t="s">
        <v>229</v>
      </c>
      <c r="G1500" s="256"/>
      <c r="H1500" s="259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198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188</v>
      </c>
    </row>
    <row r="1501" s="2" customFormat="1" ht="24.15" customHeight="1">
      <c r="A1501" s="40"/>
      <c r="B1501" s="41"/>
      <c r="C1501" s="215" t="s">
        <v>2239</v>
      </c>
      <c r="D1501" s="215" t="s">
        <v>190</v>
      </c>
      <c r="E1501" s="216" t="s">
        <v>2863</v>
      </c>
      <c r="F1501" s="217" t="s">
        <v>2864</v>
      </c>
      <c r="G1501" s="218" t="s">
        <v>442</v>
      </c>
      <c r="H1501" s="219">
        <v>2</v>
      </c>
      <c r="I1501" s="220"/>
      <c r="J1501" s="221">
        <f>ROUND(I1501*H1501,2)</f>
        <v>0</v>
      </c>
      <c r="K1501" s="217" t="s">
        <v>194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342</v>
      </c>
      <c r="AT1501" s="226" t="s">
        <v>190</v>
      </c>
      <c r="AU1501" s="226" t="s">
        <v>82</v>
      </c>
      <c r="AY1501" s="19" t="s">
        <v>188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342</v>
      </c>
      <c r="BM1501" s="226" t="s">
        <v>2865</v>
      </c>
    </row>
    <row r="1502" s="2" customFormat="1">
      <c r="A1502" s="40"/>
      <c r="B1502" s="41"/>
      <c r="C1502" s="42"/>
      <c r="D1502" s="228" t="s">
        <v>196</v>
      </c>
      <c r="E1502" s="42"/>
      <c r="F1502" s="229" t="s">
        <v>2866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196</v>
      </c>
      <c r="AU1502" s="19" t="s">
        <v>82</v>
      </c>
    </row>
    <row r="1503" s="13" customFormat="1">
      <c r="A1503" s="13"/>
      <c r="B1503" s="233"/>
      <c r="C1503" s="234"/>
      <c r="D1503" s="235" t="s">
        <v>198</v>
      </c>
      <c r="E1503" s="236" t="s">
        <v>19</v>
      </c>
      <c r="F1503" s="237" t="s">
        <v>2032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198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188</v>
      </c>
    </row>
    <row r="1504" s="13" customFormat="1">
      <c r="A1504" s="13"/>
      <c r="B1504" s="233"/>
      <c r="C1504" s="234"/>
      <c r="D1504" s="235" t="s">
        <v>198</v>
      </c>
      <c r="E1504" s="236" t="s">
        <v>19</v>
      </c>
      <c r="F1504" s="237" t="s">
        <v>2867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198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188</v>
      </c>
    </row>
    <row r="1505" s="14" customFormat="1">
      <c r="A1505" s="14"/>
      <c r="B1505" s="244"/>
      <c r="C1505" s="245"/>
      <c r="D1505" s="235" t="s">
        <v>198</v>
      </c>
      <c r="E1505" s="246" t="s">
        <v>19</v>
      </c>
      <c r="F1505" s="247" t="s">
        <v>82</v>
      </c>
      <c r="G1505" s="245"/>
      <c r="H1505" s="248">
        <v>2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198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188</v>
      </c>
    </row>
    <row r="1506" s="15" customFormat="1">
      <c r="A1506" s="15"/>
      <c r="B1506" s="255"/>
      <c r="C1506" s="256"/>
      <c r="D1506" s="235" t="s">
        <v>198</v>
      </c>
      <c r="E1506" s="257" t="s">
        <v>19</v>
      </c>
      <c r="F1506" s="258" t="s">
        <v>229</v>
      </c>
      <c r="G1506" s="256"/>
      <c r="H1506" s="259">
        <v>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198</v>
      </c>
      <c r="AU1506" s="265" t="s">
        <v>82</v>
      </c>
      <c r="AV1506" s="15" t="s">
        <v>135</v>
      </c>
      <c r="AW1506" s="15" t="s">
        <v>35</v>
      </c>
      <c r="AX1506" s="15" t="s">
        <v>80</v>
      </c>
      <c r="AY1506" s="265" t="s">
        <v>188</v>
      </c>
    </row>
    <row r="1507" s="2" customFormat="1" ht="16.5" customHeight="1">
      <c r="A1507" s="40"/>
      <c r="B1507" s="41"/>
      <c r="C1507" s="272" t="s">
        <v>2244</v>
      </c>
      <c r="D1507" s="272" t="s">
        <v>522</v>
      </c>
      <c r="E1507" s="273" t="s">
        <v>2868</v>
      </c>
      <c r="F1507" s="274" t="s">
        <v>2869</v>
      </c>
      <c r="G1507" s="275" t="s">
        <v>501</v>
      </c>
      <c r="H1507" s="276">
        <v>2</v>
      </c>
      <c r="I1507" s="277"/>
      <c r="J1507" s="278">
        <f>ROUND(I1507*H1507,2)</f>
        <v>0</v>
      </c>
      <c r="K1507" s="274" t="s">
        <v>194</v>
      </c>
      <c r="L1507" s="279"/>
      <c r="M1507" s="280" t="s">
        <v>19</v>
      </c>
      <c r="N1507" s="281" t="s">
        <v>44</v>
      </c>
      <c r="O1507" s="86"/>
      <c r="P1507" s="224">
        <f>O1507*H1507</f>
        <v>0</v>
      </c>
      <c r="Q1507" s="224">
        <v>0.0060000000000000001</v>
      </c>
      <c r="R1507" s="224">
        <f>Q1507*H1507</f>
        <v>0.012</v>
      </c>
      <c r="S1507" s="224">
        <v>0</v>
      </c>
      <c r="T1507" s="225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6" t="s">
        <v>630</v>
      </c>
      <c r="AT1507" s="226" t="s">
        <v>522</v>
      </c>
      <c r="AU1507" s="226" t="s">
        <v>82</v>
      </c>
      <c r="AY1507" s="19" t="s">
        <v>188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9" t="s">
        <v>80</v>
      </c>
      <c r="BK1507" s="227">
        <f>ROUND(I1507*H1507,2)</f>
        <v>0</v>
      </c>
      <c r="BL1507" s="19" t="s">
        <v>342</v>
      </c>
      <c r="BM1507" s="226" t="s">
        <v>2870</v>
      </c>
    </row>
    <row r="1508" s="13" customFormat="1">
      <c r="A1508" s="13"/>
      <c r="B1508" s="233"/>
      <c r="C1508" s="234"/>
      <c r="D1508" s="235" t="s">
        <v>198</v>
      </c>
      <c r="E1508" s="236" t="s">
        <v>19</v>
      </c>
      <c r="F1508" s="237" t="s">
        <v>2032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198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188</v>
      </c>
    </row>
    <row r="1509" s="13" customFormat="1">
      <c r="A1509" s="13"/>
      <c r="B1509" s="233"/>
      <c r="C1509" s="234"/>
      <c r="D1509" s="235" t="s">
        <v>198</v>
      </c>
      <c r="E1509" s="236" t="s">
        <v>19</v>
      </c>
      <c r="F1509" s="237" t="s">
        <v>2867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198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188</v>
      </c>
    </row>
    <row r="1510" s="14" customFormat="1">
      <c r="A1510" s="14"/>
      <c r="B1510" s="244"/>
      <c r="C1510" s="245"/>
      <c r="D1510" s="235" t="s">
        <v>198</v>
      </c>
      <c r="E1510" s="246" t="s">
        <v>19</v>
      </c>
      <c r="F1510" s="247" t="s">
        <v>2871</v>
      </c>
      <c r="G1510" s="245"/>
      <c r="H1510" s="248">
        <v>2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198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188</v>
      </c>
    </row>
    <row r="1511" s="15" customFormat="1">
      <c r="A1511" s="15"/>
      <c r="B1511" s="255"/>
      <c r="C1511" s="256"/>
      <c r="D1511" s="235" t="s">
        <v>198</v>
      </c>
      <c r="E1511" s="257" t="s">
        <v>19</v>
      </c>
      <c r="F1511" s="258" t="s">
        <v>229</v>
      </c>
      <c r="G1511" s="256"/>
      <c r="H1511" s="259">
        <v>2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198</v>
      </c>
      <c r="AU1511" s="265" t="s">
        <v>82</v>
      </c>
      <c r="AV1511" s="15" t="s">
        <v>135</v>
      </c>
      <c r="AW1511" s="15" t="s">
        <v>35</v>
      </c>
      <c r="AX1511" s="15" t="s">
        <v>80</v>
      </c>
      <c r="AY1511" s="265" t="s">
        <v>188</v>
      </c>
    </row>
    <row r="1512" s="2" customFormat="1" ht="24.15" customHeight="1">
      <c r="A1512" s="40"/>
      <c r="B1512" s="41"/>
      <c r="C1512" s="215" t="s">
        <v>2288</v>
      </c>
      <c r="D1512" s="215" t="s">
        <v>190</v>
      </c>
      <c r="E1512" s="216" t="s">
        <v>2028</v>
      </c>
      <c r="F1512" s="217" t="s">
        <v>2029</v>
      </c>
      <c r="G1512" s="218" t="s">
        <v>442</v>
      </c>
      <c r="H1512" s="219">
        <v>4</v>
      </c>
      <c r="I1512" s="220"/>
      <c r="J1512" s="221">
        <f>ROUND(I1512*H1512,2)</f>
        <v>0</v>
      </c>
      <c r="K1512" s="217" t="s">
        <v>194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342</v>
      </c>
      <c r="AT1512" s="226" t="s">
        <v>190</v>
      </c>
      <c r="AU1512" s="226" t="s">
        <v>82</v>
      </c>
      <c r="AY1512" s="19" t="s">
        <v>188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342</v>
      </c>
      <c r="BM1512" s="226" t="s">
        <v>2872</v>
      </c>
    </row>
    <row r="1513" s="2" customFormat="1">
      <c r="A1513" s="40"/>
      <c r="B1513" s="41"/>
      <c r="C1513" s="42"/>
      <c r="D1513" s="228" t="s">
        <v>196</v>
      </c>
      <c r="E1513" s="42"/>
      <c r="F1513" s="229" t="s">
        <v>2031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196</v>
      </c>
      <c r="AU1513" s="19" t="s">
        <v>82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2032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3" customFormat="1">
      <c r="A1515" s="13"/>
      <c r="B1515" s="233"/>
      <c r="C1515" s="234"/>
      <c r="D1515" s="235" t="s">
        <v>198</v>
      </c>
      <c r="E1515" s="236" t="s">
        <v>19</v>
      </c>
      <c r="F1515" s="237" t="s">
        <v>2033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198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82</v>
      </c>
      <c r="G1516" s="245"/>
      <c r="H1516" s="248">
        <v>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3" customFormat="1">
      <c r="A1517" s="13"/>
      <c r="B1517" s="233"/>
      <c r="C1517" s="234"/>
      <c r="D1517" s="235" t="s">
        <v>198</v>
      </c>
      <c r="E1517" s="236" t="s">
        <v>19</v>
      </c>
      <c r="F1517" s="237" t="s">
        <v>2873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198</v>
      </c>
      <c r="AU1517" s="243" t="s">
        <v>82</v>
      </c>
      <c r="AV1517" s="13" t="s">
        <v>80</v>
      </c>
      <c r="AW1517" s="13" t="s">
        <v>35</v>
      </c>
      <c r="AX1517" s="13" t="s">
        <v>73</v>
      </c>
      <c r="AY1517" s="243" t="s">
        <v>188</v>
      </c>
    </row>
    <row r="1518" s="14" customFormat="1">
      <c r="A1518" s="14"/>
      <c r="B1518" s="244"/>
      <c r="C1518" s="245"/>
      <c r="D1518" s="235" t="s">
        <v>198</v>
      </c>
      <c r="E1518" s="246" t="s">
        <v>19</v>
      </c>
      <c r="F1518" s="247" t="s">
        <v>80</v>
      </c>
      <c r="G1518" s="245"/>
      <c r="H1518" s="248">
        <v>1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198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188</v>
      </c>
    </row>
    <row r="1519" s="13" customFormat="1">
      <c r="A1519" s="13"/>
      <c r="B1519" s="233"/>
      <c r="C1519" s="234"/>
      <c r="D1519" s="235" t="s">
        <v>198</v>
      </c>
      <c r="E1519" s="236" t="s">
        <v>19</v>
      </c>
      <c r="F1519" s="237" t="s">
        <v>2874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198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188</v>
      </c>
    </row>
    <row r="1520" s="14" customFormat="1">
      <c r="A1520" s="14"/>
      <c r="B1520" s="244"/>
      <c r="C1520" s="245"/>
      <c r="D1520" s="235" t="s">
        <v>198</v>
      </c>
      <c r="E1520" s="246" t="s">
        <v>19</v>
      </c>
      <c r="F1520" s="247" t="s">
        <v>80</v>
      </c>
      <c r="G1520" s="245"/>
      <c r="H1520" s="248">
        <v>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198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188</v>
      </c>
    </row>
    <row r="1521" s="15" customFormat="1">
      <c r="A1521" s="15"/>
      <c r="B1521" s="255"/>
      <c r="C1521" s="256"/>
      <c r="D1521" s="235" t="s">
        <v>198</v>
      </c>
      <c r="E1521" s="257" t="s">
        <v>19</v>
      </c>
      <c r="F1521" s="258" t="s">
        <v>229</v>
      </c>
      <c r="G1521" s="256"/>
      <c r="H1521" s="259">
        <v>4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5" t="s">
        <v>198</v>
      </c>
      <c r="AU1521" s="265" t="s">
        <v>82</v>
      </c>
      <c r="AV1521" s="15" t="s">
        <v>135</v>
      </c>
      <c r="AW1521" s="15" t="s">
        <v>35</v>
      </c>
      <c r="AX1521" s="15" t="s">
        <v>80</v>
      </c>
      <c r="AY1521" s="265" t="s">
        <v>188</v>
      </c>
    </row>
    <row r="1522" s="2" customFormat="1" ht="16.5" customHeight="1">
      <c r="A1522" s="40"/>
      <c r="B1522" s="41"/>
      <c r="C1522" s="272" t="s">
        <v>2300</v>
      </c>
      <c r="D1522" s="272" t="s">
        <v>522</v>
      </c>
      <c r="E1522" s="273" t="s">
        <v>2035</v>
      </c>
      <c r="F1522" s="274" t="s">
        <v>2036</v>
      </c>
      <c r="G1522" s="275" t="s">
        <v>501</v>
      </c>
      <c r="H1522" s="276">
        <v>19.5</v>
      </c>
      <c r="I1522" s="277"/>
      <c r="J1522" s="278">
        <f>ROUND(I1522*H1522,2)</f>
        <v>0</v>
      </c>
      <c r="K1522" s="274" t="s">
        <v>19</v>
      </c>
      <c r="L1522" s="279"/>
      <c r="M1522" s="280" t="s">
        <v>19</v>
      </c>
      <c r="N1522" s="281" t="s">
        <v>44</v>
      </c>
      <c r="O1522" s="86"/>
      <c r="P1522" s="224">
        <f>O1522*H1522</f>
        <v>0</v>
      </c>
      <c r="Q1522" s="224">
        <v>0.0060000000000000001</v>
      </c>
      <c r="R1522" s="224">
        <f>Q1522*H1522</f>
        <v>0.11700000000000001</v>
      </c>
      <c r="S1522" s="224">
        <v>0</v>
      </c>
      <c r="T1522" s="225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6" t="s">
        <v>630</v>
      </c>
      <c r="AT1522" s="226" t="s">
        <v>522</v>
      </c>
      <c r="AU1522" s="226" t="s">
        <v>82</v>
      </c>
      <c r="AY1522" s="19" t="s">
        <v>188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19" t="s">
        <v>80</v>
      </c>
      <c r="BK1522" s="227">
        <f>ROUND(I1522*H1522,2)</f>
        <v>0</v>
      </c>
      <c r="BL1522" s="19" t="s">
        <v>342</v>
      </c>
      <c r="BM1522" s="226" t="s">
        <v>2875</v>
      </c>
    </row>
    <row r="1523" s="13" customFormat="1">
      <c r="A1523" s="13"/>
      <c r="B1523" s="233"/>
      <c r="C1523" s="234"/>
      <c r="D1523" s="235" t="s">
        <v>198</v>
      </c>
      <c r="E1523" s="236" t="s">
        <v>19</v>
      </c>
      <c r="F1523" s="237" t="s">
        <v>2032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198</v>
      </c>
      <c r="AU1523" s="243" t="s">
        <v>82</v>
      </c>
      <c r="AV1523" s="13" t="s">
        <v>80</v>
      </c>
      <c r="AW1523" s="13" t="s">
        <v>35</v>
      </c>
      <c r="AX1523" s="13" t="s">
        <v>73</v>
      </c>
      <c r="AY1523" s="243" t="s">
        <v>188</v>
      </c>
    </row>
    <row r="1524" s="13" customFormat="1">
      <c r="A1524" s="13"/>
      <c r="B1524" s="233"/>
      <c r="C1524" s="234"/>
      <c r="D1524" s="235" t="s">
        <v>198</v>
      </c>
      <c r="E1524" s="236" t="s">
        <v>19</v>
      </c>
      <c r="F1524" s="237" t="s">
        <v>2033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198</v>
      </c>
      <c r="AU1524" s="243" t="s">
        <v>82</v>
      </c>
      <c r="AV1524" s="13" t="s">
        <v>80</v>
      </c>
      <c r="AW1524" s="13" t="s">
        <v>35</v>
      </c>
      <c r="AX1524" s="13" t="s">
        <v>73</v>
      </c>
      <c r="AY1524" s="243" t="s">
        <v>188</v>
      </c>
    </row>
    <row r="1525" s="14" customFormat="1">
      <c r="A1525" s="14"/>
      <c r="B1525" s="244"/>
      <c r="C1525" s="245"/>
      <c r="D1525" s="235" t="s">
        <v>198</v>
      </c>
      <c r="E1525" s="246" t="s">
        <v>19</v>
      </c>
      <c r="F1525" s="247" t="s">
        <v>2038</v>
      </c>
      <c r="G1525" s="245"/>
      <c r="H1525" s="248">
        <v>12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198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188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2873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4" customFormat="1">
      <c r="A1527" s="14"/>
      <c r="B1527" s="244"/>
      <c r="C1527" s="245"/>
      <c r="D1527" s="235" t="s">
        <v>198</v>
      </c>
      <c r="E1527" s="246" t="s">
        <v>19</v>
      </c>
      <c r="F1527" s="247" t="s">
        <v>2876</v>
      </c>
      <c r="G1527" s="245"/>
      <c r="H1527" s="248">
        <v>4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198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188</v>
      </c>
    </row>
    <row r="1528" s="13" customFormat="1">
      <c r="A1528" s="13"/>
      <c r="B1528" s="233"/>
      <c r="C1528" s="234"/>
      <c r="D1528" s="235" t="s">
        <v>198</v>
      </c>
      <c r="E1528" s="236" t="s">
        <v>19</v>
      </c>
      <c r="F1528" s="237" t="s">
        <v>2874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198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2877</v>
      </c>
      <c r="G1529" s="245"/>
      <c r="H1529" s="248">
        <v>3.5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5" customFormat="1">
      <c r="A1530" s="15"/>
      <c r="B1530" s="255"/>
      <c r="C1530" s="256"/>
      <c r="D1530" s="235" t="s">
        <v>198</v>
      </c>
      <c r="E1530" s="257" t="s">
        <v>19</v>
      </c>
      <c r="F1530" s="258" t="s">
        <v>229</v>
      </c>
      <c r="G1530" s="256"/>
      <c r="H1530" s="259">
        <v>19.5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198</v>
      </c>
      <c r="AU1530" s="265" t="s">
        <v>82</v>
      </c>
      <c r="AV1530" s="15" t="s">
        <v>135</v>
      </c>
      <c r="AW1530" s="15" t="s">
        <v>35</v>
      </c>
      <c r="AX1530" s="15" t="s">
        <v>80</v>
      </c>
      <c r="AY1530" s="265" t="s">
        <v>188</v>
      </c>
    </row>
    <row r="1531" s="2" customFormat="1" ht="24.15" customHeight="1">
      <c r="A1531" s="40"/>
      <c r="B1531" s="41"/>
      <c r="C1531" s="215" t="s">
        <v>2308</v>
      </c>
      <c r="D1531" s="215" t="s">
        <v>190</v>
      </c>
      <c r="E1531" s="216" t="s">
        <v>1375</v>
      </c>
      <c r="F1531" s="217" t="s">
        <v>1376</v>
      </c>
      <c r="G1531" s="218" t="s">
        <v>460</v>
      </c>
      <c r="H1531" s="266"/>
      <c r="I1531" s="220"/>
      <c r="J1531" s="221">
        <f>ROUND(I1531*H1531,2)</f>
        <v>0</v>
      </c>
      <c r="K1531" s="217" t="s">
        <v>194</v>
      </c>
      <c r="L1531" s="46"/>
      <c r="M1531" s="222" t="s">
        <v>19</v>
      </c>
      <c r="N1531" s="223" t="s">
        <v>44</v>
      </c>
      <c r="O1531" s="86"/>
      <c r="P1531" s="224">
        <f>O1531*H1531</f>
        <v>0</v>
      </c>
      <c r="Q1531" s="224">
        <v>0</v>
      </c>
      <c r="R1531" s="224">
        <f>Q1531*H1531</f>
        <v>0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342</v>
      </c>
      <c r="AT1531" s="226" t="s">
        <v>190</v>
      </c>
      <c r="AU1531" s="226" t="s">
        <v>82</v>
      </c>
      <c r="AY1531" s="19" t="s">
        <v>188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80</v>
      </c>
      <c r="BK1531" s="227">
        <f>ROUND(I1531*H1531,2)</f>
        <v>0</v>
      </c>
      <c r="BL1531" s="19" t="s">
        <v>342</v>
      </c>
      <c r="BM1531" s="226" t="s">
        <v>2878</v>
      </c>
    </row>
    <row r="1532" s="2" customFormat="1">
      <c r="A1532" s="40"/>
      <c r="B1532" s="41"/>
      <c r="C1532" s="42"/>
      <c r="D1532" s="228" t="s">
        <v>196</v>
      </c>
      <c r="E1532" s="42"/>
      <c r="F1532" s="229" t="s">
        <v>1378</v>
      </c>
      <c r="G1532" s="42"/>
      <c r="H1532" s="42"/>
      <c r="I1532" s="230"/>
      <c r="J1532" s="42"/>
      <c r="K1532" s="42"/>
      <c r="L1532" s="46"/>
      <c r="M1532" s="231"/>
      <c r="N1532" s="232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196</v>
      </c>
      <c r="AU1532" s="19" t="s">
        <v>82</v>
      </c>
    </row>
    <row r="1533" s="12" customFormat="1" ht="22.8" customHeight="1">
      <c r="A1533" s="12"/>
      <c r="B1533" s="199"/>
      <c r="C1533" s="200"/>
      <c r="D1533" s="201" t="s">
        <v>72</v>
      </c>
      <c r="E1533" s="213" t="s">
        <v>1379</v>
      </c>
      <c r="F1533" s="213" t="s">
        <v>1380</v>
      </c>
      <c r="G1533" s="200"/>
      <c r="H1533" s="200"/>
      <c r="I1533" s="203"/>
      <c r="J1533" s="214">
        <f>BK1533</f>
        <v>0</v>
      </c>
      <c r="K1533" s="200"/>
      <c r="L1533" s="205"/>
      <c r="M1533" s="206"/>
      <c r="N1533" s="207"/>
      <c r="O1533" s="207"/>
      <c r="P1533" s="208">
        <f>SUM(P1534:P1665)</f>
        <v>0</v>
      </c>
      <c r="Q1533" s="207"/>
      <c r="R1533" s="208">
        <f>SUM(R1534:R1665)</f>
        <v>1.5739348600000001</v>
      </c>
      <c r="S1533" s="207"/>
      <c r="T1533" s="209">
        <f>SUM(T1534:T1665)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0" t="s">
        <v>82</v>
      </c>
      <c r="AT1533" s="211" t="s">
        <v>72</v>
      </c>
      <c r="AU1533" s="211" t="s">
        <v>80</v>
      </c>
      <c r="AY1533" s="210" t="s">
        <v>188</v>
      </c>
      <c r="BK1533" s="212">
        <f>SUM(BK1534:BK1665)</f>
        <v>0</v>
      </c>
    </row>
    <row r="1534" s="2" customFormat="1" ht="21.75" customHeight="1">
      <c r="A1534" s="40"/>
      <c r="B1534" s="41"/>
      <c r="C1534" s="215" t="s">
        <v>2313</v>
      </c>
      <c r="D1534" s="215" t="s">
        <v>190</v>
      </c>
      <c r="E1534" s="216" t="s">
        <v>2042</v>
      </c>
      <c r="F1534" s="217" t="s">
        <v>2043</v>
      </c>
      <c r="G1534" s="218" t="s">
        <v>1352</v>
      </c>
      <c r="H1534" s="219">
        <v>2</v>
      </c>
      <c r="I1534" s="220"/>
      <c r="J1534" s="221">
        <f>ROUND(I1534*H1534,2)</f>
        <v>0</v>
      </c>
      <c r="K1534" s="217" t="s">
        <v>452</v>
      </c>
      <c r="L1534" s="46"/>
      <c r="M1534" s="222" t="s">
        <v>19</v>
      </c>
      <c r="N1534" s="223" t="s">
        <v>44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342</v>
      </c>
      <c r="AT1534" s="226" t="s">
        <v>190</v>
      </c>
      <c r="AU1534" s="226" t="s">
        <v>82</v>
      </c>
      <c r="AY1534" s="19" t="s">
        <v>188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80</v>
      </c>
      <c r="BK1534" s="227">
        <f>ROUND(I1534*H1534,2)</f>
        <v>0</v>
      </c>
      <c r="BL1534" s="19" t="s">
        <v>342</v>
      </c>
      <c r="BM1534" s="226" t="s">
        <v>2879</v>
      </c>
    </row>
    <row r="1535" s="13" customFormat="1">
      <c r="A1535" s="13"/>
      <c r="B1535" s="233"/>
      <c r="C1535" s="234"/>
      <c r="D1535" s="235" t="s">
        <v>198</v>
      </c>
      <c r="E1535" s="236" t="s">
        <v>19</v>
      </c>
      <c r="F1535" s="237" t="s">
        <v>2045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198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188</v>
      </c>
    </row>
    <row r="1536" s="13" customFormat="1">
      <c r="A1536" s="13"/>
      <c r="B1536" s="233"/>
      <c r="C1536" s="234"/>
      <c r="D1536" s="235" t="s">
        <v>198</v>
      </c>
      <c r="E1536" s="236" t="s">
        <v>19</v>
      </c>
      <c r="F1536" s="237" t="s">
        <v>2033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198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188</v>
      </c>
    </row>
    <row r="1537" s="14" customFormat="1">
      <c r="A1537" s="14"/>
      <c r="B1537" s="244"/>
      <c r="C1537" s="245"/>
      <c r="D1537" s="235" t="s">
        <v>198</v>
      </c>
      <c r="E1537" s="246" t="s">
        <v>19</v>
      </c>
      <c r="F1537" s="247" t="s">
        <v>1773</v>
      </c>
      <c r="G1537" s="245"/>
      <c r="H1537" s="248">
        <v>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198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188</v>
      </c>
    </row>
    <row r="1538" s="15" customFormat="1">
      <c r="A1538" s="15"/>
      <c r="B1538" s="255"/>
      <c r="C1538" s="256"/>
      <c r="D1538" s="235" t="s">
        <v>198</v>
      </c>
      <c r="E1538" s="257" t="s">
        <v>19</v>
      </c>
      <c r="F1538" s="258" t="s">
        <v>229</v>
      </c>
      <c r="G1538" s="256"/>
      <c r="H1538" s="259">
        <v>2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5" t="s">
        <v>198</v>
      </c>
      <c r="AU1538" s="265" t="s">
        <v>82</v>
      </c>
      <c r="AV1538" s="15" t="s">
        <v>135</v>
      </c>
      <c r="AW1538" s="15" t="s">
        <v>35</v>
      </c>
      <c r="AX1538" s="15" t="s">
        <v>80</v>
      </c>
      <c r="AY1538" s="265" t="s">
        <v>188</v>
      </c>
    </row>
    <row r="1539" s="2" customFormat="1" ht="24.15" customHeight="1">
      <c r="A1539" s="40"/>
      <c r="B1539" s="41"/>
      <c r="C1539" s="215" t="s">
        <v>2319</v>
      </c>
      <c r="D1539" s="215" t="s">
        <v>190</v>
      </c>
      <c r="E1539" s="216" t="s">
        <v>2048</v>
      </c>
      <c r="F1539" s="217" t="s">
        <v>2049</v>
      </c>
      <c r="G1539" s="218" t="s">
        <v>1352</v>
      </c>
      <c r="H1539" s="219">
        <v>3</v>
      </c>
      <c r="I1539" s="220"/>
      <c r="J1539" s="221">
        <f>ROUND(I1539*H1539,2)</f>
        <v>0</v>
      </c>
      <c r="K1539" s="217" t="s">
        <v>452</v>
      </c>
      <c r="L1539" s="46"/>
      <c r="M1539" s="222" t="s">
        <v>19</v>
      </c>
      <c r="N1539" s="223" t="s">
        <v>44</v>
      </c>
      <c r="O1539" s="86"/>
      <c r="P1539" s="224">
        <f>O1539*H1539</f>
        <v>0</v>
      </c>
      <c r="Q1539" s="224">
        <v>0</v>
      </c>
      <c r="R1539" s="224">
        <f>Q1539*H1539</f>
        <v>0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342</v>
      </c>
      <c r="AT1539" s="226" t="s">
        <v>190</v>
      </c>
      <c r="AU1539" s="226" t="s">
        <v>82</v>
      </c>
      <c r="AY1539" s="19" t="s">
        <v>188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80</v>
      </c>
      <c r="BK1539" s="227">
        <f>ROUND(I1539*H1539,2)</f>
        <v>0</v>
      </c>
      <c r="BL1539" s="19" t="s">
        <v>342</v>
      </c>
      <c r="BM1539" s="226" t="s">
        <v>2880</v>
      </c>
    </row>
    <row r="1540" s="13" customFormat="1">
      <c r="A1540" s="13"/>
      <c r="B1540" s="233"/>
      <c r="C1540" s="234"/>
      <c r="D1540" s="235" t="s">
        <v>198</v>
      </c>
      <c r="E1540" s="236" t="s">
        <v>19</v>
      </c>
      <c r="F1540" s="237" t="s">
        <v>2045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198</v>
      </c>
      <c r="AU1540" s="243" t="s">
        <v>82</v>
      </c>
      <c r="AV1540" s="13" t="s">
        <v>80</v>
      </c>
      <c r="AW1540" s="13" t="s">
        <v>35</v>
      </c>
      <c r="AX1540" s="13" t="s">
        <v>73</v>
      </c>
      <c r="AY1540" s="243" t="s">
        <v>188</v>
      </c>
    </row>
    <row r="1541" s="13" customFormat="1">
      <c r="A1541" s="13"/>
      <c r="B1541" s="233"/>
      <c r="C1541" s="234"/>
      <c r="D1541" s="235" t="s">
        <v>198</v>
      </c>
      <c r="E1541" s="236" t="s">
        <v>19</v>
      </c>
      <c r="F1541" s="237" t="s">
        <v>2051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198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188</v>
      </c>
    </row>
    <row r="1542" s="14" customFormat="1">
      <c r="A1542" s="14"/>
      <c r="B1542" s="244"/>
      <c r="C1542" s="245"/>
      <c r="D1542" s="235" t="s">
        <v>198</v>
      </c>
      <c r="E1542" s="246" t="s">
        <v>19</v>
      </c>
      <c r="F1542" s="247" t="s">
        <v>2052</v>
      </c>
      <c r="G1542" s="245"/>
      <c r="H1542" s="248">
        <v>3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198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188</v>
      </c>
    </row>
    <row r="1543" s="15" customFormat="1">
      <c r="A1543" s="15"/>
      <c r="B1543" s="255"/>
      <c r="C1543" s="256"/>
      <c r="D1543" s="235" t="s">
        <v>198</v>
      </c>
      <c r="E1543" s="257" t="s">
        <v>19</v>
      </c>
      <c r="F1543" s="258" t="s">
        <v>229</v>
      </c>
      <c r="G1543" s="256"/>
      <c r="H1543" s="259">
        <v>3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198</v>
      </c>
      <c r="AU1543" s="265" t="s">
        <v>82</v>
      </c>
      <c r="AV1543" s="15" t="s">
        <v>135</v>
      </c>
      <c r="AW1543" s="15" t="s">
        <v>35</v>
      </c>
      <c r="AX1543" s="15" t="s">
        <v>80</v>
      </c>
      <c r="AY1543" s="265" t="s">
        <v>188</v>
      </c>
    </row>
    <row r="1544" s="2" customFormat="1" ht="24.15" customHeight="1">
      <c r="A1544" s="40"/>
      <c r="B1544" s="41"/>
      <c r="C1544" s="215" t="s">
        <v>2323</v>
      </c>
      <c r="D1544" s="215" t="s">
        <v>190</v>
      </c>
      <c r="E1544" s="216" t="s">
        <v>2054</v>
      </c>
      <c r="F1544" s="217" t="s">
        <v>2055</v>
      </c>
      <c r="G1544" s="218" t="s">
        <v>1352</v>
      </c>
      <c r="H1544" s="219">
        <v>5</v>
      </c>
      <c r="I1544" s="220"/>
      <c r="J1544" s="221">
        <f>ROUND(I1544*H1544,2)</f>
        <v>0</v>
      </c>
      <c r="K1544" s="217" t="s">
        <v>452</v>
      </c>
      <c r="L1544" s="46"/>
      <c r="M1544" s="222" t="s">
        <v>19</v>
      </c>
      <c r="N1544" s="223" t="s">
        <v>44</v>
      </c>
      <c r="O1544" s="86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342</v>
      </c>
      <c r="AT1544" s="226" t="s">
        <v>190</v>
      </c>
      <c r="AU1544" s="226" t="s">
        <v>82</v>
      </c>
      <c r="AY1544" s="19" t="s">
        <v>188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80</v>
      </c>
      <c r="BK1544" s="227">
        <f>ROUND(I1544*H1544,2)</f>
        <v>0</v>
      </c>
      <c r="BL1544" s="19" t="s">
        <v>342</v>
      </c>
      <c r="BM1544" s="226" t="s">
        <v>2881</v>
      </c>
    </row>
    <row r="1545" s="13" customFormat="1">
      <c r="A1545" s="13"/>
      <c r="B1545" s="233"/>
      <c r="C1545" s="234"/>
      <c r="D1545" s="235" t="s">
        <v>198</v>
      </c>
      <c r="E1545" s="236" t="s">
        <v>19</v>
      </c>
      <c r="F1545" s="237" t="s">
        <v>2045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198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188</v>
      </c>
    </row>
    <row r="1546" s="13" customFormat="1">
      <c r="A1546" s="13"/>
      <c r="B1546" s="233"/>
      <c r="C1546" s="234"/>
      <c r="D1546" s="235" t="s">
        <v>198</v>
      </c>
      <c r="E1546" s="236" t="s">
        <v>19</v>
      </c>
      <c r="F1546" s="237" t="s">
        <v>2057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198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188</v>
      </c>
    </row>
    <row r="1547" s="14" customFormat="1">
      <c r="A1547" s="14"/>
      <c r="B1547" s="244"/>
      <c r="C1547" s="245"/>
      <c r="D1547" s="235" t="s">
        <v>198</v>
      </c>
      <c r="E1547" s="246" t="s">
        <v>19</v>
      </c>
      <c r="F1547" s="247" t="s">
        <v>2882</v>
      </c>
      <c r="G1547" s="245"/>
      <c r="H1547" s="248">
        <v>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198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188</v>
      </c>
    </row>
    <row r="1548" s="15" customFormat="1">
      <c r="A1548" s="15"/>
      <c r="B1548" s="255"/>
      <c r="C1548" s="256"/>
      <c r="D1548" s="235" t="s">
        <v>198</v>
      </c>
      <c r="E1548" s="257" t="s">
        <v>19</v>
      </c>
      <c r="F1548" s="258" t="s">
        <v>229</v>
      </c>
      <c r="G1548" s="256"/>
      <c r="H1548" s="259">
        <v>5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198</v>
      </c>
      <c r="AU1548" s="265" t="s">
        <v>82</v>
      </c>
      <c r="AV1548" s="15" t="s">
        <v>135</v>
      </c>
      <c r="AW1548" s="15" t="s">
        <v>35</v>
      </c>
      <c r="AX1548" s="15" t="s">
        <v>80</v>
      </c>
      <c r="AY1548" s="265" t="s">
        <v>188</v>
      </c>
    </row>
    <row r="1549" s="2" customFormat="1" ht="24.15" customHeight="1">
      <c r="A1549" s="40"/>
      <c r="B1549" s="41"/>
      <c r="C1549" s="215" t="s">
        <v>2329</v>
      </c>
      <c r="D1549" s="215" t="s">
        <v>190</v>
      </c>
      <c r="E1549" s="216" t="s">
        <v>2060</v>
      </c>
      <c r="F1549" s="217" t="s">
        <v>2061</v>
      </c>
      <c r="G1549" s="218" t="s">
        <v>1352</v>
      </c>
      <c r="H1549" s="219">
        <v>1</v>
      </c>
      <c r="I1549" s="220"/>
      <c r="J1549" s="221">
        <f>ROUND(I1549*H1549,2)</f>
        <v>0</v>
      </c>
      <c r="K1549" s="217" t="s">
        <v>452</v>
      </c>
      <c r="L1549" s="46"/>
      <c r="M1549" s="222" t="s">
        <v>19</v>
      </c>
      <c r="N1549" s="223" t="s">
        <v>44</v>
      </c>
      <c r="O1549" s="86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342</v>
      </c>
      <c r="AT1549" s="226" t="s">
        <v>190</v>
      </c>
      <c r="AU1549" s="226" t="s">
        <v>82</v>
      </c>
      <c r="AY1549" s="19" t="s">
        <v>188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80</v>
      </c>
      <c r="BK1549" s="227">
        <f>ROUND(I1549*H1549,2)</f>
        <v>0</v>
      </c>
      <c r="BL1549" s="19" t="s">
        <v>342</v>
      </c>
      <c r="BM1549" s="226" t="s">
        <v>2883</v>
      </c>
    </row>
    <row r="1550" s="13" customFormat="1">
      <c r="A1550" s="13"/>
      <c r="B1550" s="233"/>
      <c r="C1550" s="234"/>
      <c r="D1550" s="235" t="s">
        <v>198</v>
      </c>
      <c r="E1550" s="236" t="s">
        <v>19</v>
      </c>
      <c r="F1550" s="237" t="s">
        <v>2045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198</v>
      </c>
      <c r="AU1550" s="243" t="s">
        <v>82</v>
      </c>
      <c r="AV1550" s="13" t="s">
        <v>80</v>
      </c>
      <c r="AW1550" s="13" t="s">
        <v>35</v>
      </c>
      <c r="AX1550" s="13" t="s">
        <v>73</v>
      </c>
      <c r="AY1550" s="243" t="s">
        <v>188</v>
      </c>
    </row>
    <row r="1551" s="13" customFormat="1">
      <c r="A1551" s="13"/>
      <c r="B1551" s="233"/>
      <c r="C1551" s="234"/>
      <c r="D1551" s="235" t="s">
        <v>198</v>
      </c>
      <c r="E1551" s="236" t="s">
        <v>19</v>
      </c>
      <c r="F1551" s="237" t="s">
        <v>2063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198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188</v>
      </c>
    </row>
    <row r="1552" s="14" customFormat="1">
      <c r="A1552" s="14"/>
      <c r="B1552" s="244"/>
      <c r="C1552" s="245"/>
      <c r="D1552" s="235" t="s">
        <v>198</v>
      </c>
      <c r="E1552" s="246" t="s">
        <v>19</v>
      </c>
      <c r="F1552" s="247" t="s">
        <v>80</v>
      </c>
      <c r="G1552" s="245"/>
      <c r="H1552" s="248">
        <v>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198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188</v>
      </c>
    </row>
    <row r="1553" s="15" customFormat="1">
      <c r="A1553" s="15"/>
      <c r="B1553" s="255"/>
      <c r="C1553" s="256"/>
      <c r="D1553" s="235" t="s">
        <v>198</v>
      </c>
      <c r="E1553" s="257" t="s">
        <v>19</v>
      </c>
      <c r="F1553" s="258" t="s">
        <v>229</v>
      </c>
      <c r="G1553" s="256"/>
      <c r="H1553" s="259">
        <v>1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5" t="s">
        <v>198</v>
      </c>
      <c r="AU1553" s="265" t="s">
        <v>82</v>
      </c>
      <c r="AV1553" s="15" t="s">
        <v>135</v>
      </c>
      <c r="AW1553" s="15" t="s">
        <v>35</v>
      </c>
      <c r="AX1553" s="15" t="s">
        <v>80</v>
      </c>
      <c r="AY1553" s="265" t="s">
        <v>188</v>
      </c>
    </row>
    <row r="1554" s="2" customFormat="1" ht="55.5" customHeight="1">
      <c r="A1554" s="40"/>
      <c r="B1554" s="41"/>
      <c r="C1554" s="215" t="s">
        <v>2334</v>
      </c>
      <c r="D1554" s="215" t="s">
        <v>190</v>
      </c>
      <c r="E1554" s="216" t="s">
        <v>2065</v>
      </c>
      <c r="F1554" s="217" t="s">
        <v>2884</v>
      </c>
      <c r="G1554" s="218" t="s">
        <v>1352</v>
      </c>
      <c r="H1554" s="219">
        <v>1</v>
      </c>
      <c r="I1554" s="220"/>
      <c r="J1554" s="221">
        <f>ROUND(I1554*H1554,2)</f>
        <v>0</v>
      </c>
      <c r="K1554" s="217" t="s">
        <v>452</v>
      </c>
      <c r="L1554" s="46"/>
      <c r="M1554" s="222" t="s">
        <v>19</v>
      </c>
      <c r="N1554" s="223" t="s">
        <v>44</v>
      </c>
      <c r="O1554" s="86"/>
      <c r="P1554" s="224">
        <f>O1554*H1554</f>
        <v>0</v>
      </c>
      <c r="Q1554" s="224">
        <v>0</v>
      </c>
      <c r="R1554" s="224">
        <f>Q1554*H1554</f>
        <v>0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342</v>
      </c>
      <c r="AT1554" s="226" t="s">
        <v>190</v>
      </c>
      <c r="AU1554" s="226" t="s">
        <v>82</v>
      </c>
      <c r="AY1554" s="19" t="s">
        <v>188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80</v>
      </c>
      <c r="BK1554" s="227">
        <f>ROUND(I1554*H1554,2)</f>
        <v>0</v>
      </c>
      <c r="BL1554" s="19" t="s">
        <v>342</v>
      </c>
      <c r="BM1554" s="226" t="s">
        <v>2885</v>
      </c>
    </row>
    <row r="1555" s="13" customFormat="1">
      <c r="A1555" s="13"/>
      <c r="B1555" s="233"/>
      <c r="C1555" s="234"/>
      <c r="D1555" s="235" t="s">
        <v>198</v>
      </c>
      <c r="E1555" s="236" t="s">
        <v>19</v>
      </c>
      <c r="F1555" s="237" t="s">
        <v>2886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198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188</v>
      </c>
    </row>
    <row r="1556" s="14" customFormat="1">
      <c r="A1556" s="14"/>
      <c r="B1556" s="244"/>
      <c r="C1556" s="245"/>
      <c r="D1556" s="235" t="s">
        <v>198</v>
      </c>
      <c r="E1556" s="246" t="s">
        <v>19</v>
      </c>
      <c r="F1556" s="247" t="s">
        <v>80</v>
      </c>
      <c r="G1556" s="245"/>
      <c r="H1556" s="248">
        <v>1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198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188</v>
      </c>
    </row>
    <row r="1557" s="15" customFormat="1">
      <c r="A1557" s="15"/>
      <c r="B1557" s="255"/>
      <c r="C1557" s="256"/>
      <c r="D1557" s="235" t="s">
        <v>198</v>
      </c>
      <c r="E1557" s="257" t="s">
        <v>19</v>
      </c>
      <c r="F1557" s="258" t="s">
        <v>229</v>
      </c>
      <c r="G1557" s="256"/>
      <c r="H1557" s="259">
        <v>1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5" t="s">
        <v>198</v>
      </c>
      <c r="AU1557" s="265" t="s">
        <v>82</v>
      </c>
      <c r="AV1557" s="15" t="s">
        <v>135</v>
      </c>
      <c r="AW1557" s="15" t="s">
        <v>35</v>
      </c>
      <c r="AX1557" s="15" t="s">
        <v>80</v>
      </c>
      <c r="AY1557" s="265" t="s">
        <v>188</v>
      </c>
    </row>
    <row r="1558" s="2" customFormat="1" ht="16.5" customHeight="1">
      <c r="A1558" s="40"/>
      <c r="B1558" s="41"/>
      <c r="C1558" s="215" t="s">
        <v>2339</v>
      </c>
      <c r="D1558" s="215" t="s">
        <v>190</v>
      </c>
      <c r="E1558" s="216" t="s">
        <v>2070</v>
      </c>
      <c r="F1558" s="217" t="s">
        <v>2887</v>
      </c>
      <c r="G1558" s="218" t="s">
        <v>1352</v>
      </c>
      <c r="H1558" s="219">
        <v>2</v>
      </c>
      <c r="I1558" s="220"/>
      <c r="J1558" s="221">
        <f>ROUND(I1558*H1558,2)</f>
        <v>0</v>
      </c>
      <c r="K1558" s="217" t="s">
        <v>452</v>
      </c>
      <c r="L1558" s="46"/>
      <c r="M1558" s="222" t="s">
        <v>19</v>
      </c>
      <c r="N1558" s="223" t="s">
        <v>44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342</v>
      </c>
      <c r="AT1558" s="226" t="s">
        <v>190</v>
      </c>
      <c r="AU1558" s="226" t="s">
        <v>82</v>
      </c>
      <c r="AY1558" s="19" t="s">
        <v>188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80</v>
      </c>
      <c r="BK1558" s="227">
        <f>ROUND(I1558*H1558,2)</f>
        <v>0</v>
      </c>
      <c r="BL1558" s="19" t="s">
        <v>342</v>
      </c>
      <c r="BM1558" s="226" t="s">
        <v>2888</v>
      </c>
    </row>
    <row r="1559" s="13" customFormat="1">
      <c r="A1559" s="13"/>
      <c r="B1559" s="233"/>
      <c r="C1559" s="234"/>
      <c r="D1559" s="235" t="s">
        <v>198</v>
      </c>
      <c r="E1559" s="236" t="s">
        <v>19</v>
      </c>
      <c r="F1559" s="237" t="s">
        <v>2045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198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188</v>
      </c>
    </row>
    <row r="1560" s="13" customFormat="1">
      <c r="A1560" s="13"/>
      <c r="B1560" s="233"/>
      <c r="C1560" s="234"/>
      <c r="D1560" s="235" t="s">
        <v>198</v>
      </c>
      <c r="E1560" s="236" t="s">
        <v>19</v>
      </c>
      <c r="F1560" s="237" t="s">
        <v>2867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198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188</v>
      </c>
    </row>
    <row r="1561" s="14" customFormat="1">
      <c r="A1561" s="14"/>
      <c r="B1561" s="244"/>
      <c r="C1561" s="245"/>
      <c r="D1561" s="235" t="s">
        <v>198</v>
      </c>
      <c r="E1561" s="246" t="s">
        <v>19</v>
      </c>
      <c r="F1561" s="247" t="s">
        <v>1773</v>
      </c>
      <c r="G1561" s="245"/>
      <c r="H1561" s="248">
        <v>2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198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188</v>
      </c>
    </row>
    <row r="1562" s="15" customFormat="1">
      <c r="A1562" s="15"/>
      <c r="B1562" s="255"/>
      <c r="C1562" s="256"/>
      <c r="D1562" s="235" t="s">
        <v>198</v>
      </c>
      <c r="E1562" s="257" t="s">
        <v>19</v>
      </c>
      <c r="F1562" s="258" t="s">
        <v>229</v>
      </c>
      <c r="G1562" s="256"/>
      <c r="H1562" s="259">
        <v>2</v>
      </c>
      <c r="I1562" s="260"/>
      <c r="J1562" s="256"/>
      <c r="K1562" s="256"/>
      <c r="L1562" s="261"/>
      <c r="M1562" s="262"/>
      <c r="N1562" s="263"/>
      <c r="O1562" s="263"/>
      <c r="P1562" s="263"/>
      <c r="Q1562" s="263"/>
      <c r="R1562" s="263"/>
      <c r="S1562" s="263"/>
      <c r="T1562" s="264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5" t="s">
        <v>198</v>
      </c>
      <c r="AU1562" s="265" t="s">
        <v>82</v>
      </c>
      <c r="AV1562" s="15" t="s">
        <v>135</v>
      </c>
      <c r="AW1562" s="15" t="s">
        <v>35</v>
      </c>
      <c r="AX1562" s="15" t="s">
        <v>80</v>
      </c>
      <c r="AY1562" s="265" t="s">
        <v>188</v>
      </c>
    </row>
    <row r="1563" s="2" customFormat="1" ht="24.15" customHeight="1">
      <c r="A1563" s="40"/>
      <c r="B1563" s="41"/>
      <c r="C1563" s="215" t="s">
        <v>2889</v>
      </c>
      <c r="D1563" s="215" t="s">
        <v>190</v>
      </c>
      <c r="E1563" s="216" t="s">
        <v>2890</v>
      </c>
      <c r="F1563" s="217" t="s">
        <v>2891</v>
      </c>
      <c r="G1563" s="218" t="s">
        <v>1352</v>
      </c>
      <c r="H1563" s="219">
        <v>1</v>
      </c>
      <c r="I1563" s="220"/>
      <c r="J1563" s="221">
        <f>ROUND(I1563*H1563,2)</f>
        <v>0</v>
      </c>
      <c r="K1563" s="217" t="s">
        <v>452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</v>
      </c>
      <c r="R1563" s="224">
        <f>Q1563*H1563</f>
        <v>0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342</v>
      </c>
      <c r="AT1563" s="226" t="s">
        <v>190</v>
      </c>
      <c r="AU1563" s="226" t="s">
        <v>82</v>
      </c>
      <c r="AY1563" s="19" t="s">
        <v>188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80</v>
      </c>
      <c r="BK1563" s="227">
        <f>ROUND(I1563*H1563,2)</f>
        <v>0</v>
      </c>
      <c r="BL1563" s="19" t="s">
        <v>342</v>
      </c>
      <c r="BM1563" s="226" t="s">
        <v>2892</v>
      </c>
    </row>
    <row r="1564" s="13" customFormat="1">
      <c r="A1564" s="13"/>
      <c r="B1564" s="233"/>
      <c r="C1564" s="234"/>
      <c r="D1564" s="235" t="s">
        <v>198</v>
      </c>
      <c r="E1564" s="236" t="s">
        <v>19</v>
      </c>
      <c r="F1564" s="237" t="s">
        <v>2045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198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188</v>
      </c>
    </row>
    <row r="1565" s="13" customFormat="1">
      <c r="A1565" s="13"/>
      <c r="B1565" s="233"/>
      <c r="C1565" s="234"/>
      <c r="D1565" s="235" t="s">
        <v>198</v>
      </c>
      <c r="E1565" s="236" t="s">
        <v>19</v>
      </c>
      <c r="F1565" s="237" t="s">
        <v>2873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198</v>
      </c>
      <c r="AU1565" s="243" t="s">
        <v>82</v>
      </c>
      <c r="AV1565" s="13" t="s">
        <v>80</v>
      </c>
      <c r="AW1565" s="13" t="s">
        <v>35</v>
      </c>
      <c r="AX1565" s="13" t="s">
        <v>73</v>
      </c>
      <c r="AY1565" s="243" t="s">
        <v>188</v>
      </c>
    </row>
    <row r="1566" s="14" customFormat="1">
      <c r="A1566" s="14"/>
      <c r="B1566" s="244"/>
      <c r="C1566" s="245"/>
      <c r="D1566" s="235" t="s">
        <v>198</v>
      </c>
      <c r="E1566" s="246" t="s">
        <v>19</v>
      </c>
      <c r="F1566" s="247" t="s">
        <v>80</v>
      </c>
      <c r="G1566" s="245"/>
      <c r="H1566" s="248">
        <v>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198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188</v>
      </c>
    </row>
    <row r="1567" s="15" customFormat="1">
      <c r="A1567" s="15"/>
      <c r="B1567" s="255"/>
      <c r="C1567" s="256"/>
      <c r="D1567" s="235" t="s">
        <v>198</v>
      </c>
      <c r="E1567" s="257" t="s">
        <v>19</v>
      </c>
      <c r="F1567" s="258" t="s">
        <v>229</v>
      </c>
      <c r="G1567" s="256"/>
      <c r="H1567" s="259">
        <v>1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5" t="s">
        <v>198</v>
      </c>
      <c r="AU1567" s="265" t="s">
        <v>82</v>
      </c>
      <c r="AV1567" s="15" t="s">
        <v>135</v>
      </c>
      <c r="AW1567" s="15" t="s">
        <v>35</v>
      </c>
      <c r="AX1567" s="15" t="s">
        <v>80</v>
      </c>
      <c r="AY1567" s="265" t="s">
        <v>188</v>
      </c>
    </row>
    <row r="1568" s="2" customFormat="1" ht="24.15" customHeight="1">
      <c r="A1568" s="40"/>
      <c r="B1568" s="41"/>
      <c r="C1568" s="215" t="s">
        <v>2893</v>
      </c>
      <c r="D1568" s="215" t="s">
        <v>190</v>
      </c>
      <c r="E1568" s="216" t="s">
        <v>2894</v>
      </c>
      <c r="F1568" s="217" t="s">
        <v>2895</v>
      </c>
      <c r="G1568" s="218" t="s">
        <v>1352</v>
      </c>
      <c r="H1568" s="219">
        <v>1</v>
      </c>
      <c r="I1568" s="220"/>
      <c r="J1568" s="221">
        <f>ROUND(I1568*H1568,2)</f>
        <v>0</v>
      </c>
      <c r="K1568" s="217" t="s">
        <v>452</v>
      </c>
      <c r="L1568" s="46"/>
      <c r="M1568" s="222" t="s">
        <v>19</v>
      </c>
      <c r="N1568" s="223" t="s">
        <v>44</v>
      </c>
      <c r="O1568" s="86"/>
      <c r="P1568" s="224">
        <f>O1568*H1568</f>
        <v>0</v>
      </c>
      <c r="Q1568" s="224">
        <v>0</v>
      </c>
      <c r="R1568" s="224">
        <f>Q1568*H1568</f>
        <v>0</v>
      </c>
      <c r="S1568" s="224">
        <v>0</v>
      </c>
      <c r="T1568" s="225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26" t="s">
        <v>342</v>
      </c>
      <c r="AT1568" s="226" t="s">
        <v>190</v>
      </c>
      <c r="AU1568" s="226" t="s">
        <v>82</v>
      </c>
      <c r="AY1568" s="19" t="s">
        <v>188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9" t="s">
        <v>80</v>
      </c>
      <c r="BK1568" s="227">
        <f>ROUND(I1568*H1568,2)</f>
        <v>0</v>
      </c>
      <c r="BL1568" s="19" t="s">
        <v>342</v>
      </c>
      <c r="BM1568" s="226" t="s">
        <v>2896</v>
      </c>
    </row>
    <row r="1569" s="13" customFormat="1">
      <c r="A1569" s="13"/>
      <c r="B1569" s="233"/>
      <c r="C1569" s="234"/>
      <c r="D1569" s="235" t="s">
        <v>198</v>
      </c>
      <c r="E1569" s="236" t="s">
        <v>19</v>
      </c>
      <c r="F1569" s="237" t="s">
        <v>2045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198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188</v>
      </c>
    </row>
    <row r="1570" s="13" customFormat="1">
      <c r="A1570" s="13"/>
      <c r="B1570" s="233"/>
      <c r="C1570" s="234"/>
      <c r="D1570" s="235" t="s">
        <v>198</v>
      </c>
      <c r="E1570" s="236" t="s">
        <v>19</v>
      </c>
      <c r="F1570" s="237" t="s">
        <v>2897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198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188</v>
      </c>
    </row>
    <row r="1571" s="14" customFormat="1">
      <c r="A1571" s="14"/>
      <c r="B1571" s="244"/>
      <c r="C1571" s="245"/>
      <c r="D1571" s="235" t="s">
        <v>198</v>
      </c>
      <c r="E1571" s="246" t="s">
        <v>19</v>
      </c>
      <c r="F1571" s="247" t="s">
        <v>80</v>
      </c>
      <c r="G1571" s="245"/>
      <c r="H1571" s="248">
        <v>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198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188</v>
      </c>
    </row>
    <row r="1572" s="15" customFormat="1">
      <c r="A1572" s="15"/>
      <c r="B1572" s="255"/>
      <c r="C1572" s="256"/>
      <c r="D1572" s="235" t="s">
        <v>198</v>
      </c>
      <c r="E1572" s="257" t="s">
        <v>19</v>
      </c>
      <c r="F1572" s="258" t="s">
        <v>229</v>
      </c>
      <c r="G1572" s="256"/>
      <c r="H1572" s="259">
        <v>1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198</v>
      </c>
      <c r="AU1572" s="265" t="s">
        <v>82</v>
      </c>
      <c r="AV1572" s="15" t="s">
        <v>135</v>
      </c>
      <c r="AW1572" s="15" t="s">
        <v>35</v>
      </c>
      <c r="AX1572" s="15" t="s">
        <v>80</v>
      </c>
      <c r="AY1572" s="265" t="s">
        <v>188</v>
      </c>
    </row>
    <row r="1573" s="2" customFormat="1" ht="44.25" customHeight="1">
      <c r="A1573" s="40"/>
      <c r="B1573" s="41"/>
      <c r="C1573" s="215" t="s">
        <v>2898</v>
      </c>
      <c r="D1573" s="215" t="s">
        <v>190</v>
      </c>
      <c r="E1573" s="216" t="s">
        <v>2899</v>
      </c>
      <c r="F1573" s="217" t="s">
        <v>2900</v>
      </c>
      <c r="G1573" s="218" t="s">
        <v>1352</v>
      </c>
      <c r="H1573" s="219">
        <v>1</v>
      </c>
      <c r="I1573" s="220"/>
      <c r="J1573" s="221">
        <f>ROUND(I1573*H1573,2)</f>
        <v>0</v>
      </c>
      <c r="K1573" s="217" t="s">
        <v>452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</v>
      </c>
      <c r="R1573" s="224">
        <f>Q1573*H1573</f>
        <v>0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342</v>
      </c>
      <c r="AT1573" s="226" t="s">
        <v>190</v>
      </c>
      <c r="AU1573" s="226" t="s">
        <v>82</v>
      </c>
      <c r="AY1573" s="19" t="s">
        <v>188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80</v>
      </c>
      <c r="BK1573" s="227">
        <f>ROUND(I1573*H1573,2)</f>
        <v>0</v>
      </c>
      <c r="BL1573" s="19" t="s">
        <v>342</v>
      </c>
      <c r="BM1573" s="226" t="s">
        <v>2901</v>
      </c>
    </row>
    <row r="1574" s="13" customFormat="1">
      <c r="A1574" s="13"/>
      <c r="B1574" s="233"/>
      <c r="C1574" s="234"/>
      <c r="D1574" s="235" t="s">
        <v>198</v>
      </c>
      <c r="E1574" s="236" t="s">
        <v>19</v>
      </c>
      <c r="F1574" s="237" t="s">
        <v>2902</v>
      </c>
      <c r="G1574" s="234"/>
      <c r="H1574" s="236" t="s">
        <v>19</v>
      </c>
      <c r="I1574" s="238"/>
      <c r="J1574" s="234"/>
      <c r="K1574" s="234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198</v>
      </c>
      <c r="AU1574" s="243" t="s">
        <v>82</v>
      </c>
      <c r="AV1574" s="13" t="s">
        <v>80</v>
      </c>
      <c r="AW1574" s="13" t="s">
        <v>35</v>
      </c>
      <c r="AX1574" s="13" t="s">
        <v>73</v>
      </c>
      <c r="AY1574" s="243" t="s">
        <v>188</v>
      </c>
    </row>
    <row r="1575" s="14" customFormat="1">
      <c r="A1575" s="14"/>
      <c r="B1575" s="244"/>
      <c r="C1575" s="245"/>
      <c r="D1575" s="235" t="s">
        <v>198</v>
      </c>
      <c r="E1575" s="246" t="s">
        <v>19</v>
      </c>
      <c r="F1575" s="247" t="s">
        <v>80</v>
      </c>
      <c r="G1575" s="245"/>
      <c r="H1575" s="248">
        <v>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198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188</v>
      </c>
    </row>
    <row r="1576" s="15" customFormat="1">
      <c r="A1576" s="15"/>
      <c r="B1576" s="255"/>
      <c r="C1576" s="256"/>
      <c r="D1576" s="235" t="s">
        <v>198</v>
      </c>
      <c r="E1576" s="257" t="s">
        <v>19</v>
      </c>
      <c r="F1576" s="258" t="s">
        <v>229</v>
      </c>
      <c r="G1576" s="256"/>
      <c r="H1576" s="259">
        <v>1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5" t="s">
        <v>198</v>
      </c>
      <c r="AU1576" s="265" t="s">
        <v>82</v>
      </c>
      <c r="AV1576" s="15" t="s">
        <v>135</v>
      </c>
      <c r="AW1576" s="15" t="s">
        <v>35</v>
      </c>
      <c r="AX1576" s="15" t="s">
        <v>80</v>
      </c>
      <c r="AY1576" s="265" t="s">
        <v>188</v>
      </c>
    </row>
    <row r="1577" s="2" customFormat="1" ht="24.15" customHeight="1">
      <c r="A1577" s="40"/>
      <c r="B1577" s="41"/>
      <c r="C1577" s="215" t="s">
        <v>2903</v>
      </c>
      <c r="D1577" s="215" t="s">
        <v>190</v>
      </c>
      <c r="E1577" s="216" t="s">
        <v>2904</v>
      </c>
      <c r="F1577" s="217" t="s">
        <v>2905</v>
      </c>
      <c r="G1577" s="218" t="s">
        <v>1352</v>
      </c>
      <c r="H1577" s="219">
        <v>1</v>
      </c>
      <c r="I1577" s="220"/>
      <c r="J1577" s="221">
        <f>ROUND(I1577*H1577,2)</f>
        <v>0</v>
      </c>
      <c r="K1577" s="217" t="s">
        <v>452</v>
      </c>
      <c r="L1577" s="46"/>
      <c r="M1577" s="222" t="s">
        <v>19</v>
      </c>
      <c r="N1577" s="223" t="s">
        <v>44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342</v>
      </c>
      <c r="AT1577" s="226" t="s">
        <v>190</v>
      </c>
      <c r="AU1577" s="226" t="s">
        <v>82</v>
      </c>
      <c r="AY1577" s="19" t="s">
        <v>188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80</v>
      </c>
      <c r="BK1577" s="227">
        <f>ROUND(I1577*H1577,2)</f>
        <v>0</v>
      </c>
      <c r="BL1577" s="19" t="s">
        <v>342</v>
      </c>
      <c r="BM1577" s="226" t="s">
        <v>2906</v>
      </c>
    </row>
    <row r="1578" s="13" customFormat="1">
      <c r="A1578" s="13"/>
      <c r="B1578" s="233"/>
      <c r="C1578" s="234"/>
      <c r="D1578" s="235" t="s">
        <v>198</v>
      </c>
      <c r="E1578" s="236" t="s">
        <v>19</v>
      </c>
      <c r="F1578" s="237" t="s">
        <v>2045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198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188</v>
      </c>
    </row>
    <row r="1579" s="13" customFormat="1">
      <c r="A1579" s="13"/>
      <c r="B1579" s="233"/>
      <c r="C1579" s="234"/>
      <c r="D1579" s="235" t="s">
        <v>198</v>
      </c>
      <c r="E1579" s="236" t="s">
        <v>19</v>
      </c>
      <c r="F1579" s="237" t="s">
        <v>2907</v>
      </c>
      <c r="G1579" s="234"/>
      <c r="H1579" s="236" t="s">
        <v>19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198</v>
      </c>
      <c r="AU1579" s="243" t="s">
        <v>82</v>
      </c>
      <c r="AV1579" s="13" t="s">
        <v>80</v>
      </c>
      <c r="AW1579" s="13" t="s">
        <v>35</v>
      </c>
      <c r="AX1579" s="13" t="s">
        <v>73</v>
      </c>
      <c r="AY1579" s="243" t="s">
        <v>188</v>
      </c>
    </row>
    <row r="1580" s="14" customFormat="1">
      <c r="A1580" s="14"/>
      <c r="B1580" s="244"/>
      <c r="C1580" s="245"/>
      <c r="D1580" s="235" t="s">
        <v>198</v>
      </c>
      <c r="E1580" s="246" t="s">
        <v>19</v>
      </c>
      <c r="F1580" s="247" t="s">
        <v>80</v>
      </c>
      <c r="G1580" s="245"/>
      <c r="H1580" s="248">
        <v>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198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188</v>
      </c>
    </row>
    <row r="1581" s="15" customFormat="1">
      <c r="A1581" s="15"/>
      <c r="B1581" s="255"/>
      <c r="C1581" s="256"/>
      <c r="D1581" s="235" t="s">
        <v>198</v>
      </c>
      <c r="E1581" s="257" t="s">
        <v>19</v>
      </c>
      <c r="F1581" s="258" t="s">
        <v>229</v>
      </c>
      <c r="G1581" s="256"/>
      <c r="H1581" s="259">
        <v>1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198</v>
      </c>
      <c r="AU1581" s="265" t="s">
        <v>82</v>
      </c>
      <c r="AV1581" s="15" t="s">
        <v>135</v>
      </c>
      <c r="AW1581" s="15" t="s">
        <v>35</v>
      </c>
      <c r="AX1581" s="15" t="s">
        <v>80</v>
      </c>
      <c r="AY1581" s="265" t="s">
        <v>188</v>
      </c>
    </row>
    <row r="1582" s="2" customFormat="1" ht="21.75" customHeight="1">
      <c r="A1582" s="40"/>
      <c r="B1582" s="41"/>
      <c r="C1582" s="215" t="s">
        <v>2908</v>
      </c>
      <c r="D1582" s="215" t="s">
        <v>190</v>
      </c>
      <c r="E1582" s="216" t="s">
        <v>2075</v>
      </c>
      <c r="F1582" s="217" t="s">
        <v>2076</v>
      </c>
      <c r="G1582" s="218" t="s">
        <v>501</v>
      </c>
      <c r="H1582" s="219">
        <v>6.6900000000000004</v>
      </c>
      <c r="I1582" s="220"/>
      <c r="J1582" s="221">
        <f>ROUND(I1582*H1582,2)</f>
        <v>0</v>
      </c>
      <c r="K1582" s="217" t="s">
        <v>194</v>
      </c>
      <c r="L1582" s="46"/>
      <c r="M1582" s="222" t="s">
        <v>19</v>
      </c>
      <c r="N1582" s="223" t="s">
        <v>44</v>
      </c>
      <c r="O1582" s="86"/>
      <c r="P1582" s="224">
        <f>O1582*H1582</f>
        <v>0</v>
      </c>
      <c r="Q1582" s="224">
        <v>0.00040000000000000002</v>
      </c>
      <c r="R1582" s="224">
        <f>Q1582*H1582</f>
        <v>0.0026760000000000004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342</v>
      </c>
      <c r="AT1582" s="226" t="s">
        <v>190</v>
      </c>
      <c r="AU1582" s="226" t="s">
        <v>82</v>
      </c>
      <c r="AY1582" s="19" t="s">
        <v>188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80</v>
      </c>
      <c r="BK1582" s="227">
        <f>ROUND(I1582*H1582,2)</f>
        <v>0</v>
      </c>
      <c r="BL1582" s="19" t="s">
        <v>342</v>
      </c>
      <c r="BM1582" s="226" t="s">
        <v>2909</v>
      </c>
    </row>
    <row r="1583" s="2" customFormat="1">
      <c r="A1583" s="40"/>
      <c r="B1583" s="41"/>
      <c r="C1583" s="42"/>
      <c r="D1583" s="228" t="s">
        <v>196</v>
      </c>
      <c r="E1583" s="42"/>
      <c r="F1583" s="229" t="s">
        <v>2078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196</v>
      </c>
      <c r="AU1583" s="19" t="s">
        <v>82</v>
      </c>
    </row>
    <row r="1584" s="13" customFormat="1">
      <c r="A1584" s="13"/>
      <c r="B1584" s="233"/>
      <c r="C1584" s="234"/>
      <c r="D1584" s="235" t="s">
        <v>198</v>
      </c>
      <c r="E1584" s="236" t="s">
        <v>19</v>
      </c>
      <c r="F1584" s="237" t="s">
        <v>1342</v>
      </c>
      <c r="G1584" s="234"/>
      <c r="H1584" s="236" t="s">
        <v>19</v>
      </c>
      <c r="I1584" s="238"/>
      <c r="J1584" s="234"/>
      <c r="K1584" s="234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198</v>
      </c>
      <c r="AU1584" s="243" t="s">
        <v>82</v>
      </c>
      <c r="AV1584" s="13" t="s">
        <v>80</v>
      </c>
      <c r="AW1584" s="13" t="s">
        <v>35</v>
      </c>
      <c r="AX1584" s="13" t="s">
        <v>73</v>
      </c>
      <c r="AY1584" s="243" t="s">
        <v>188</v>
      </c>
    </row>
    <row r="1585" s="13" customFormat="1">
      <c r="A1585" s="13"/>
      <c r="B1585" s="233"/>
      <c r="C1585" s="234"/>
      <c r="D1585" s="235" t="s">
        <v>198</v>
      </c>
      <c r="E1585" s="236" t="s">
        <v>19</v>
      </c>
      <c r="F1585" s="237" t="s">
        <v>2079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198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2080</v>
      </c>
      <c r="G1586" s="245"/>
      <c r="H1586" s="248">
        <v>1.5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3" customFormat="1">
      <c r="A1587" s="13"/>
      <c r="B1587" s="233"/>
      <c r="C1587" s="234"/>
      <c r="D1587" s="235" t="s">
        <v>198</v>
      </c>
      <c r="E1587" s="236" t="s">
        <v>19</v>
      </c>
      <c r="F1587" s="237" t="s">
        <v>2910</v>
      </c>
      <c r="G1587" s="234"/>
      <c r="H1587" s="236" t="s">
        <v>19</v>
      </c>
      <c r="I1587" s="238"/>
      <c r="J1587" s="234"/>
      <c r="K1587" s="234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198</v>
      </c>
      <c r="AU1587" s="243" t="s">
        <v>82</v>
      </c>
      <c r="AV1587" s="13" t="s">
        <v>80</v>
      </c>
      <c r="AW1587" s="13" t="s">
        <v>35</v>
      </c>
      <c r="AX1587" s="13" t="s">
        <v>73</v>
      </c>
      <c r="AY1587" s="243" t="s">
        <v>188</v>
      </c>
    </row>
    <row r="1588" s="14" customFormat="1">
      <c r="A1588" s="14"/>
      <c r="B1588" s="244"/>
      <c r="C1588" s="245"/>
      <c r="D1588" s="235" t="s">
        <v>198</v>
      </c>
      <c r="E1588" s="246" t="s">
        <v>19</v>
      </c>
      <c r="F1588" s="247" t="s">
        <v>2911</v>
      </c>
      <c r="G1588" s="245"/>
      <c r="H1588" s="248">
        <v>5.1900000000000004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198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188</v>
      </c>
    </row>
    <row r="1589" s="15" customFormat="1">
      <c r="A1589" s="15"/>
      <c r="B1589" s="255"/>
      <c r="C1589" s="256"/>
      <c r="D1589" s="235" t="s">
        <v>198</v>
      </c>
      <c r="E1589" s="257" t="s">
        <v>19</v>
      </c>
      <c r="F1589" s="258" t="s">
        <v>229</v>
      </c>
      <c r="G1589" s="256"/>
      <c r="H1589" s="259">
        <v>6.6900000000000004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198</v>
      </c>
      <c r="AU1589" s="265" t="s">
        <v>82</v>
      </c>
      <c r="AV1589" s="15" t="s">
        <v>135</v>
      </c>
      <c r="AW1589" s="15" t="s">
        <v>35</v>
      </c>
      <c r="AX1589" s="15" t="s">
        <v>80</v>
      </c>
      <c r="AY1589" s="265" t="s">
        <v>188</v>
      </c>
    </row>
    <row r="1590" s="2" customFormat="1" ht="16.5" customHeight="1">
      <c r="A1590" s="40"/>
      <c r="B1590" s="41"/>
      <c r="C1590" s="272" t="s">
        <v>2912</v>
      </c>
      <c r="D1590" s="272" t="s">
        <v>522</v>
      </c>
      <c r="E1590" s="273" t="s">
        <v>2082</v>
      </c>
      <c r="F1590" s="274" t="s">
        <v>2083</v>
      </c>
      <c r="G1590" s="275" t="s">
        <v>501</v>
      </c>
      <c r="H1590" s="276">
        <v>6.6900000000000004</v>
      </c>
      <c r="I1590" s="277"/>
      <c r="J1590" s="278">
        <f>ROUND(I1590*H1590,2)</f>
        <v>0</v>
      </c>
      <c r="K1590" s="274" t="s">
        <v>194</v>
      </c>
      <c r="L1590" s="279"/>
      <c r="M1590" s="280" t="s">
        <v>19</v>
      </c>
      <c r="N1590" s="281" t="s">
        <v>44</v>
      </c>
      <c r="O1590" s="86"/>
      <c r="P1590" s="224">
        <f>O1590*H1590</f>
        <v>0</v>
      </c>
      <c r="Q1590" s="224">
        <v>0</v>
      </c>
      <c r="R1590" s="224">
        <f>Q1590*H1590</f>
        <v>0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630</v>
      </c>
      <c r="AT1590" s="226" t="s">
        <v>522</v>
      </c>
      <c r="AU1590" s="226" t="s">
        <v>82</v>
      </c>
      <c r="AY1590" s="19" t="s">
        <v>188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80</v>
      </c>
      <c r="BK1590" s="227">
        <f>ROUND(I1590*H1590,2)</f>
        <v>0</v>
      </c>
      <c r="BL1590" s="19" t="s">
        <v>342</v>
      </c>
      <c r="BM1590" s="226" t="s">
        <v>2913</v>
      </c>
    </row>
    <row r="1591" s="13" customFormat="1">
      <c r="A1591" s="13"/>
      <c r="B1591" s="233"/>
      <c r="C1591" s="234"/>
      <c r="D1591" s="235" t="s">
        <v>198</v>
      </c>
      <c r="E1591" s="236" t="s">
        <v>19</v>
      </c>
      <c r="F1591" s="237" t="s">
        <v>1342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198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188</v>
      </c>
    </row>
    <row r="1592" s="13" customFormat="1">
      <c r="A1592" s="13"/>
      <c r="B1592" s="233"/>
      <c r="C1592" s="234"/>
      <c r="D1592" s="235" t="s">
        <v>198</v>
      </c>
      <c r="E1592" s="236" t="s">
        <v>19</v>
      </c>
      <c r="F1592" s="237" t="s">
        <v>2079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198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188</v>
      </c>
    </row>
    <row r="1593" s="14" customFormat="1">
      <c r="A1593" s="14"/>
      <c r="B1593" s="244"/>
      <c r="C1593" s="245"/>
      <c r="D1593" s="235" t="s">
        <v>198</v>
      </c>
      <c r="E1593" s="246" t="s">
        <v>19</v>
      </c>
      <c r="F1593" s="247" t="s">
        <v>2080</v>
      </c>
      <c r="G1593" s="245"/>
      <c r="H1593" s="248">
        <v>1.5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198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188</v>
      </c>
    </row>
    <row r="1594" s="13" customFormat="1">
      <c r="A1594" s="13"/>
      <c r="B1594" s="233"/>
      <c r="C1594" s="234"/>
      <c r="D1594" s="235" t="s">
        <v>198</v>
      </c>
      <c r="E1594" s="236" t="s">
        <v>19</v>
      </c>
      <c r="F1594" s="237" t="s">
        <v>2910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198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188</v>
      </c>
    </row>
    <row r="1595" s="14" customFormat="1">
      <c r="A1595" s="14"/>
      <c r="B1595" s="244"/>
      <c r="C1595" s="245"/>
      <c r="D1595" s="235" t="s">
        <v>198</v>
      </c>
      <c r="E1595" s="246" t="s">
        <v>19</v>
      </c>
      <c r="F1595" s="247" t="s">
        <v>2911</v>
      </c>
      <c r="G1595" s="245"/>
      <c r="H1595" s="248">
        <v>5.1900000000000004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198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188</v>
      </c>
    </row>
    <row r="1596" s="15" customFormat="1">
      <c r="A1596" s="15"/>
      <c r="B1596" s="255"/>
      <c r="C1596" s="256"/>
      <c r="D1596" s="235" t="s">
        <v>198</v>
      </c>
      <c r="E1596" s="257" t="s">
        <v>19</v>
      </c>
      <c r="F1596" s="258" t="s">
        <v>229</v>
      </c>
      <c r="G1596" s="256"/>
      <c r="H1596" s="259">
        <v>6.6900000000000004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198</v>
      </c>
      <c r="AU1596" s="265" t="s">
        <v>82</v>
      </c>
      <c r="AV1596" s="15" t="s">
        <v>135</v>
      </c>
      <c r="AW1596" s="15" t="s">
        <v>35</v>
      </c>
      <c r="AX1596" s="15" t="s">
        <v>80</v>
      </c>
      <c r="AY1596" s="265" t="s">
        <v>188</v>
      </c>
    </row>
    <row r="1597" s="2" customFormat="1" ht="16.5" customHeight="1">
      <c r="A1597" s="40"/>
      <c r="B1597" s="41"/>
      <c r="C1597" s="215" t="s">
        <v>2914</v>
      </c>
      <c r="D1597" s="215" t="s">
        <v>190</v>
      </c>
      <c r="E1597" s="216" t="s">
        <v>1382</v>
      </c>
      <c r="F1597" s="217" t="s">
        <v>1383</v>
      </c>
      <c r="G1597" s="218" t="s">
        <v>501</v>
      </c>
      <c r="H1597" s="219">
        <v>7.2640000000000002</v>
      </c>
      <c r="I1597" s="220"/>
      <c r="J1597" s="221">
        <f>ROUND(I1597*H1597,2)</f>
        <v>0</v>
      </c>
      <c r="K1597" s="217" t="s">
        <v>194</v>
      </c>
      <c r="L1597" s="46"/>
      <c r="M1597" s="222" t="s">
        <v>19</v>
      </c>
      <c r="N1597" s="223" t="s">
        <v>44</v>
      </c>
      <c r="O1597" s="86"/>
      <c r="P1597" s="224">
        <f>O1597*H1597</f>
        <v>0</v>
      </c>
      <c r="Q1597" s="224">
        <v>0.00040000000000000002</v>
      </c>
      <c r="R1597" s="224">
        <f>Q1597*H1597</f>
        <v>0.0029056000000000004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342</v>
      </c>
      <c r="AT1597" s="226" t="s">
        <v>190</v>
      </c>
      <c r="AU1597" s="226" t="s">
        <v>82</v>
      </c>
      <c r="AY1597" s="19" t="s">
        <v>188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80</v>
      </c>
      <c r="BK1597" s="227">
        <f>ROUND(I1597*H1597,2)</f>
        <v>0</v>
      </c>
      <c r="BL1597" s="19" t="s">
        <v>342</v>
      </c>
      <c r="BM1597" s="226" t="s">
        <v>2915</v>
      </c>
    </row>
    <row r="1598" s="2" customFormat="1">
      <c r="A1598" s="40"/>
      <c r="B1598" s="41"/>
      <c r="C1598" s="42"/>
      <c r="D1598" s="228" t="s">
        <v>196</v>
      </c>
      <c r="E1598" s="42"/>
      <c r="F1598" s="229" t="s">
        <v>1385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196</v>
      </c>
      <c r="AU1598" s="19" t="s">
        <v>82</v>
      </c>
    </row>
    <row r="1599" s="13" customFormat="1">
      <c r="A1599" s="13"/>
      <c r="B1599" s="233"/>
      <c r="C1599" s="234"/>
      <c r="D1599" s="235" t="s">
        <v>198</v>
      </c>
      <c r="E1599" s="236" t="s">
        <v>19</v>
      </c>
      <c r="F1599" s="237" t="s">
        <v>1342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198</v>
      </c>
      <c r="AU1599" s="243" t="s">
        <v>82</v>
      </c>
      <c r="AV1599" s="13" t="s">
        <v>80</v>
      </c>
      <c r="AW1599" s="13" t="s">
        <v>35</v>
      </c>
      <c r="AX1599" s="13" t="s">
        <v>73</v>
      </c>
      <c r="AY1599" s="243" t="s">
        <v>188</v>
      </c>
    </row>
    <row r="1600" s="13" customFormat="1">
      <c r="A1600" s="13"/>
      <c r="B1600" s="233"/>
      <c r="C1600" s="234"/>
      <c r="D1600" s="235" t="s">
        <v>198</v>
      </c>
      <c r="E1600" s="236" t="s">
        <v>19</v>
      </c>
      <c r="F1600" s="237" t="s">
        <v>2916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198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188</v>
      </c>
    </row>
    <row r="1601" s="14" customFormat="1">
      <c r="A1601" s="14"/>
      <c r="B1601" s="244"/>
      <c r="C1601" s="245"/>
      <c r="D1601" s="235" t="s">
        <v>198</v>
      </c>
      <c r="E1601" s="246" t="s">
        <v>19</v>
      </c>
      <c r="F1601" s="247" t="s">
        <v>2917</v>
      </c>
      <c r="G1601" s="245"/>
      <c r="H1601" s="248">
        <v>3.6469999999999998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198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188</v>
      </c>
    </row>
    <row r="1602" s="13" customFormat="1">
      <c r="A1602" s="13"/>
      <c r="B1602" s="233"/>
      <c r="C1602" s="234"/>
      <c r="D1602" s="235" t="s">
        <v>198</v>
      </c>
      <c r="E1602" s="236" t="s">
        <v>19</v>
      </c>
      <c r="F1602" s="237" t="s">
        <v>2918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198</v>
      </c>
      <c r="AU1602" s="243" t="s">
        <v>82</v>
      </c>
      <c r="AV1602" s="13" t="s">
        <v>80</v>
      </c>
      <c r="AW1602" s="13" t="s">
        <v>35</v>
      </c>
      <c r="AX1602" s="13" t="s">
        <v>73</v>
      </c>
      <c r="AY1602" s="243" t="s">
        <v>188</v>
      </c>
    </row>
    <row r="1603" s="14" customFormat="1">
      <c r="A1603" s="14"/>
      <c r="B1603" s="244"/>
      <c r="C1603" s="245"/>
      <c r="D1603" s="235" t="s">
        <v>198</v>
      </c>
      <c r="E1603" s="246" t="s">
        <v>19</v>
      </c>
      <c r="F1603" s="247" t="s">
        <v>2919</v>
      </c>
      <c r="G1603" s="245"/>
      <c r="H1603" s="248">
        <v>3.617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198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188</v>
      </c>
    </row>
    <row r="1604" s="15" customFormat="1">
      <c r="A1604" s="15"/>
      <c r="B1604" s="255"/>
      <c r="C1604" s="256"/>
      <c r="D1604" s="235" t="s">
        <v>198</v>
      </c>
      <c r="E1604" s="257" t="s">
        <v>19</v>
      </c>
      <c r="F1604" s="258" t="s">
        <v>229</v>
      </c>
      <c r="G1604" s="256"/>
      <c r="H1604" s="259">
        <v>7.2639999999999993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198</v>
      </c>
      <c r="AU1604" s="265" t="s">
        <v>82</v>
      </c>
      <c r="AV1604" s="15" t="s">
        <v>135</v>
      </c>
      <c r="AW1604" s="15" t="s">
        <v>35</v>
      </c>
      <c r="AX1604" s="15" t="s">
        <v>80</v>
      </c>
      <c r="AY1604" s="265" t="s">
        <v>188</v>
      </c>
    </row>
    <row r="1605" s="2" customFormat="1" ht="16.5" customHeight="1">
      <c r="A1605" s="40"/>
      <c r="B1605" s="41"/>
      <c r="C1605" s="272" t="s">
        <v>2920</v>
      </c>
      <c r="D1605" s="272" t="s">
        <v>522</v>
      </c>
      <c r="E1605" s="273" t="s">
        <v>1391</v>
      </c>
      <c r="F1605" s="274" t="s">
        <v>1392</v>
      </c>
      <c r="G1605" s="275" t="s">
        <v>501</v>
      </c>
      <c r="H1605" s="276">
        <v>7.2640000000000002</v>
      </c>
      <c r="I1605" s="277"/>
      <c r="J1605" s="278">
        <f>ROUND(I1605*H1605,2)</f>
        <v>0</v>
      </c>
      <c r="K1605" s="274" t="s">
        <v>194</v>
      </c>
      <c r="L1605" s="279"/>
      <c r="M1605" s="280" t="s">
        <v>19</v>
      </c>
      <c r="N1605" s="281" t="s">
        <v>44</v>
      </c>
      <c r="O1605" s="86"/>
      <c r="P1605" s="224">
        <f>O1605*H1605</f>
        <v>0</v>
      </c>
      <c r="Q1605" s="224">
        <v>0</v>
      </c>
      <c r="R1605" s="224">
        <f>Q1605*H1605</f>
        <v>0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630</v>
      </c>
      <c r="AT1605" s="226" t="s">
        <v>522</v>
      </c>
      <c r="AU1605" s="226" t="s">
        <v>82</v>
      </c>
      <c r="AY1605" s="19" t="s">
        <v>188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342</v>
      </c>
      <c r="BM1605" s="226" t="s">
        <v>2921</v>
      </c>
    </row>
    <row r="1606" s="13" customFormat="1">
      <c r="A1606" s="13"/>
      <c r="B1606" s="233"/>
      <c r="C1606" s="234"/>
      <c r="D1606" s="235" t="s">
        <v>198</v>
      </c>
      <c r="E1606" s="236" t="s">
        <v>19</v>
      </c>
      <c r="F1606" s="237" t="s">
        <v>1342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198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188</v>
      </c>
    </row>
    <row r="1607" s="13" customFormat="1">
      <c r="A1607" s="13"/>
      <c r="B1607" s="233"/>
      <c r="C1607" s="234"/>
      <c r="D1607" s="235" t="s">
        <v>198</v>
      </c>
      <c r="E1607" s="236" t="s">
        <v>19</v>
      </c>
      <c r="F1607" s="237" t="s">
        <v>2916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198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188</v>
      </c>
    </row>
    <row r="1608" s="14" customFormat="1">
      <c r="A1608" s="14"/>
      <c r="B1608" s="244"/>
      <c r="C1608" s="245"/>
      <c r="D1608" s="235" t="s">
        <v>198</v>
      </c>
      <c r="E1608" s="246" t="s">
        <v>19</v>
      </c>
      <c r="F1608" s="247" t="s">
        <v>2917</v>
      </c>
      <c r="G1608" s="245"/>
      <c r="H1608" s="248">
        <v>3.6469999999999998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198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188</v>
      </c>
    </row>
    <row r="1609" s="13" customFormat="1">
      <c r="A1609" s="13"/>
      <c r="B1609" s="233"/>
      <c r="C1609" s="234"/>
      <c r="D1609" s="235" t="s">
        <v>198</v>
      </c>
      <c r="E1609" s="236" t="s">
        <v>19</v>
      </c>
      <c r="F1609" s="237" t="s">
        <v>2918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198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188</v>
      </c>
    </row>
    <row r="1610" s="14" customFormat="1">
      <c r="A1610" s="14"/>
      <c r="B1610" s="244"/>
      <c r="C1610" s="245"/>
      <c r="D1610" s="235" t="s">
        <v>198</v>
      </c>
      <c r="E1610" s="246" t="s">
        <v>19</v>
      </c>
      <c r="F1610" s="247" t="s">
        <v>2919</v>
      </c>
      <c r="G1610" s="245"/>
      <c r="H1610" s="248">
        <v>3.617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198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188</v>
      </c>
    </row>
    <row r="1611" s="15" customFormat="1">
      <c r="A1611" s="15"/>
      <c r="B1611" s="255"/>
      <c r="C1611" s="256"/>
      <c r="D1611" s="235" t="s">
        <v>198</v>
      </c>
      <c r="E1611" s="257" t="s">
        <v>19</v>
      </c>
      <c r="F1611" s="258" t="s">
        <v>229</v>
      </c>
      <c r="G1611" s="256"/>
      <c r="H1611" s="259">
        <v>7.2639999999999993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5" t="s">
        <v>198</v>
      </c>
      <c r="AU1611" s="265" t="s">
        <v>82</v>
      </c>
      <c r="AV1611" s="15" t="s">
        <v>135</v>
      </c>
      <c r="AW1611" s="15" t="s">
        <v>35</v>
      </c>
      <c r="AX1611" s="15" t="s">
        <v>80</v>
      </c>
      <c r="AY1611" s="265" t="s">
        <v>188</v>
      </c>
    </row>
    <row r="1612" s="2" customFormat="1" ht="16.5" customHeight="1">
      <c r="A1612" s="40"/>
      <c r="B1612" s="41"/>
      <c r="C1612" s="215" t="s">
        <v>2922</v>
      </c>
      <c r="D1612" s="215" t="s">
        <v>190</v>
      </c>
      <c r="E1612" s="216" t="s">
        <v>1395</v>
      </c>
      <c r="F1612" s="217" t="s">
        <v>1396</v>
      </c>
      <c r="G1612" s="218" t="s">
        <v>1397</v>
      </c>
      <c r="H1612" s="219">
        <v>646.44799999999998</v>
      </c>
      <c r="I1612" s="220"/>
      <c r="J1612" s="221">
        <f>ROUND(I1612*H1612,2)</f>
        <v>0</v>
      </c>
      <c r="K1612" s="217" t="s">
        <v>194</v>
      </c>
      <c r="L1612" s="46"/>
      <c r="M1612" s="222" t="s">
        <v>19</v>
      </c>
      <c r="N1612" s="223" t="s">
        <v>44</v>
      </c>
      <c r="O1612" s="86"/>
      <c r="P1612" s="224">
        <f>O1612*H1612</f>
        <v>0</v>
      </c>
      <c r="Q1612" s="224">
        <v>6.9999999999999994E-05</v>
      </c>
      <c r="R1612" s="224">
        <f>Q1612*H1612</f>
        <v>0.045251359999999997</v>
      </c>
      <c r="S1612" s="224">
        <v>0</v>
      </c>
      <c r="T1612" s="225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26" t="s">
        <v>342</v>
      </c>
      <c r="AT1612" s="226" t="s">
        <v>190</v>
      </c>
      <c r="AU1612" s="226" t="s">
        <v>82</v>
      </c>
      <c r="AY1612" s="19" t="s">
        <v>188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9" t="s">
        <v>80</v>
      </c>
      <c r="BK1612" s="227">
        <f>ROUND(I1612*H1612,2)</f>
        <v>0</v>
      </c>
      <c r="BL1612" s="19" t="s">
        <v>342</v>
      </c>
      <c r="BM1612" s="226" t="s">
        <v>2923</v>
      </c>
    </row>
    <row r="1613" s="2" customFormat="1">
      <c r="A1613" s="40"/>
      <c r="B1613" s="41"/>
      <c r="C1613" s="42"/>
      <c r="D1613" s="228" t="s">
        <v>196</v>
      </c>
      <c r="E1613" s="42"/>
      <c r="F1613" s="229" t="s">
        <v>1399</v>
      </c>
      <c r="G1613" s="42"/>
      <c r="H1613" s="42"/>
      <c r="I1613" s="230"/>
      <c r="J1613" s="42"/>
      <c r="K1613" s="42"/>
      <c r="L1613" s="46"/>
      <c r="M1613" s="231"/>
      <c r="N1613" s="232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196</v>
      </c>
      <c r="AU1613" s="19" t="s">
        <v>82</v>
      </c>
    </row>
    <row r="1614" s="13" customFormat="1">
      <c r="A1614" s="13"/>
      <c r="B1614" s="233"/>
      <c r="C1614" s="234"/>
      <c r="D1614" s="235" t="s">
        <v>198</v>
      </c>
      <c r="E1614" s="236" t="s">
        <v>19</v>
      </c>
      <c r="F1614" s="237" t="s">
        <v>1342</v>
      </c>
      <c r="G1614" s="234"/>
      <c r="H1614" s="236" t="s">
        <v>19</v>
      </c>
      <c r="I1614" s="238"/>
      <c r="J1614" s="234"/>
      <c r="K1614" s="234"/>
      <c r="L1614" s="239"/>
      <c r="M1614" s="240"/>
      <c r="N1614" s="241"/>
      <c r="O1614" s="241"/>
      <c r="P1614" s="241"/>
      <c r="Q1614" s="241"/>
      <c r="R1614" s="241"/>
      <c r="S1614" s="241"/>
      <c r="T1614" s="24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3" t="s">
        <v>198</v>
      </c>
      <c r="AU1614" s="243" t="s">
        <v>82</v>
      </c>
      <c r="AV1614" s="13" t="s">
        <v>80</v>
      </c>
      <c r="AW1614" s="13" t="s">
        <v>35</v>
      </c>
      <c r="AX1614" s="13" t="s">
        <v>73</v>
      </c>
      <c r="AY1614" s="243" t="s">
        <v>188</v>
      </c>
    </row>
    <row r="1615" s="13" customFormat="1">
      <c r="A1615" s="13"/>
      <c r="B1615" s="233"/>
      <c r="C1615" s="234"/>
      <c r="D1615" s="235" t="s">
        <v>198</v>
      </c>
      <c r="E1615" s="236" t="s">
        <v>19</v>
      </c>
      <c r="F1615" s="237" t="s">
        <v>1400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198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188</v>
      </c>
    </row>
    <row r="1616" s="13" customFormat="1">
      <c r="A1616" s="13"/>
      <c r="B1616" s="233"/>
      <c r="C1616" s="234"/>
      <c r="D1616" s="235" t="s">
        <v>198</v>
      </c>
      <c r="E1616" s="236" t="s">
        <v>19</v>
      </c>
      <c r="F1616" s="237" t="s">
        <v>1401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198</v>
      </c>
      <c r="AU1616" s="243" t="s">
        <v>82</v>
      </c>
      <c r="AV1616" s="13" t="s">
        <v>80</v>
      </c>
      <c r="AW1616" s="13" t="s">
        <v>35</v>
      </c>
      <c r="AX1616" s="13" t="s">
        <v>73</v>
      </c>
      <c r="AY1616" s="243" t="s">
        <v>188</v>
      </c>
    </row>
    <row r="1617" s="14" customFormat="1">
      <c r="A1617" s="14"/>
      <c r="B1617" s="244"/>
      <c r="C1617" s="245"/>
      <c r="D1617" s="235" t="s">
        <v>198</v>
      </c>
      <c r="E1617" s="246" t="s">
        <v>19</v>
      </c>
      <c r="F1617" s="247" t="s">
        <v>2924</v>
      </c>
      <c r="G1617" s="245"/>
      <c r="H1617" s="248">
        <v>394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198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188</v>
      </c>
    </row>
    <row r="1618" s="13" customFormat="1">
      <c r="A1618" s="13"/>
      <c r="B1618" s="233"/>
      <c r="C1618" s="234"/>
      <c r="D1618" s="235" t="s">
        <v>198</v>
      </c>
      <c r="E1618" s="236" t="s">
        <v>19</v>
      </c>
      <c r="F1618" s="237" t="s">
        <v>1403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198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2925</v>
      </c>
      <c r="G1619" s="245"/>
      <c r="H1619" s="248">
        <v>123.08799999999999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3" customFormat="1">
      <c r="A1620" s="13"/>
      <c r="B1620" s="233"/>
      <c r="C1620" s="234"/>
      <c r="D1620" s="235" t="s">
        <v>198</v>
      </c>
      <c r="E1620" s="236" t="s">
        <v>19</v>
      </c>
      <c r="F1620" s="237" t="s">
        <v>1405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198</v>
      </c>
      <c r="AU1620" s="243" t="s">
        <v>82</v>
      </c>
      <c r="AV1620" s="13" t="s">
        <v>80</v>
      </c>
      <c r="AW1620" s="13" t="s">
        <v>35</v>
      </c>
      <c r="AX1620" s="13" t="s">
        <v>73</v>
      </c>
      <c r="AY1620" s="243" t="s">
        <v>188</v>
      </c>
    </row>
    <row r="1621" s="13" customFormat="1">
      <c r="A1621" s="13"/>
      <c r="B1621" s="233"/>
      <c r="C1621" s="234"/>
      <c r="D1621" s="235" t="s">
        <v>198</v>
      </c>
      <c r="E1621" s="236" t="s">
        <v>19</v>
      </c>
      <c r="F1621" s="237" t="s">
        <v>1406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198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188</v>
      </c>
    </row>
    <row r="1622" s="14" customFormat="1">
      <c r="A1622" s="14"/>
      <c r="B1622" s="244"/>
      <c r="C1622" s="245"/>
      <c r="D1622" s="235" t="s">
        <v>198</v>
      </c>
      <c r="E1622" s="246" t="s">
        <v>19</v>
      </c>
      <c r="F1622" s="247" t="s">
        <v>2926</v>
      </c>
      <c r="G1622" s="245"/>
      <c r="H1622" s="248">
        <v>129.36000000000001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198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188</v>
      </c>
    </row>
    <row r="1623" s="15" customFormat="1">
      <c r="A1623" s="15"/>
      <c r="B1623" s="255"/>
      <c r="C1623" s="256"/>
      <c r="D1623" s="235" t="s">
        <v>198</v>
      </c>
      <c r="E1623" s="257" t="s">
        <v>19</v>
      </c>
      <c r="F1623" s="258" t="s">
        <v>229</v>
      </c>
      <c r="G1623" s="256"/>
      <c r="H1623" s="259">
        <v>646.44799999999998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198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188</v>
      </c>
    </row>
    <row r="1624" s="2" customFormat="1" ht="16.5" customHeight="1">
      <c r="A1624" s="40"/>
      <c r="B1624" s="41"/>
      <c r="C1624" s="272" t="s">
        <v>2927</v>
      </c>
      <c r="D1624" s="272" t="s">
        <v>522</v>
      </c>
      <c r="E1624" s="273" t="s">
        <v>1409</v>
      </c>
      <c r="F1624" s="274" t="s">
        <v>1410</v>
      </c>
      <c r="G1624" s="275" t="s">
        <v>345</v>
      </c>
      <c r="H1624" s="276">
        <v>0.39400000000000002</v>
      </c>
      <c r="I1624" s="277"/>
      <c r="J1624" s="278">
        <f>ROUND(I1624*H1624,2)</f>
        <v>0</v>
      </c>
      <c r="K1624" s="274" t="s">
        <v>452</v>
      </c>
      <c r="L1624" s="279"/>
      <c r="M1624" s="280" t="s">
        <v>19</v>
      </c>
      <c r="N1624" s="281" t="s">
        <v>44</v>
      </c>
      <c r="O1624" s="86"/>
      <c r="P1624" s="224">
        <f>O1624*H1624</f>
        <v>0</v>
      </c>
      <c r="Q1624" s="224">
        <v>1</v>
      </c>
      <c r="R1624" s="224">
        <f>Q1624*H1624</f>
        <v>0.39400000000000002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630</v>
      </c>
      <c r="AT1624" s="226" t="s">
        <v>522</v>
      </c>
      <c r="AU1624" s="226" t="s">
        <v>82</v>
      </c>
      <c r="AY1624" s="19" t="s">
        <v>188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80</v>
      </c>
      <c r="BK1624" s="227">
        <f>ROUND(I1624*H1624,2)</f>
        <v>0</v>
      </c>
      <c r="BL1624" s="19" t="s">
        <v>342</v>
      </c>
      <c r="BM1624" s="226" t="s">
        <v>2928</v>
      </c>
    </row>
    <row r="1625" s="13" customFormat="1">
      <c r="A1625" s="13"/>
      <c r="B1625" s="233"/>
      <c r="C1625" s="234"/>
      <c r="D1625" s="235" t="s">
        <v>198</v>
      </c>
      <c r="E1625" s="236" t="s">
        <v>19</v>
      </c>
      <c r="F1625" s="237" t="s">
        <v>1342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198</v>
      </c>
      <c r="AU1625" s="243" t="s">
        <v>82</v>
      </c>
      <c r="AV1625" s="13" t="s">
        <v>80</v>
      </c>
      <c r="AW1625" s="13" t="s">
        <v>35</v>
      </c>
      <c r="AX1625" s="13" t="s">
        <v>73</v>
      </c>
      <c r="AY1625" s="243" t="s">
        <v>188</v>
      </c>
    </row>
    <row r="1626" s="13" customFormat="1">
      <c r="A1626" s="13"/>
      <c r="B1626" s="233"/>
      <c r="C1626" s="234"/>
      <c r="D1626" s="235" t="s">
        <v>198</v>
      </c>
      <c r="E1626" s="236" t="s">
        <v>19</v>
      </c>
      <c r="F1626" s="237" t="s">
        <v>1400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198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1401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2929</v>
      </c>
      <c r="G1628" s="245"/>
      <c r="H1628" s="248">
        <v>0.39400000000000002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5" customFormat="1">
      <c r="A1629" s="15"/>
      <c r="B1629" s="255"/>
      <c r="C1629" s="256"/>
      <c r="D1629" s="235" t="s">
        <v>198</v>
      </c>
      <c r="E1629" s="257" t="s">
        <v>19</v>
      </c>
      <c r="F1629" s="258" t="s">
        <v>229</v>
      </c>
      <c r="G1629" s="256"/>
      <c r="H1629" s="259">
        <v>0.39400000000000002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198</v>
      </c>
      <c r="AU1629" s="265" t="s">
        <v>82</v>
      </c>
      <c r="AV1629" s="15" t="s">
        <v>135</v>
      </c>
      <c r="AW1629" s="15" t="s">
        <v>35</v>
      </c>
      <c r="AX1629" s="15" t="s">
        <v>80</v>
      </c>
      <c r="AY1629" s="265" t="s">
        <v>188</v>
      </c>
    </row>
    <row r="1630" s="2" customFormat="1" ht="16.5" customHeight="1">
      <c r="A1630" s="40"/>
      <c r="B1630" s="41"/>
      <c r="C1630" s="272" t="s">
        <v>2930</v>
      </c>
      <c r="D1630" s="272" t="s">
        <v>522</v>
      </c>
      <c r="E1630" s="273" t="s">
        <v>1414</v>
      </c>
      <c r="F1630" s="274" t="s">
        <v>1415</v>
      </c>
      <c r="G1630" s="275" t="s">
        <v>345</v>
      </c>
      <c r="H1630" s="276">
        <v>0.123</v>
      </c>
      <c r="I1630" s="277"/>
      <c r="J1630" s="278">
        <f>ROUND(I1630*H1630,2)</f>
        <v>0</v>
      </c>
      <c r="K1630" s="274" t="s">
        <v>452</v>
      </c>
      <c r="L1630" s="279"/>
      <c r="M1630" s="280" t="s">
        <v>19</v>
      </c>
      <c r="N1630" s="281" t="s">
        <v>44</v>
      </c>
      <c r="O1630" s="86"/>
      <c r="P1630" s="224">
        <f>O1630*H1630</f>
        <v>0</v>
      </c>
      <c r="Q1630" s="224">
        <v>1</v>
      </c>
      <c r="R1630" s="224">
        <f>Q1630*H1630</f>
        <v>0.123</v>
      </c>
      <c r="S1630" s="224">
        <v>0</v>
      </c>
      <c r="T1630" s="225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6" t="s">
        <v>630</v>
      </c>
      <c r="AT1630" s="226" t="s">
        <v>522</v>
      </c>
      <c r="AU1630" s="226" t="s">
        <v>82</v>
      </c>
      <c r="AY1630" s="19" t="s">
        <v>188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19" t="s">
        <v>80</v>
      </c>
      <c r="BK1630" s="227">
        <f>ROUND(I1630*H1630,2)</f>
        <v>0</v>
      </c>
      <c r="BL1630" s="19" t="s">
        <v>342</v>
      </c>
      <c r="BM1630" s="226" t="s">
        <v>2931</v>
      </c>
    </row>
    <row r="1631" s="13" customFormat="1">
      <c r="A1631" s="13"/>
      <c r="B1631" s="233"/>
      <c r="C1631" s="234"/>
      <c r="D1631" s="235" t="s">
        <v>198</v>
      </c>
      <c r="E1631" s="236" t="s">
        <v>19</v>
      </c>
      <c r="F1631" s="237" t="s">
        <v>1342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198</v>
      </c>
      <c r="AU1631" s="243" t="s">
        <v>82</v>
      </c>
      <c r="AV1631" s="13" t="s">
        <v>80</v>
      </c>
      <c r="AW1631" s="13" t="s">
        <v>35</v>
      </c>
      <c r="AX1631" s="13" t="s">
        <v>73</v>
      </c>
      <c r="AY1631" s="243" t="s">
        <v>188</v>
      </c>
    </row>
    <row r="1632" s="13" customFormat="1">
      <c r="A1632" s="13"/>
      <c r="B1632" s="233"/>
      <c r="C1632" s="234"/>
      <c r="D1632" s="235" t="s">
        <v>198</v>
      </c>
      <c r="E1632" s="236" t="s">
        <v>19</v>
      </c>
      <c r="F1632" s="237" t="s">
        <v>1400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198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188</v>
      </c>
    </row>
    <row r="1633" s="13" customFormat="1">
      <c r="A1633" s="13"/>
      <c r="B1633" s="233"/>
      <c r="C1633" s="234"/>
      <c r="D1633" s="235" t="s">
        <v>198</v>
      </c>
      <c r="E1633" s="236" t="s">
        <v>19</v>
      </c>
      <c r="F1633" s="237" t="s">
        <v>1403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198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188</v>
      </c>
    </row>
    <row r="1634" s="14" customFormat="1">
      <c r="A1634" s="14"/>
      <c r="B1634" s="244"/>
      <c r="C1634" s="245"/>
      <c r="D1634" s="235" t="s">
        <v>198</v>
      </c>
      <c r="E1634" s="246" t="s">
        <v>19</v>
      </c>
      <c r="F1634" s="247" t="s">
        <v>2932</v>
      </c>
      <c r="G1634" s="245"/>
      <c r="H1634" s="248">
        <v>0.123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198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188</v>
      </c>
    </row>
    <row r="1635" s="15" customFormat="1">
      <c r="A1635" s="15"/>
      <c r="B1635" s="255"/>
      <c r="C1635" s="256"/>
      <c r="D1635" s="235" t="s">
        <v>198</v>
      </c>
      <c r="E1635" s="257" t="s">
        <v>19</v>
      </c>
      <c r="F1635" s="258" t="s">
        <v>229</v>
      </c>
      <c r="G1635" s="256"/>
      <c r="H1635" s="259">
        <v>0.123</v>
      </c>
      <c r="I1635" s="260"/>
      <c r="J1635" s="256"/>
      <c r="K1635" s="256"/>
      <c r="L1635" s="261"/>
      <c r="M1635" s="262"/>
      <c r="N1635" s="263"/>
      <c r="O1635" s="263"/>
      <c r="P1635" s="263"/>
      <c r="Q1635" s="263"/>
      <c r="R1635" s="263"/>
      <c r="S1635" s="263"/>
      <c r="T1635" s="264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5" t="s">
        <v>198</v>
      </c>
      <c r="AU1635" s="265" t="s">
        <v>82</v>
      </c>
      <c r="AV1635" s="15" t="s">
        <v>135</v>
      </c>
      <c r="AW1635" s="15" t="s">
        <v>35</v>
      </c>
      <c r="AX1635" s="15" t="s">
        <v>80</v>
      </c>
      <c r="AY1635" s="265" t="s">
        <v>188</v>
      </c>
    </row>
    <row r="1636" s="2" customFormat="1" ht="16.5" customHeight="1">
      <c r="A1636" s="40"/>
      <c r="B1636" s="41"/>
      <c r="C1636" s="272" t="s">
        <v>2933</v>
      </c>
      <c r="D1636" s="272" t="s">
        <v>522</v>
      </c>
      <c r="E1636" s="273" t="s">
        <v>1419</v>
      </c>
      <c r="F1636" s="274" t="s">
        <v>1420</v>
      </c>
      <c r="G1636" s="275" t="s">
        <v>345</v>
      </c>
      <c r="H1636" s="276">
        <v>0.129</v>
      </c>
      <c r="I1636" s="277"/>
      <c r="J1636" s="278">
        <f>ROUND(I1636*H1636,2)</f>
        <v>0</v>
      </c>
      <c r="K1636" s="274" t="s">
        <v>194</v>
      </c>
      <c r="L1636" s="279"/>
      <c r="M1636" s="280" t="s">
        <v>19</v>
      </c>
      <c r="N1636" s="281" t="s">
        <v>44</v>
      </c>
      <c r="O1636" s="86"/>
      <c r="P1636" s="224">
        <f>O1636*H1636</f>
        <v>0</v>
      </c>
      <c r="Q1636" s="224">
        <v>1</v>
      </c>
      <c r="R1636" s="224">
        <f>Q1636*H1636</f>
        <v>0.129</v>
      </c>
      <c r="S1636" s="224">
        <v>0</v>
      </c>
      <c r="T1636" s="225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6" t="s">
        <v>630</v>
      </c>
      <c r="AT1636" s="226" t="s">
        <v>522</v>
      </c>
      <c r="AU1636" s="226" t="s">
        <v>82</v>
      </c>
      <c r="AY1636" s="19" t="s">
        <v>188</v>
      </c>
      <c r="BE1636" s="227">
        <f>IF(N1636="základní",J1636,0)</f>
        <v>0</v>
      </c>
      <c r="BF1636" s="227">
        <f>IF(N1636="snížená",J1636,0)</f>
        <v>0</v>
      </c>
      <c r="BG1636" s="227">
        <f>IF(N1636="zákl. přenesená",J1636,0)</f>
        <v>0</v>
      </c>
      <c r="BH1636" s="227">
        <f>IF(N1636="sníž. přenesená",J1636,0)</f>
        <v>0</v>
      </c>
      <c r="BI1636" s="227">
        <f>IF(N1636="nulová",J1636,0)</f>
        <v>0</v>
      </c>
      <c r="BJ1636" s="19" t="s">
        <v>80</v>
      </c>
      <c r="BK1636" s="227">
        <f>ROUND(I1636*H1636,2)</f>
        <v>0</v>
      </c>
      <c r="BL1636" s="19" t="s">
        <v>342</v>
      </c>
      <c r="BM1636" s="226" t="s">
        <v>2934</v>
      </c>
    </row>
    <row r="1637" s="13" customFormat="1">
      <c r="A1637" s="13"/>
      <c r="B1637" s="233"/>
      <c r="C1637" s="234"/>
      <c r="D1637" s="235" t="s">
        <v>198</v>
      </c>
      <c r="E1637" s="236" t="s">
        <v>19</v>
      </c>
      <c r="F1637" s="237" t="s">
        <v>1342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198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188</v>
      </c>
    </row>
    <row r="1638" s="13" customFormat="1">
      <c r="A1638" s="13"/>
      <c r="B1638" s="233"/>
      <c r="C1638" s="234"/>
      <c r="D1638" s="235" t="s">
        <v>198</v>
      </c>
      <c r="E1638" s="236" t="s">
        <v>19</v>
      </c>
      <c r="F1638" s="237" t="s">
        <v>1405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198</v>
      </c>
      <c r="AU1638" s="243" t="s">
        <v>82</v>
      </c>
      <c r="AV1638" s="13" t="s">
        <v>80</v>
      </c>
      <c r="AW1638" s="13" t="s">
        <v>35</v>
      </c>
      <c r="AX1638" s="13" t="s">
        <v>73</v>
      </c>
      <c r="AY1638" s="243" t="s">
        <v>188</v>
      </c>
    </row>
    <row r="1639" s="13" customFormat="1">
      <c r="A1639" s="13"/>
      <c r="B1639" s="233"/>
      <c r="C1639" s="234"/>
      <c r="D1639" s="235" t="s">
        <v>198</v>
      </c>
      <c r="E1639" s="236" t="s">
        <v>19</v>
      </c>
      <c r="F1639" s="237" t="s">
        <v>1406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198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188</v>
      </c>
    </row>
    <row r="1640" s="14" customFormat="1">
      <c r="A1640" s="14"/>
      <c r="B1640" s="244"/>
      <c r="C1640" s="245"/>
      <c r="D1640" s="235" t="s">
        <v>198</v>
      </c>
      <c r="E1640" s="246" t="s">
        <v>19</v>
      </c>
      <c r="F1640" s="247" t="s">
        <v>2935</v>
      </c>
      <c r="G1640" s="245"/>
      <c r="H1640" s="248">
        <v>0.129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198</v>
      </c>
      <c r="AU1640" s="254" t="s">
        <v>82</v>
      </c>
      <c r="AV1640" s="14" t="s">
        <v>82</v>
      </c>
      <c r="AW1640" s="14" t="s">
        <v>35</v>
      </c>
      <c r="AX1640" s="14" t="s">
        <v>73</v>
      </c>
      <c r="AY1640" s="254" t="s">
        <v>188</v>
      </c>
    </row>
    <row r="1641" s="15" customFormat="1">
      <c r="A1641" s="15"/>
      <c r="B1641" s="255"/>
      <c r="C1641" s="256"/>
      <c r="D1641" s="235" t="s">
        <v>198</v>
      </c>
      <c r="E1641" s="257" t="s">
        <v>19</v>
      </c>
      <c r="F1641" s="258" t="s">
        <v>229</v>
      </c>
      <c r="G1641" s="256"/>
      <c r="H1641" s="259">
        <v>0.129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198</v>
      </c>
      <c r="AU1641" s="265" t="s">
        <v>82</v>
      </c>
      <c r="AV1641" s="15" t="s">
        <v>135</v>
      </c>
      <c r="AW1641" s="15" t="s">
        <v>35</v>
      </c>
      <c r="AX1641" s="15" t="s">
        <v>80</v>
      </c>
      <c r="AY1641" s="265" t="s">
        <v>188</v>
      </c>
    </row>
    <row r="1642" s="2" customFormat="1" ht="16.5" customHeight="1">
      <c r="A1642" s="40"/>
      <c r="B1642" s="41"/>
      <c r="C1642" s="215" t="s">
        <v>2936</v>
      </c>
      <c r="D1642" s="215" t="s">
        <v>190</v>
      </c>
      <c r="E1642" s="216" t="s">
        <v>1424</v>
      </c>
      <c r="F1642" s="217" t="s">
        <v>1425</v>
      </c>
      <c r="G1642" s="218" t="s">
        <v>1397</v>
      </c>
      <c r="H1642" s="219">
        <v>618.36500000000001</v>
      </c>
      <c r="I1642" s="220"/>
      <c r="J1642" s="221">
        <f>ROUND(I1642*H1642,2)</f>
        <v>0</v>
      </c>
      <c r="K1642" s="217" t="s">
        <v>194</v>
      </c>
      <c r="L1642" s="46"/>
      <c r="M1642" s="222" t="s">
        <v>19</v>
      </c>
      <c r="N1642" s="223" t="s">
        <v>44</v>
      </c>
      <c r="O1642" s="86"/>
      <c r="P1642" s="224">
        <f>O1642*H1642</f>
        <v>0</v>
      </c>
      <c r="Q1642" s="224">
        <v>6.0000000000000002E-05</v>
      </c>
      <c r="R1642" s="224">
        <f>Q1642*H1642</f>
        <v>0.0371019</v>
      </c>
      <c r="S1642" s="224">
        <v>0</v>
      </c>
      <c r="T1642" s="225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6" t="s">
        <v>342</v>
      </c>
      <c r="AT1642" s="226" t="s">
        <v>190</v>
      </c>
      <c r="AU1642" s="226" t="s">
        <v>82</v>
      </c>
      <c r="AY1642" s="19" t="s">
        <v>188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19" t="s">
        <v>80</v>
      </c>
      <c r="BK1642" s="227">
        <f>ROUND(I1642*H1642,2)</f>
        <v>0</v>
      </c>
      <c r="BL1642" s="19" t="s">
        <v>342</v>
      </c>
      <c r="BM1642" s="226" t="s">
        <v>2937</v>
      </c>
    </row>
    <row r="1643" s="2" customFormat="1">
      <c r="A1643" s="40"/>
      <c r="B1643" s="41"/>
      <c r="C1643" s="42"/>
      <c r="D1643" s="228" t="s">
        <v>196</v>
      </c>
      <c r="E1643" s="42"/>
      <c r="F1643" s="229" t="s">
        <v>1427</v>
      </c>
      <c r="G1643" s="42"/>
      <c r="H1643" s="42"/>
      <c r="I1643" s="230"/>
      <c r="J1643" s="42"/>
      <c r="K1643" s="42"/>
      <c r="L1643" s="46"/>
      <c r="M1643" s="231"/>
      <c r="N1643" s="232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196</v>
      </c>
      <c r="AU1643" s="19" t="s">
        <v>82</v>
      </c>
    </row>
    <row r="1644" s="13" customFormat="1">
      <c r="A1644" s="13"/>
      <c r="B1644" s="233"/>
      <c r="C1644" s="234"/>
      <c r="D1644" s="235" t="s">
        <v>198</v>
      </c>
      <c r="E1644" s="236" t="s">
        <v>19</v>
      </c>
      <c r="F1644" s="237" t="s">
        <v>1342</v>
      </c>
      <c r="G1644" s="234"/>
      <c r="H1644" s="236" t="s">
        <v>19</v>
      </c>
      <c r="I1644" s="238"/>
      <c r="J1644" s="234"/>
      <c r="K1644" s="234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198</v>
      </c>
      <c r="AU1644" s="243" t="s">
        <v>82</v>
      </c>
      <c r="AV1644" s="13" t="s">
        <v>80</v>
      </c>
      <c r="AW1644" s="13" t="s">
        <v>35</v>
      </c>
      <c r="AX1644" s="13" t="s">
        <v>73</v>
      </c>
      <c r="AY1644" s="243" t="s">
        <v>188</v>
      </c>
    </row>
    <row r="1645" s="13" customFormat="1">
      <c r="A1645" s="13"/>
      <c r="B1645" s="233"/>
      <c r="C1645" s="234"/>
      <c r="D1645" s="235" t="s">
        <v>198</v>
      </c>
      <c r="E1645" s="236" t="s">
        <v>19</v>
      </c>
      <c r="F1645" s="237" t="s">
        <v>1400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198</v>
      </c>
      <c r="AU1645" s="243" t="s">
        <v>82</v>
      </c>
      <c r="AV1645" s="13" t="s">
        <v>80</v>
      </c>
      <c r="AW1645" s="13" t="s">
        <v>35</v>
      </c>
      <c r="AX1645" s="13" t="s">
        <v>73</v>
      </c>
      <c r="AY1645" s="243" t="s">
        <v>188</v>
      </c>
    </row>
    <row r="1646" s="13" customFormat="1">
      <c r="A1646" s="13"/>
      <c r="B1646" s="233"/>
      <c r="C1646" s="234"/>
      <c r="D1646" s="235" t="s">
        <v>198</v>
      </c>
      <c r="E1646" s="236" t="s">
        <v>19</v>
      </c>
      <c r="F1646" s="237" t="s">
        <v>1428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198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188</v>
      </c>
    </row>
    <row r="1647" s="14" customFormat="1">
      <c r="A1647" s="14"/>
      <c r="B1647" s="244"/>
      <c r="C1647" s="245"/>
      <c r="D1647" s="235" t="s">
        <v>198</v>
      </c>
      <c r="E1647" s="246" t="s">
        <v>19</v>
      </c>
      <c r="F1647" s="247" t="s">
        <v>2938</v>
      </c>
      <c r="G1647" s="245"/>
      <c r="H1647" s="248">
        <v>618.36500000000001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198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188</v>
      </c>
    </row>
    <row r="1648" s="15" customFormat="1">
      <c r="A1648" s="15"/>
      <c r="B1648" s="255"/>
      <c r="C1648" s="256"/>
      <c r="D1648" s="235" t="s">
        <v>198</v>
      </c>
      <c r="E1648" s="257" t="s">
        <v>19</v>
      </c>
      <c r="F1648" s="258" t="s">
        <v>229</v>
      </c>
      <c r="G1648" s="256"/>
      <c r="H1648" s="259">
        <v>618.36500000000001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198</v>
      </c>
      <c r="AU1648" s="265" t="s">
        <v>82</v>
      </c>
      <c r="AV1648" s="15" t="s">
        <v>135</v>
      </c>
      <c r="AW1648" s="15" t="s">
        <v>35</v>
      </c>
      <c r="AX1648" s="15" t="s">
        <v>80</v>
      </c>
      <c r="AY1648" s="265" t="s">
        <v>188</v>
      </c>
    </row>
    <row r="1649" s="2" customFormat="1" ht="16.5" customHeight="1">
      <c r="A1649" s="40"/>
      <c r="B1649" s="41"/>
      <c r="C1649" s="272" t="s">
        <v>2939</v>
      </c>
      <c r="D1649" s="272" t="s">
        <v>522</v>
      </c>
      <c r="E1649" s="273" t="s">
        <v>1431</v>
      </c>
      <c r="F1649" s="274" t="s">
        <v>1432</v>
      </c>
      <c r="G1649" s="275" t="s">
        <v>345</v>
      </c>
      <c r="H1649" s="276">
        <v>0.61799999999999999</v>
      </c>
      <c r="I1649" s="277"/>
      <c r="J1649" s="278">
        <f>ROUND(I1649*H1649,2)</f>
        <v>0</v>
      </c>
      <c r="K1649" s="274" t="s">
        <v>194</v>
      </c>
      <c r="L1649" s="279"/>
      <c r="M1649" s="280" t="s">
        <v>19</v>
      </c>
      <c r="N1649" s="281" t="s">
        <v>44</v>
      </c>
      <c r="O1649" s="86"/>
      <c r="P1649" s="224">
        <f>O1649*H1649</f>
        <v>0</v>
      </c>
      <c r="Q1649" s="224">
        <v>1</v>
      </c>
      <c r="R1649" s="224">
        <f>Q1649*H1649</f>
        <v>0.61799999999999999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630</v>
      </c>
      <c r="AT1649" s="226" t="s">
        <v>522</v>
      </c>
      <c r="AU1649" s="226" t="s">
        <v>82</v>
      </c>
      <c r="AY1649" s="19" t="s">
        <v>188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80</v>
      </c>
      <c r="BK1649" s="227">
        <f>ROUND(I1649*H1649,2)</f>
        <v>0</v>
      </c>
      <c r="BL1649" s="19" t="s">
        <v>342</v>
      </c>
      <c r="BM1649" s="226" t="s">
        <v>2940</v>
      </c>
    </row>
    <row r="1650" s="13" customFormat="1">
      <c r="A1650" s="13"/>
      <c r="B1650" s="233"/>
      <c r="C1650" s="234"/>
      <c r="D1650" s="235" t="s">
        <v>198</v>
      </c>
      <c r="E1650" s="236" t="s">
        <v>19</v>
      </c>
      <c r="F1650" s="237" t="s">
        <v>1342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198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188</v>
      </c>
    </row>
    <row r="1651" s="13" customFormat="1">
      <c r="A1651" s="13"/>
      <c r="B1651" s="233"/>
      <c r="C1651" s="234"/>
      <c r="D1651" s="235" t="s">
        <v>198</v>
      </c>
      <c r="E1651" s="236" t="s">
        <v>19</v>
      </c>
      <c r="F1651" s="237" t="s">
        <v>1400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198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188</v>
      </c>
    </row>
    <row r="1652" s="13" customFormat="1">
      <c r="A1652" s="13"/>
      <c r="B1652" s="233"/>
      <c r="C1652" s="234"/>
      <c r="D1652" s="235" t="s">
        <v>198</v>
      </c>
      <c r="E1652" s="236" t="s">
        <v>19</v>
      </c>
      <c r="F1652" s="237" t="s">
        <v>1428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198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188</v>
      </c>
    </row>
    <row r="1653" s="14" customFormat="1">
      <c r="A1653" s="14"/>
      <c r="B1653" s="244"/>
      <c r="C1653" s="245"/>
      <c r="D1653" s="235" t="s">
        <v>198</v>
      </c>
      <c r="E1653" s="246" t="s">
        <v>19</v>
      </c>
      <c r="F1653" s="247" t="s">
        <v>2941</v>
      </c>
      <c r="G1653" s="245"/>
      <c r="H1653" s="248">
        <v>0.61799999999999999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198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188</v>
      </c>
    </row>
    <row r="1654" s="15" customFormat="1">
      <c r="A1654" s="15"/>
      <c r="B1654" s="255"/>
      <c r="C1654" s="256"/>
      <c r="D1654" s="235" t="s">
        <v>198</v>
      </c>
      <c r="E1654" s="257" t="s">
        <v>19</v>
      </c>
      <c r="F1654" s="258" t="s">
        <v>229</v>
      </c>
      <c r="G1654" s="256"/>
      <c r="H1654" s="259">
        <v>0.61799999999999999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198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188</v>
      </c>
    </row>
    <row r="1655" s="2" customFormat="1" ht="21.75" customHeight="1">
      <c r="A1655" s="40"/>
      <c r="B1655" s="41"/>
      <c r="C1655" s="215" t="s">
        <v>2942</v>
      </c>
      <c r="D1655" s="215" t="s">
        <v>190</v>
      </c>
      <c r="E1655" s="216" t="s">
        <v>1436</v>
      </c>
      <c r="F1655" s="217" t="s">
        <v>1437</v>
      </c>
      <c r="G1655" s="218" t="s">
        <v>442</v>
      </c>
      <c r="H1655" s="219">
        <v>600</v>
      </c>
      <c r="I1655" s="220"/>
      <c r="J1655" s="221">
        <f>ROUND(I1655*H1655,2)</f>
        <v>0</v>
      </c>
      <c r="K1655" s="217" t="s">
        <v>194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0.00036999999999999999</v>
      </c>
      <c r="R1655" s="224">
        <f>Q1655*H1655</f>
        <v>0.222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135</v>
      </c>
      <c r="AT1655" s="226" t="s">
        <v>190</v>
      </c>
      <c r="AU1655" s="226" t="s">
        <v>82</v>
      </c>
      <c r="AY1655" s="19" t="s">
        <v>188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135</v>
      </c>
      <c r="BM1655" s="226" t="s">
        <v>2943</v>
      </c>
    </row>
    <row r="1656" s="2" customFormat="1">
      <c r="A1656" s="40"/>
      <c r="B1656" s="41"/>
      <c r="C1656" s="42"/>
      <c r="D1656" s="228" t="s">
        <v>196</v>
      </c>
      <c r="E1656" s="42"/>
      <c r="F1656" s="229" t="s">
        <v>1439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196</v>
      </c>
      <c r="AU1656" s="19" t="s">
        <v>82</v>
      </c>
    </row>
    <row r="1657" s="13" customFormat="1">
      <c r="A1657" s="13"/>
      <c r="B1657" s="233"/>
      <c r="C1657" s="234"/>
      <c r="D1657" s="235" t="s">
        <v>198</v>
      </c>
      <c r="E1657" s="236" t="s">
        <v>19</v>
      </c>
      <c r="F1657" s="237" t="s">
        <v>1342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198</v>
      </c>
      <c r="AU1657" s="243" t="s">
        <v>82</v>
      </c>
      <c r="AV1657" s="13" t="s">
        <v>80</v>
      </c>
      <c r="AW1657" s="13" t="s">
        <v>35</v>
      </c>
      <c r="AX1657" s="13" t="s">
        <v>73</v>
      </c>
      <c r="AY1657" s="243" t="s">
        <v>188</v>
      </c>
    </row>
    <row r="1658" s="13" customFormat="1">
      <c r="A1658" s="13"/>
      <c r="B1658" s="233"/>
      <c r="C1658" s="234"/>
      <c r="D1658" s="235" t="s">
        <v>198</v>
      </c>
      <c r="E1658" s="236" t="s">
        <v>19</v>
      </c>
      <c r="F1658" s="237" t="s">
        <v>1400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198</v>
      </c>
      <c r="AU1658" s="243" t="s">
        <v>82</v>
      </c>
      <c r="AV1658" s="13" t="s">
        <v>80</v>
      </c>
      <c r="AW1658" s="13" t="s">
        <v>35</v>
      </c>
      <c r="AX1658" s="13" t="s">
        <v>73</v>
      </c>
      <c r="AY1658" s="243" t="s">
        <v>188</v>
      </c>
    </row>
    <row r="1659" s="13" customFormat="1">
      <c r="A1659" s="13"/>
      <c r="B1659" s="233"/>
      <c r="C1659" s="234"/>
      <c r="D1659" s="235" t="s">
        <v>198</v>
      </c>
      <c r="E1659" s="236" t="s">
        <v>19</v>
      </c>
      <c r="F1659" s="237" t="s">
        <v>1401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198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188</v>
      </c>
    </row>
    <row r="1660" s="14" customFormat="1">
      <c r="A1660" s="14"/>
      <c r="B1660" s="244"/>
      <c r="C1660" s="245"/>
      <c r="D1660" s="235" t="s">
        <v>198</v>
      </c>
      <c r="E1660" s="246" t="s">
        <v>19</v>
      </c>
      <c r="F1660" s="247" t="s">
        <v>2944</v>
      </c>
      <c r="G1660" s="245"/>
      <c r="H1660" s="248">
        <v>400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198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188</v>
      </c>
    </row>
    <row r="1661" s="13" customFormat="1">
      <c r="A1661" s="13"/>
      <c r="B1661" s="233"/>
      <c r="C1661" s="234"/>
      <c r="D1661" s="235" t="s">
        <v>198</v>
      </c>
      <c r="E1661" s="236" t="s">
        <v>19</v>
      </c>
      <c r="F1661" s="237" t="s">
        <v>1406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198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188</v>
      </c>
    </row>
    <row r="1662" s="14" customFormat="1">
      <c r="A1662" s="14"/>
      <c r="B1662" s="244"/>
      <c r="C1662" s="245"/>
      <c r="D1662" s="235" t="s">
        <v>198</v>
      </c>
      <c r="E1662" s="246" t="s">
        <v>19</v>
      </c>
      <c r="F1662" s="247" t="s">
        <v>2945</v>
      </c>
      <c r="G1662" s="245"/>
      <c r="H1662" s="248">
        <v>200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198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188</v>
      </c>
    </row>
    <row r="1663" s="15" customFormat="1">
      <c r="A1663" s="15"/>
      <c r="B1663" s="255"/>
      <c r="C1663" s="256"/>
      <c r="D1663" s="235" t="s">
        <v>198</v>
      </c>
      <c r="E1663" s="257" t="s">
        <v>19</v>
      </c>
      <c r="F1663" s="258" t="s">
        <v>229</v>
      </c>
      <c r="G1663" s="256"/>
      <c r="H1663" s="259">
        <v>600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198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188</v>
      </c>
    </row>
    <row r="1664" s="2" customFormat="1" ht="24.15" customHeight="1">
      <c r="A1664" s="40"/>
      <c r="B1664" s="41"/>
      <c r="C1664" s="215" t="s">
        <v>2946</v>
      </c>
      <c r="D1664" s="215" t="s">
        <v>190</v>
      </c>
      <c r="E1664" s="216" t="s">
        <v>1443</v>
      </c>
      <c r="F1664" s="217" t="s">
        <v>1444</v>
      </c>
      <c r="G1664" s="218" t="s">
        <v>460</v>
      </c>
      <c r="H1664" s="266"/>
      <c r="I1664" s="220"/>
      <c r="J1664" s="221">
        <f>ROUND(I1664*H1664,2)</f>
        <v>0</v>
      </c>
      <c r="K1664" s="217" t="s">
        <v>194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342</v>
      </c>
      <c r="AT1664" s="226" t="s">
        <v>190</v>
      </c>
      <c r="AU1664" s="226" t="s">
        <v>82</v>
      </c>
      <c r="AY1664" s="19" t="s">
        <v>188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342</v>
      </c>
      <c r="BM1664" s="226" t="s">
        <v>2947</v>
      </c>
    </row>
    <row r="1665" s="2" customFormat="1">
      <c r="A1665" s="40"/>
      <c r="B1665" s="41"/>
      <c r="C1665" s="42"/>
      <c r="D1665" s="228" t="s">
        <v>196</v>
      </c>
      <c r="E1665" s="42"/>
      <c r="F1665" s="229" t="s">
        <v>1446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196</v>
      </c>
      <c r="AU1665" s="19" t="s">
        <v>82</v>
      </c>
    </row>
    <row r="1666" s="12" customFormat="1" ht="22.8" customHeight="1">
      <c r="A1666" s="12"/>
      <c r="B1666" s="199"/>
      <c r="C1666" s="200"/>
      <c r="D1666" s="201" t="s">
        <v>72</v>
      </c>
      <c r="E1666" s="213" t="s">
        <v>2118</v>
      </c>
      <c r="F1666" s="213" t="s">
        <v>2119</v>
      </c>
      <c r="G1666" s="200"/>
      <c r="H1666" s="200"/>
      <c r="I1666" s="203"/>
      <c r="J1666" s="214">
        <f>BK1666</f>
        <v>0</v>
      </c>
      <c r="K1666" s="200"/>
      <c r="L1666" s="205"/>
      <c r="M1666" s="206"/>
      <c r="N1666" s="207"/>
      <c r="O1666" s="207"/>
      <c r="P1666" s="208">
        <f>SUM(P1667:P1688)</f>
        <v>0</v>
      </c>
      <c r="Q1666" s="207"/>
      <c r="R1666" s="208">
        <f>SUM(R1667:R1688)</f>
        <v>0.6746899999999999</v>
      </c>
      <c r="S1666" s="207"/>
      <c r="T1666" s="209">
        <f>SUM(T1667:T1688)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82</v>
      </c>
      <c r="AT1666" s="211" t="s">
        <v>72</v>
      </c>
      <c r="AU1666" s="211" t="s">
        <v>80</v>
      </c>
      <c r="AY1666" s="210" t="s">
        <v>188</v>
      </c>
      <c r="BK1666" s="212">
        <f>SUM(BK1667:BK1688)</f>
        <v>0</v>
      </c>
    </row>
    <row r="1667" s="2" customFormat="1" ht="24.15" customHeight="1">
      <c r="A1667" s="40"/>
      <c r="B1667" s="41"/>
      <c r="C1667" s="215" t="s">
        <v>2948</v>
      </c>
      <c r="D1667" s="215" t="s">
        <v>190</v>
      </c>
      <c r="E1667" s="216" t="s">
        <v>2125</v>
      </c>
      <c r="F1667" s="217" t="s">
        <v>2126</v>
      </c>
      <c r="G1667" s="218" t="s">
        <v>243</v>
      </c>
      <c r="H1667" s="219">
        <v>19</v>
      </c>
      <c r="I1667" s="220"/>
      <c r="J1667" s="221">
        <f>ROUND(I1667*H1667,2)</f>
        <v>0</v>
      </c>
      <c r="K1667" s="217" t="s">
        <v>194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0.0074999999999999997</v>
      </c>
      <c r="R1667" s="224">
        <f>Q1667*H1667</f>
        <v>0.14249999999999999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342</v>
      </c>
      <c r="AT1667" s="226" t="s">
        <v>190</v>
      </c>
      <c r="AU1667" s="226" t="s">
        <v>82</v>
      </c>
      <c r="AY1667" s="19" t="s">
        <v>188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80</v>
      </c>
      <c r="BK1667" s="227">
        <f>ROUND(I1667*H1667,2)</f>
        <v>0</v>
      </c>
      <c r="BL1667" s="19" t="s">
        <v>342</v>
      </c>
      <c r="BM1667" s="226" t="s">
        <v>2949</v>
      </c>
    </row>
    <row r="1668" s="2" customFormat="1">
      <c r="A1668" s="40"/>
      <c r="B1668" s="41"/>
      <c r="C1668" s="42"/>
      <c r="D1668" s="228" t="s">
        <v>196</v>
      </c>
      <c r="E1668" s="42"/>
      <c r="F1668" s="229" t="s">
        <v>2128</v>
      </c>
      <c r="G1668" s="42"/>
      <c r="H1668" s="42"/>
      <c r="I1668" s="230"/>
      <c r="J1668" s="42"/>
      <c r="K1668" s="42"/>
      <c r="L1668" s="46"/>
      <c r="M1668" s="231"/>
      <c r="N1668" s="232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196</v>
      </c>
      <c r="AU1668" s="19" t="s">
        <v>82</v>
      </c>
    </row>
    <row r="1669" s="13" customFormat="1">
      <c r="A1669" s="13"/>
      <c r="B1669" s="233"/>
      <c r="C1669" s="234"/>
      <c r="D1669" s="235" t="s">
        <v>198</v>
      </c>
      <c r="E1669" s="236" t="s">
        <v>19</v>
      </c>
      <c r="F1669" s="237" t="s">
        <v>2502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198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188</v>
      </c>
    </row>
    <row r="1670" s="14" customFormat="1">
      <c r="A1670" s="14"/>
      <c r="B1670" s="244"/>
      <c r="C1670" s="245"/>
      <c r="D1670" s="235" t="s">
        <v>198</v>
      </c>
      <c r="E1670" s="246" t="s">
        <v>19</v>
      </c>
      <c r="F1670" s="247" t="s">
        <v>2503</v>
      </c>
      <c r="G1670" s="245"/>
      <c r="H1670" s="248">
        <v>19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198</v>
      </c>
      <c r="AU1670" s="254" t="s">
        <v>82</v>
      </c>
      <c r="AV1670" s="14" t="s">
        <v>82</v>
      </c>
      <c r="AW1670" s="14" t="s">
        <v>35</v>
      </c>
      <c r="AX1670" s="14" t="s">
        <v>73</v>
      </c>
      <c r="AY1670" s="254" t="s">
        <v>188</v>
      </c>
    </row>
    <row r="1671" s="15" customFormat="1">
      <c r="A1671" s="15"/>
      <c r="B1671" s="255"/>
      <c r="C1671" s="256"/>
      <c r="D1671" s="235" t="s">
        <v>198</v>
      </c>
      <c r="E1671" s="257" t="s">
        <v>19</v>
      </c>
      <c r="F1671" s="258" t="s">
        <v>229</v>
      </c>
      <c r="G1671" s="256"/>
      <c r="H1671" s="259">
        <v>19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5" t="s">
        <v>198</v>
      </c>
      <c r="AU1671" s="265" t="s">
        <v>82</v>
      </c>
      <c r="AV1671" s="15" t="s">
        <v>135</v>
      </c>
      <c r="AW1671" s="15" t="s">
        <v>35</v>
      </c>
      <c r="AX1671" s="15" t="s">
        <v>80</v>
      </c>
      <c r="AY1671" s="265" t="s">
        <v>188</v>
      </c>
    </row>
    <row r="1672" s="2" customFormat="1" ht="24.15" customHeight="1">
      <c r="A1672" s="40"/>
      <c r="B1672" s="41"/>
      <c r="C1672" s="215" t="s">
        <v>2950</v>
      </c>
      <c r="D1672" s="215" t="s">
        <v>190</v>
      </c>
      <c r="E1672" s="216" t="s">
        <v>2130</v>
      </c>
      <c r="F1672" s="217" t="s">
        <v>2131</v>
      </c>
      <c r="G1672" s="218" t="s">
        <v>243</v>
      </c>
      <c r="H1672" s="219">
        <v>19</v>
      </c>
      <c r="I1672" s="220"/>
      <c r="J1672" s="221">
        <f>ROUND(I1672*H1672,2)</f>
        <v>0</v>
      </c>
      <c r="K1672" s="217" t="s">
        <v>194</v>
      </c>
      <c r="L1672" s="46"/>
      <c r="M1672" s="222" t="s">
        <v>19</v>
      </c>
      <c r="N1672" s="223" t="s">
        <v>44</v>
      </c>
      <c r="O1672" s="86"/>
      <c r="P1672" s="224">
        <f>O1672*H1672</f>
        <v>0</v>
      </c>
      <c r="Q1672" s="224">
        <v>0.0068900000000000003</v>
      </c>
      <c r="R1672" s="224">
        <f>Q1672*H1672</f>
        <v>0.13091</v>
      </c>
      <c r="S1672" s="224">
        <v>0</v>
      </c>
      <c r="T1672" s="225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6" t="s">
        <v>342</v>
      </c>
      <c r="AT1672" s="226" t="s">
        <v>190</v>
      </c>
      <c r="AU1672" s="226" t="s">
        <v>82</v>
      </c>
      <c r="AY1672" s="19" t="s">
        <v>188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9" t="s">
        <v>80</v>
      </c>
      <c r="BK1672" s="227">
        <f>ROUND(I1672*H1672,2)</f>
        <v>0</v>
      </c>
      <c r="BL1672" s="19" t="s">
        <v>342</v>
      </c>
      <c r="BM1672" s="226" t="s">
        <v>2951</v>
      </c>
    </row>
    <row r="1673" s="2" customFormat="1">
      <c r="A1673" s="40"/>
      <c r="B1673" s="41"/>
      <c r="C1673" s="42"/>
      <c r="D1673" s="228" t="s">
        <v>196</v>
      </c>
      <c r="E1673" s="42"/>
      <c r="F1673" s="229" t="s">
        <v>2133</v>
      </c>
      <c r="G1673" s="42"/>
      <c r="H1673" s="42"/>
      <c r="I1673" s="230"/>
      <c r="J1673" s="42"/>
      <c r="K1673" s="42"/>
      <c r="L1673" s="46"/>
      <c r="M1673" s="231"/>
      <c r="N1673" s="232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196</v>
      </c>
      <c r="AU1673" s="19" t="s">
        <v>82</v>
      </c>
    </row>
    <row r="1674" s="13" customFormat="1">
      <c r="A1674" s="13"/>
      <c r="B1674" s="233"/>
      <c r="C1674" s="234"/>
      <c r="D1674" s="235" t="s">
        <v>198</v>
      </c>
      <c r="E1674" s="236" t="s">
        <v>19</v>
      </c>
      <c r="F1674" s="237" t="s">
        <v>2502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198</v>
      </c>
      <c r="AU1674" s="243" t="s">
        <v>82</v>
      </c>
      <c r="AV1674" s="13" t="s">
        <v>80</v>
      </c>
      <c r="AW1674" s="13" t="s">
        <v>35</v>
      </c>
      <c r="AX1674" s="13" t="s">
        <v>73</v>
      </c>
      <c r="AY1674" s="243" t="s">
        <v>188</v>
      </c>
    </row>
    <row r="1675" s="14" customFormat="1">
      <c r="A1675" s="14"/>
      <c r="B1675" s="244"/>
      <c r="C1675" s="245"/>
      <c r="D1675" s="235" t="s">
        <v>198</v>
      </c>
      <c r="E1675" s="246" t="s">
        <v>19</v>
      </c>
      <c r="F1675" s="247" t="s">
        <v>2503</v>
      </c>
      <c r="G1675" s="245"/>
      <c r="H1675" s="248">
        <v>19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198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188</v>
      </c>
    </row>
    <row r="1676" s="15" customFormat="1">
      <c r="A1676" s="15"/>
      <c r="B1676" s="255"/>
      <c r="C1676" s="256"/>
      <c r="D1676" s="235" t="s">
        <v>198</v>
      </c>
      <c r="E1676" s="257" t="s">
        <v>19</v>
      </c>
      <c r="F1676" s="258" t="s">
        <v>229</v>
      </c>
      <c r="G1676" s="256"/>
      <c r="H1676" s="259">
        <v>19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198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188</v>
      </c>
    </row>
    <row r="1677" s="2" customFormat="1" ht="24.15" customHeight="1">
      <c r="A1677" s="40"/>
      <c r="B1677" s="41"/>
      <c r="C1677" s="272" t="s">
        <v>2952</v>
      </c>
      <c r="D1677" s="272" t="s">
        <v>522</v>
      </c>
      <c r="E1677" s="273" t="s">
        <v>2135</v>
      </c>
      <c r="F1677" s="274" t="s">
        <v>2136</v>
      </c>
      <c r="G1677" s="275" t="s">
        <v>243</v>
      </c>
      <c r="H1677" s="276">
        <v>20.899999999999999</v>
      </c>
      <c r="I1677" s="277"/>
      <c r="J1677" s="278">
        <f>ROUND(I1677*H1677,2)</f>
        <v>0</v>
      </c>
      <c r="K1677" s="274" t="s">
        <v>194</v>
      </c>
      <c r="L1677" s="279"/>
      <c r="M1677" s="280" t="s">
        <v>19</v>
      </c>
      <c r="N1677" s="281" t="s">
        <v>44</v>
      </c>
      <c r="O1677" s="86"/>
      <c r="P1677" s="224">
        <f>O1677*H1677</f>
        <v>0</v>
      </c>
      <c r="Q1677" s="224">
        <v>0.019199999999999998</v>
      </c>
      <c r="R1677" s="224">
        <f>Q1677*H1677</f>
        <v>0.40127999999999991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630</v>
      </c>
      <c r="AT1677" s="226" t="s">
        <v>522</v>
      </c>
      <c r="AU1677" s="226" t="s">
        <v>82</v>
      </c>
      <c r="AY1677" s="19" t="s">
        <v>188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342</v>
      </c>
      <c r="BM1677" s="226" t="s">
        <v>2953</v>
      </c>
    </row>
    <row r="1678" s="13" customFormat="1">
      <c r="A1678" s="13"/>
      <c r="B1678" s="233"/>
      <c r="C1678" s="234"/>
      <c r="D1678" s="235" t="s">
        <v>198</v>
      </c>
      <c r="E1678" s="236" t="s">
        <v>19</v>
      </c>
      <c r="F1678" s="237" t="s">
        <v>2502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198</v>
      </c>
      <c r="AU1678" s="243" t="s">
        <v>82</v>
      </c>
      <c r="AV1678" s="13" t="s">
        <v>80</v>
      </c>
      <c r="AW1678" s="13" t="s">
        <v>35</v>
      </c>
      <c r="AX1678" s="13" t="s">
        <v>73</v>
      </c>
      <c r="AY1678" s="243" t="s">
        <v>188</v>
      </c>
    </row>
    <row r="1679" s="14" customFormat="1">
      <c r="A1679" s="14"/>
      <c r="B1679" s="244"/>
      <c r="C1679" s="245"/>
      <c r="D1679" s="235" t="s">
        <v>198</v>
      </c>
      <c r="E1679" s="246" t="s">
        <v>19</v>
      </c>
      <c r="F1679" s="247" t="s">
        <v>2503</v>
      </c>
      <c r="G1679" s="245"/>
      <c r="H1679" s="248">
        <v>19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198</v>
      </c>
      <c r="AU1679" s="254" t="s">
        <v>82</v>
      </c>
      <c r="AV1679" s="14" t="s">
        <v>82</v>
      </c>
      <c r="AW1679" s="14" t="s">
        <v>35</v>
      </c>
      <c r="AX1679" s="14" t="s">
        <v>73</v>
      </c>
      <c r="AY1679" s="254" t="s">
        <v>188</v>
      </c>
    </row>
    <row r="1680" s="15" customFormat="1">
      <c r="A1680" s="15"/>
      <c r="B1680" s="255"/>
      <c r="C1680" s="256"/>
      <c r="D1680" s="235" t="s">
        <v>198</v>
      </c>
      <c r="E1680" s="257" t="s">
        <v>19</v>
      </c>
      <c r="F1680" s="258" t="s">
        <v>229</v>
      </c>
      <c r="G1680" s="256"/>
      <c r="H1680" s="259">
        <v>19</v>
      </c>
      <c r="I1680" s="260"/>
      <c r="J1680" s="256"/>
      <c r="K1680" s="256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198</v>
      </c>
      <c r="AU1680" s="265" t="s">
        <v>82</v>
      </c>
      <c r="AV1680" s="15" t="s">
        <v>135</v>
      </c>
      <c r="AW1680" s="15" t="s">
        <v>35</v>
      </c>
      <c r="AX1680" s="15" t="s">
        <v>80</v>
      </c>
      <c r="AY1680" s="265" t="s">
        <v>188</v>
      </c>
    </row>
    <row r="1681" s="14" customFormat="1">
      <c r="A1681" s="14"/>
      <c r="B1681" s="244"/>
      <c r="C1681" s="245"/>
      <c r="D1681" s="235" t="s">
        <v>198</v>
      </c>
      <c r="E1681" s="245"/>
      <c r="F1681" s="247" t="s">
        <v>2954</v>
      </c>
      <c r="G1681" s="245"/>
      <c r="H1681" s="248">
        <v>20.899999999999999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198</v>
      </c>
      <c r="AU1681" s="254" t="s">
        <v>82</v>
      </c>
      <c r="AV1681" s="14" t="s">
        <v>82</v>
      </c>
      <c r="AW1681" s="14" t="s">
        <v>4</v>
      </c>
      <c r="AX1681" s="14" t="s">
        <v>80</v>
      </c>
      <c r="AY1681" s="254" t="s">
        <v>188</v>
      </c>
    </row>
    <row r="1682" s="2" customFormat="1" ht="24.15" customHeight="1">
      <c r="A1682" s="40"/>
      <c r="B1682" s="41"/>
      <c r="C1682" s="215" t="s">
        <v>2955</v>
      </c>
      <c r="D1682" s="215" t="s">
        <v>190</v>
      </c>
      <c r="E1682" s="216" t="s">
        <v>2140</v>
      </c>
      <c r="F1682" s="217" t="s">
        <v>2141</v>
      </c>
      <c r="G1682" s="218" t="s">
        <v>243</v>
      </c>
      <c r="H1682" s="219">
        <v>19</v>
      </c>
      <c r="I1682" s="220"/>
      <c r="J1682" s="221">
        <f>ROUND(I1682*H1682,2)</f>
        <v>0</v>
      </c>
      <c r="K1682" s="217" t="s">
        <v>194</v>
      </c>
      <c r="L1682" s="46"/>
      <c r="M1682" s="222" t="s">
        <v>19</v>
      </c>
      <c r="N1682" s="223" t="s">
        <v>44</v>
      </c>
      <c r="O1682" s="86"/>
      <c r="P1682" s="224">
        <f>O1682*H1682</f>
        <v>0</v>
      </c>
      <c r="Q1682" s="224">
        <v>0</v>
      </c>
      <c r="R1682" s="224">
        <f>Q1682*H1682</f>
        <v>0</v>
      </c>
      <c r="S1682" s="224">
        <v>0</v>
      </c>
      <c r="T1682" s="225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6" t="s">
        <v>342</v>
      </c>
      <c r="AT1682" s="226" t="s">
        <v>190</v>
      </c>
      <c r="AU1682" s="226" t="s">
        <v>82</v>
      </c>
      <c r="AY1682" s="19" t="s">
        <v>188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19" t="s">
        <v>80</v>
      </c>
      <c r="BK1682" s="227">
        <f>ROUND(I1682*H1682,2)</f>
        <v>0</v>
      </c>
      <c r="BL1682" s="19" t="s">
        <v>342</v>
      </c>
      <c r="BM1682" s="226" t="s">
        <v>2956</v>
      </c>
    </row>
    <row r="1683" s="2" customFormat="1">
      <c r="A1683" s="40"/>
      <c r="B1683" s="41"/>
      <c r="C1683" s="42"/>
      <c r="D1683" s="228" t="s">
        <v>196</v>
      </c>
      <c r="E1683" s="42"/>
      <c r="F1683" s="229" t="s">
        <v>2143</v>
      </c>
      <c r="G1683" s="42"/>
      <c r="H1683" s="42"/>
      <c r="I1683" s="230"/>
      <c r="J1683" s="42"/>
      <c r="K1683" s="42"/>
      <c r="L1683" s="46"/>
      <c r="M1683" s="231"/>
      <c r="N1683" s="232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196</v>
      </c>
      <c r="AU1683" s="19" t="s">
        <v>82</v>
      </c>
    </row>
    <row r="1684" s="13" customFormat="1">
      <c r="A1684" s="13"/>
      <c r="B1684" s="233"/>
      <c r="C1684" s="234"/>
      <c r="D1684" s="235" t="s">
        <v>198</v>
      </c>
      <c r="E1684" s="236" t="s">
        <v>19</v>
      </c>
      <c r="F1684" s="237" t="s">
        <v>2502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198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188</v>
      </c>
    </row>
    <row r="1685" s="14" customFormat="1">
      <c r="A1685" s="14"/>
      <c r="B1685" s="244"/>
      <c r="C1685" s="245"/>
      <c r="D1685" s="235" t="s">
        <v>198</v>
      </c>
      <c r="E1685" s="246" t="s">
        <v>19</v>
      </c>
      <c r="F1685" s="247" t="s">
        <v>2503</v>
      </c>
      <c r="G1685" s="245"/>
      <c r="H1685" s="248">
        <v>19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198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188</v>
      </c>
    </row>
    <row r="1686" s="15" customFormat="1">
      <c r="A1686" s="15"/>
      <c r="B1686" s="255"/>
      <c r="C1686" s="256"/>
      <c r="D1686" s="235" t="s">
        <v>198</v>
      </c>
      <c r="E1686" s="257" t="s">
        <v>19</v>
      </c>
      <c r="F1686" s="258" t="s">
        <v>229</v>
      </c>
      <c r="G1686" s="256"/>
      <c r="H1686" s="259">
        <v>19</v>
      </c>
      <c r="I1686" s="260"/>
      <c r="J1686" s="256"/>
      <c r="K1686" s="256"/>
      <c r="L1686" s="261"/>
      <c r="M1686" s="262"/>
      <c r="N1686" s="263"/>
      <c r="O1686" s="263"/>
      <c r="P1686" s="263"/>
      <c r="Q1686" s="263"/>
      <c r="R1686" s="263"/>
      <c r="S1686" s="263"/>
      <c r="T1686" s="264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5" t="s">
        <v>198</v>
      </c>
      <c r="AU1686" s="265" t="s">
        <v>82</v>
      </c>
      <c r="AV1686" s="15" t="s">
        <v>135</v>
      </c>
      <c r="AW1686" s="15" t="s">
        <v>35</v>
      </c>
      <c r="AX1686" s="15" t="s">
        <v>80</v>
      </c>
      <c r="AY1686" s="265" t="s">
        <v>188</v>
      </c>
    </row>
    <row r="1687" s="2" customFormat="1" ht="24.15" customHeight="1">
      <c r="A1687" s="40"/>
      <c r="B1687" s="41"/>
      <c r="C1687" s="215" t="s">
        <v>2957</v>
      </c>
      <c r="D1687" s="215" t="s">
        <v>190</v>
      </c>
      <c r="E1687" s="216" t="s">
        <v>2145</v>
      </c>
      <c r="F1687" s="217" t="s">
        <v>2146</v>
      </c>
      <c r="G1687" s="218" t="s">
        <v>460</v>
      </c>
      <c r="H1687" s="266"/>
      <c r="I1687" s="220"/>
      <c r="J1687" s="221">
        <f>ROUND(I1687*H1687,2)</f>
        <v>0</v>
      </c>
      <c r="K1687" s="217" t="s">
        <v>194</v>
      </c>
      <c r="L1687" s="46"/>
      <c r="M1687" s="222" t="s">
        <v>19</v>
      </c>
      <c r="N1687" s="223" t="s">
        <v>44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342</v>
      </c>
      <c r="AT1687" s="226" t="s">
        <v>190</v>
      </c>
      <c r="AU1687" s="226" t="s">
        <v>82</v>
      </c>
      <c r="AY1687" s="19" t="s">
        <v>188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80</v>
      </c>
      <c r="BK1687" s="227">
        <f>ROUND(I1687*H1687,2)</f>
        <v>0</v>
      </c>
      <c r="BL1687" s="19" t="s">
        <v>342</v>
      </c>
      <c r="BM1687" s="226" t="s">
        <v>2958</v>
      </c>
    </row>
    <row r="1688" s="2" customFormat="1">
      <c r="A1688" s="40"/>
      <c r="B1688" s="41"/>
      <c r="C1688" s="42"/>
      <c r="D1688" s="228" t="s">
        <v>196</v>
      </c>
      <c r="E1688" s="42"/>
      <c r="F1688" s="229" t="s">
        <v>2148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196</v>
      </c>
      <c r="AU1688" s="19" t="s">
        <v>82</v>
      </c>
    </row>
    <row r="1689" s="12" customFormat="1" ht="22.8" customHeight="1">
      <c r="A1689" s="12"/>
      <c r="B1689" s="199"/>
      <c r="C1689" s="200"/>
      <c r="D1689" s="201" t="s">
        <v>72</v>
      </c>
      <c r="E1689" s="213" t="s">
        <v>1447</v>
      </c>
      <c r="F1689" s="213" t="s">
        <v>1448</v>
      </c>
      <c r="G1689" s="200"/>
      <c r="H1689" s="200"/>
      <c r="I1689" s="203"/>
      <c r="J1689" s="214">
        <f>BK1689</f>
        <v>0</v>
      </c>
      <c r="K1689" s="200"/>
      <c r="L1689" s="205"/>
      <c r="M1689" s="206"/>
      <c r="N1689" s="207"/>
      <c r="O1689" s="207"/>
      <c r="P1689" s="208">
        <f>SUM(P1690:P1855)</f>
        <v>0</v>
      </c>
      <c r="Q1689" s="207"/>
      <c r="R1689" s="208">
        <f>SUM(R1690:R1855)</f>
        <v>1.05721</v>
      </c>
      <c r="S1689" s="207"/>
      <c r="T1689" s="209">
        <f>SUM(T1690:T1855)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10" t="s">
        <v>82</v>
      </c>
      <c r="AT1689" s="211" t="s">
        <v>72</v>
      </c>
      <c r="AU1689" s="211" t="s">
        <v>80</v>
      </c>
      <c r="AY1689" s="210" t="s">
        <v>188</v>
      </c>
      <c r="BK1689" s="212">
        <f>SUM(BK1690:BK1855)</f>
        <v>0</v>
      </c>
    </row>
    <row r="1690" s="2" customFormat="1" ht="16.5" customHeight="1">
      <c r="A1690" s="40"/>
      <c r="B1690" s="41"/>
      <c r="C1690" s="215" t="s">
        <v>2959</v>
      </c>
      <c r="D1690" s="215" t="s">
        <v>190</v>
      </c>
      <c r="E1690" s="216" t="s">
        <v>2150</v>
      </c>
      <c r="F1690" s="217" t="s">
        <v>2151</v>
      </c>
      <c r="G1690" s="218" t="s">
        <v>243</v>
      </c>
      <c r="H1690" s="219">
        <v>357.5</v>
      </c>
      <c r="I1690" s="220"/>
      <c r="J1690" s="221">
        <f>ROUND(I1690*H1690,2)</f>
        <v>0</v>
      </c>
      <c r="K1690" s="217" t="s">
        <v>194</v>
      </c>
      <c r="L1690" s="46"/>
      <c r="M1690" s="222" t="s">
        <v>19</v>
      </c>
      <c r="N1690" s="223" t="s">
        <v>44</v>
      </c>
      <c r="O1690" s="86"/>
      <c r="P1690" s="224">
        <f>O1690*H1690</f>
        <v>0</v>
      </c>
      <c r="Q1690" s="224">
        <v>0</v>
      </c>
      <c r="R1690" s="224">
        <f>Q1690*H1690</f>
        <v>0</v>
      </c>
      <c r="S1690" s="224">
        <v>0</v>
      </c>
      <c r="T1690" s="225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342</v>
      </c>
      <c r="AT1690" s="226" t="s">
        <v>190</v>
      </c>
      <c r="AU1690" s="226" t="s">
        <v>82</v>
      </c>
      <c r="AY1690" s="19" t="s">
        <v>188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80</v>
      </c>
      <c r="BK1690" s="227">
        <f>ROUND(I1690*H1690,2)</f>
        <v>0</v>
      </c>
      <c r="BL1690" s="19" t="s">
        <v>342</v>
      </c>
      <c r="BM1690" s="226" t="s">
        <v>2960</v>
      </c>
    </row>
    <row r="1691" s="2" customFormat="1">
      <c r="A1691" s="40"/>
      <c r="B1691" s="41"/>
      <c r="C1691" s="42"/>
      <c r="D1691" s="228" t="s">
        <v>196</v>
      </c>
      <c r="E1691" s="42"/>
      <c r="F1691" s="229" t="s">
        <v>2153</v>
      </c>
      <c r="G1691" s="42"/>
      <c r="H1691" s="42"/>
      <c r="I1691" s="230"/>
      <c r="J1691" s="42"/>
      <c r="K1691" s="42"/>
      <c r="L1691" s="46"/>
      <c r="M1691" s="231"/>
      <c r="N1691" s="232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196</v>
      </c>
      <c r="AU1691" s="19" t="s">
        <v>82</v>
      </c>
    </row>
    <row r="1692" s="13" customFormat="1">
      <c r="A1692" s="13"/>
      <c r="B1692" s="233"/>
      <c r="C1692" s="234"/>
      <c r="D1692" s="235" t="s">
        <v>198</v>
      </c>
      <c r="E1692" s="236" t="s">
        <v>19</v>
      </c>
      <c r="F1692" s="237" t="s">
        <v>2502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198</v>
      </c>
      <c r="AU1692" s="243" t="s">
        <v>82</v>
      </c>
      <c r="AV1692" s="13" t="s">
        <v>80</v>
      </c>
      <c r="AW1692" s="13" t="s">
        <v>35</v>
      </c>
      <c r="AX1692" s="13" t="s">
        <v>73</v>
      </c>
      <c r="AY1692" s="243" t="s">
        <v>188</v>
      </c>
    </row>
    <row r="1693" s="13" customFormat="1">
      <c r="A1693" s="13"/>
      <c r="B1693" s="233"/>
      <c r="C1693" s="234"/>
      <c r="D1693" s="235" t="s">
        <v>198</v>
      </c>
      <c r="E1693" s="236" t="s">
        <v>19</v>
      </c>
      <c r="F1693" s="237" t="s">
        <v>1708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198</v>
      </c>
      <c r="AU1693" s="243" t="s">
        <v>82</v>
      </c>
      <c r="AV1693" s="13" t="s">
        <v>80</v>
      </c>
      <c r="AW1693" s="13" t="s">
        <v>35</v>
      </c>
      <c r="AX1693" s="13" t="s">
        <v>73</v>
      </c>
      <c r="AY1693" s="243" t="s">
        <v>188</v>
      </c>
    </row>
    <row r="1694" s="14" customFormat="1">
      <c r="A1694" s="14"/>
      <c r="B1694" s="244"/>
      <c r="C1694" s="245"/>
      <c r="D1694" s="235" t="s">
        <v>198</v>
      </c>
      <c r="E1694" s="246" t="s">
        <v>19</v>
      </c>
      <c r="F1694" s="247" t="s">
        <v>2503</v>
      </c>
      <c r="G1694" s="245"/>
      <c r="H1694" s="248">
        <v>19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198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188</v>
      </c>
    </row>
    <row r="1695" s="13" customFormat="1">
      <c r="A1695" s="13"/>
      <c r="B1695" s="233"/>
      <c r="C1695" s="234"/>
      <c r="D1695" s="235" t="s">
        <v>198</v>
      </c>
      <c r="E1695" s="236" t="s">
        <v>19</v>
      </c>
      <c r="F1695" s="237" t="s">
        <v>1710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198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188</v>
      </c>
    </row>
    <row r="1696" s="14" customFormat="1">
      <c r="A1696" s="14"/>
      <c r="B1696" s="244"/>
      <c r="C1696" s="245"/>
      <c r="D1696" s="235" t="s">
        <v>198</v>
      </c>
      <c r="E1696" s="246" t="s">
        <v>19</v>
      </c>
      <c r="F1696" s="247" t="s">
        <v>2504</v>
      </c>
      <c r="G1696" s="245"/>
      <c r="H1696" s="248">
        <v>249.30000000000001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198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188</v>
      </c>
    </row>
    <row r="1697" s="13" customFormat="1">
      <c r="A1697" s="13"/>
      <c r="B1697" s="233"/>
      <c r="C1697" s="234"/>
      <c r="D1697" s="235" t="s">
        <v>198</v>
      </c>
      <c r="E1697" s="236" t="s">
        <v>19</v>
      </c>
      <c r="F1697" s="237" t="s">
        <v>1712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198</v>
      </c>
      <c r="AU1697" s="243" t="s">
        <v>82</v>
      </c>
      <c r="AV1697" s="13" t="s">
        <v>80</v>
      </c>
      <c r="AW1697" s="13" t="s">
        <v>35</v>
      </c>
      <c r="AX1697" s="13" t="s">
        <v>73</v>
      </c>
      <c r="AY1697" s="243" t="s">
        <v>188</v>
      </c>
    </row>
    <row r="1698" s="14" customFormat="1">
      <c r="A1698" s="14"/>
      <c r="B1698" s="244"/>
      <c r="C1698" s="245"/>
      <c r="D1698" s="235" t="s">
        <v>198</v>
      </c>
      <c r="E1698" s="246" t="s">
        <v>19</v>
      </c>
      <c r="F1698" s="247" t="s">
        <v>2505</v>
      </c>
      <c r="G1698" s="245"/>
      <c r="H1698" s="248">
        <v>89.200000000000003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198</v>
      </c>
      <c r="AU1698" s="254" t="s">
        <v>82</v>
      </c>
      <c r="AV1698" s="14" t="s">
        <v>82</v>
      </c>
      <c r="AW1698" s="14" t="s">
        <v>35</v>
      </c>
      <c r="AX1698" s="14" t="s">
        <v>73</v>
      </c>
      <c r="AY1698" s="254" t="s">
        <v>188</v>
      </c>
    </row>
    <row r="1699" s="15" customFormat="1">
      <c r="A1699" s="15"/>
      <c r="B1699" s="255"/>
      <c r="C1699" s="256"/>
      <c r="D1699" s="235" t="s">
        <v>198</v>
      </c>
      <c r="E1699" s="257" t="s">
        <v>19</v>
      </c>
      <c r="F1699" s="258" t="s">
        <v>229</v>
      </c>
      <c r="G1699" s="256"/>
      <c r="H1699" s="259">
        <v>357.5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5" t="s">
        <v>198</v>
      </c>
      <c r="AU1699" s="265" t="s">
        <v>82</v>
      </c>
      <c r="AV1699" s="15" t="s">
        <v>135</v>
      </c>
      <c r="AW1699" s="15" t="s">
        <v>35</v>
      </c>
      <c r="AX1699" s="15" t="s">
        <v>80</v>
      </c>
      <c r="AY1699" s="265" t="s">
        <v>188</v>
      </c>
    </row>
    <row r="1700" s="2" customFormat="1" ht="16.5" customHeight="1">
      <c r="A1700" s="40"/>
      <c r="B1700" s="41"/>
      <c r="C1700" s="215" t="s">
        <v>1441</v>
      </c>
      <c r="D1700" s="215" t="s">
        <v>190</v>
      </c>
      <c r="E1700" s="216" t="s">
        <v>2155</v>
      </c>
      <c r="F1700" s="217" t="s">
        <v>2156</v>
      </c>
      <c r="G1700" s="218" t="s">
        <v>243</v>
      </c>
      <c r="H1700" s="219">
        <v>249.30000000000001</v>
      </c>
      <c r="I1700" s="220"/>
      <c r="J1700" s="221">
        <f>ROUND(I1700*H1700,2)</f>
        <v>0</v>
      </c>
      <c r="K1700" s="217" t="s">
        <v>194</v>
      </c>
      <c r="L1700" s="46"/>
      <c r="M1700" s="222" t="s">
        <v>19</v>
      </c>
      <c r="N1700" s="223" t="s">
        <v>44</v>
      </c>
      <c r="O1700" s="86"/>
      <c r="P1700" s="224">
        <f>O1700*H1700</f>
        <v>0</v>
      </c>
      <c r="Q1700" s="224">
        <v>0.00050000000000000001</v>
      </c>
      <c r="R1700" s="224">
        <f>Q1700*H1700</f>
        <v>0.12465000000000001</v>
      </c>
      <c r="S1700" s="224">
        <v>0</v>
      </c>
      <c r="T1700" s="225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6" t="s">
        <v>342</v>
      </c>
      <c r="AT1700" s="226" t="s">
        <v>190</v>
      </c>
      <c r="AU1700" s="226" t="s">
        <v>82</v>
      </c>
      <c r="AY1700" s="19" t="s">
        <v>188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19" t="s">
        <v>80</v>
      </c>
      <c r="BK1700" s="227">
        <f>ROUND(I1700*H1700,2)</f>
        <v>0</v>
      </c>
      <c r="BL1700" s="19" t="s">
        <v>342</v>
      </c>
      <c r="BM1700" s="226" t="s">
        <v>2961</v>
      </c>
    </row>
    <row r="1701" s="2" customFormat="1">
      <c r="A1701" s="40"/>
      <c r="B1701" s="41"/>
      <c r="C1701" s="42"/>
      <c r="D1701" s="228" t="s">
        <v>196</v>
      </c>
      <c r="E1701" s="42"/>
      <c r="F1701" s="229" t="s">
        <v>2158</v>
      </c>
      <c r="G1701" s="42"/>
      <c r="H1701" s="42"/>
      <c r="I1701" s="230"/>
      <c r="J1701" s="42"/>
      <c r="K1701" s="42"/>
      <c r="L1701" s="46"/>
      <c r="M1701" s="231"/>
      <c r="N1701" s="232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196</v>
      </c>
      <c r="AU1701" s="19" t="s">
        <v>82</v>
      </c>
    </row>
    <row r="1702" s="13" customFormat="1">
      <c r="A1702" s="13"/>
      <c r="B1702" s="233"/>
      <c r="C1702" s="234"/>
      <c r="D1702" s="235" t="s">
        <v>198</v>
      </c>
      <c r="E1702" s="236" t="s">
        <v>19</v>
      </c>
      <c r="F1702" s="237" t="s">
        <v>2502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198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188</v>
      </c>
    </row>
    <row r="1703" s="13" customFormat="1">
      <c r="A1703" s="13"/>
      <c r="B1703" s="233"/>
      <c r="C1703" s="234"/>
      <c r="D1703" s="235" t="s">
        <v>198</v>
      </c>
      <c r="E1703" s="236" t="s">
        <v>19</v>
      </c>
      <c r="F1703" s="237" t="s">
        <v>1710</v>
      </c>
      <c r="G1703" s="234"/>
      <c r="H1703" s="236" t="s">
        <v>19</v>
      </c>
      <c r="I1703" s="238"/>
      <c r="J1703" s="234"/>
      <c r="K1703" s="234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198</v>
      </c>
      <c r="AU1703" s="243" t="s">
        <v>82</v>
      </c>
      <c r="AV1703" s="13" t="s">
        <v>80</v>
      </c>
      <c r="AW1703" s="13" t="s">
        <v>35</v>
      </c>
      <c r="AX1703" s="13" t="s">
        <v>73</v>
      </c>
      <c r="AY1703" s="243" t="s">
        <v>188</v>
      </c>
    </row>
    <row r="1704" s="14" customFormat="1">
      <c r="A1704" s="14"/>
      <c r="B1704" s="244"/>
      <c r="C1704" s="245"/>
      <c r="D1704" s="235" t="s">
        <v>198</v>
      </c>
      <c r="E1704" s="246" t="s">
        <v>19</v>
      </c>
      <c r="F1704" s="247" t="s">
        <v>2504</v>
      </c>
      <c r="G1704" s="245"/>
      <c r="H1704" s="248">
        <v>249.30000000000001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198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188</v>
      </c>
    </row>
    <row r="1705" s="15" customFormat="1">
      <c r="A1705" s="15"/>
      <c r="B1705" s="255"/>
      <c r="C1705" s="256"/>
      <c r="D1705" s="235" t="s">
        <v>198</v>
      </c>
      <c r="E1705" s="257" t="s">
        <v>19</v>
      </c>
      <c r="F1705" s="258" t="s">
        <v>229</v>
      </c>
      <c r="G1705" s="256"/>
      <c r="H1705" s="259">
        <v>249.30000000000001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198</v>
      </c>
      <c r="AU1705" s="265" t="s">
        <v>82</v>
      </c>
      <c r="AV1705" s="15" t="s">
        <v>135</v>
      </c>
      <c r="AW1705" s="15" t="s">
        <v>35</v>
      </c>
      <c r="AX1705" s="15" t="s">
        <v>80</v>
      </c>
      <c r="AY1705" s="265" t="s">
        <v>188</v>
      </c>
    </row>
    <row r="1706" s="2" customFormat="1" ht="24.15" customHeight="1">
      <c r="A1706" s="40"/>
      <c r="B1706" s="41"/>
      <c r="C1706" s="272" t="s">
        <v>2962</v>
      </c>
      <c r="D1706" s="272" t="s">
        <v>522</v>
      </c>
      <c r="E1706" s="273" t="s">
        <v>2160</v>
      </c>
      <c r="F1706" s="274" t="s">
        <v>2161</v>
      </c>
      <c r="G1706" s="275" t="s">
        <v>243</v>
      </c>
      <c r="H1706" s="276">
        <v>274.23000000000002</v>
      </c>
      <c r="I1706" s="277"/>
      <c r="J1706" s="278">
        <f>ROUND(I1706*H1706,2)</f>
        <v>0</v>
      </c>
      <c r="K1706" s="274" t="s">
        <v>194</v>
      </c>
      <c r="L1706" s="279"/>
      <c r="M1706" s="280" t="s">
        <v>19</v>
      </c>
      <c r="N1706" s="281" t="s">
        <v>44</v>
      </c>
      <c r="O1706" s="86"/>
      <c r="P1706" s="224">
        <f>O1706*H1706</f>
        <v>0</v>
      </c>
      <c r="Q1706" s="224">
        <v>0.0016999999999999999</v>
      </c>
      <c r="R1706" s="224">
        <f>Q1706*H1706</f>
        <v>0.46619100000000002</v>
      </c>
      <c r="S1706" s="224">
        <v>0</v>
      </c>
      <c r="T1706" s="225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630</v>
      </c>
      <c r="AT1706" s="226" t="s">
        <v>522</v>
      </c>
      <c r="AU1706" s="226" t="s">
        <v>82</v>
      </c>
      <c r="AY1706" s="19" t="s">
        <v>188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80</v>
      </c>
      <c r="BK1706" s="227">
        <f>ROUND(I1706*H1706,2)</f>
        <v>0</v>
      </c>
      <c r="BL1706" s="19" t="s">
        <v>342</v>
      </c>
      <c r="BM1706" s="226" t="s">
        <v>2963</v>
      </c>
    </row>
    <row r="1707" s="13" customFormat="1">
      <c r="A1707" s="13"/>
      <c r="B1707" s="233"/>
      <c r="C1707" s="234"/>
      <c r="D1707" s="235" t="s">
        <v>198</v>
      </c>
      <c r="E1707" s="236" t="s">
        <v>19</v>
      </c>
      <c r="F1707" s="237" t="s">
        <v>2502</v>
      </c>
      <c r="G1707" s="234"/>
      <c r="H1707" s="236" t="s">
        <v>19</v>
      </c>
      <c r="I1707" s="238"/>
      <c r="J1707" s="234"/>
      <c r="K1707" s="234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198</v>
      </c>
      <c r="AU1707" s="243" t="s">
        <v>82</v>
      </c>
      <c r="AV1707" s="13" t="s">
        <v>80</v>
      </c>
      <c r="AW1707" s="13" t="s">
        <v>35</v>
      </c>
      <c r="AX1707" s="13" t="s">
        <v>73</v>
      </c>
      <c r="AY1707" s="243" t="s">
        <v>188</v>
      </c>
    </row>
    <row r="1708" s="13" customFormat="1">
      <c r="A1708" s="13"/>
      <c r="B1708" s="233"/>
      <c r="C1708" s="234"/>
      <c r="D1708" s="235" t="s">
        <v>198</v>
      </c>
      <c r="E1708" s="236" t="s">
        <v>19</v>
      </c>
      <c r="F1708" s="237" t="s">
        <v>1710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198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188</v>
      </c>
    </row>
    <row r="1709" s="14" customFormat="1">
      <c r="A1709" s="14"/>
      <c r="B1709" s="244"/>
      <c r="C1709" s="245"/>
      <c r="D1709" s="235" t="s">
        <v>198</v>
      </c>
      <c r="E1709" s="246" t="s">
        <v>19</v>
      </c>
      <c r="F1709" s="247" t="s">
        <v>2504</v>
      </c>
      <c r="G1709" s="245"/>
      <c r="H1709" s="248">
        <v>249.30000000000001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198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188</v>
      </c>
    </row>
    <row r="1710" s="15" customFormat="1">
      <c r="A1710" s="15"/>
      <c r="B1710" s="255"/>
      <c r="C1710" s="256"/>
      <c r="D1710" s="235" t="s">
        <v>198</v>
      </c>
      <c r="E1710" s="257" t="s">
        <v>19</v>
      </c>
      <c r="F1710" s="258" t="s">
        <v>229</v>
      </c>
      <c r="G1710" s="256"/>
      <c r="H1710" s="259">
        <v>249.30000000000001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198</v>
      </c>
      <c r="AU1710" s="265" t="s">
        <v>82</v>
      </c>
      <c r="AV1710" s="15" t="s">
        <v>135</v>
      </c>
      <c r="AW1710" s="15" t="s">
        <v>35</v>
      </c>
      <c r="AX1710" s="15" t="s">
        <v>80</v>
      </c>
      <c r="AY1710" s="265" t="s">
        <v>188</v>
      </c>
    </row>
    <row r="1711" s="14" customFormat="1">
      <c r="A1711" s="14"/>
      <c r="B1711" s="244"/>
      <c r="C1711" s="245"/>
      <c r="D1711" s="235" t="s">
        <v>198</v>
      </c>
      <c r="E1711" s="245"/>
      <c r="F1711" s="247" t="s">
        <v>2964</v>
      </c>
      <c r="G1711" s="245"/>
      <c r="H1711" s="248">
        <v>274.23000000000002</v>
      </c>
      <c r="I1711" s="249"/>
      <c r="J1711" s="245"/>
      <c r="K1711" s="245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4" t="s">
        <v>198</v>
      </c>
      <c r="AU1711" s="254" t="s">
        <v>82</v>
      </c>
      <c r="AV1711" s="14" t="s">
        <v>82</v>
      </c>
      <c r="AW1711" s="14" t="s">
        <v>4</v>
      </c>
      <c r="AX1711" s="14" t="s">
        <v>80</v>
      </c>
      <c r="AY1711" s="254" t="s">
        <v>188</v>
      </c>
    </row>
    <row r="1712" s="2" customFormat="1" ht="21.75" customHeight="1">
      <c r="A1712" s="40"/>
      <c r="B1712" s="41"/>
      <c r="C1712" s="215" t="s">
        <v>2965</v>
      </c>
      <c r="D1712" s="215" t="s">
        <v>190</v>
      </c>
      <c r="E1712" s="216" t="s">
        <v>2966</v>
      </c>
      <c r="F1712" s="217" t="s">
        <v>2967</v>
      </c>
      <c r="G1712" s="218" t="s">
        <v>243</v>
      </c>
      <c r="H1712" s="219">
        <v>89.200000000000003</v>
      </c>
      <c r="I1712" s="220"/>
      <c r="J1712" s="221">
        <f>ROUND(I1712*H1712,2)</f>
        <v>0</v>
      </c>
      <c r="K1712" s="217" t="s">
        <v>194</v>
      </c>
      <c r="L1712" s="46"/>
      <c r="M1712" s="222" t="s">
        <v>19</v>
      </c>
      <c r="N1712" s="223" t="s">
        <v>44</v>
      </c>
      <c r="O1712" s="86"/>
      <c r="P1712" s="224">
        <f>O1712*H1712</f>
        <v>0</v>
      </c>
      <c r="Q1712" s="224">
        <v>0.00040000000000000002</v>
      </c>
      <c r="R1712" s="224">
        <f>Q1712*H1712</f>
        <v>0.035680000000000003</v>
      </c>
      <c r="S1712" s="224">
        <v>0</v>
      </c>
      <c r="T1712" s="225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6" t="s">
        <v>342</v>
      </c>
      <c r="AT1712" s="226" t="s">
        <v>190</v>
      </c>
      <c r="AU1712" s="226" t="s">
        <v>82</v>
      </c>
      <c r="AY1712" s="19" t="s">
        <v>188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19" t="s">
        <v>80</v>
      </c>
      <c r="BK1712" s="227">
        <f>ROUND(I1712*H1712,2)</f>
        <v>0</v>
      </c>
      <c r="BL1712" s="19" t="s">
        <v>342</v>
      </c>
      <c r="BM1712" s="226" t="s">
        <v>2968</v>
      </c>
    </row>
    <row r="1713" s="2" customFormat="1">
      <c r="A1713" s="40"/>
      <c r="B1713" s="41"/>
      <c r="C1713" s="42"/>
      <c r="D1713" s="228" t="s">
        <v>196</v>
      </c>
      <c r="E1713" s="42"/>
      <c r="F1713" s="229" t="s">
        <v>2969</v>
      </c>
      <c r="G1713" s="42"/>
      <c r="H1713" s="42"/>
      <c r="I1713" s="230"/>
      <c r="J1713" s="42"/>
      <c r="K1713" s="42"/>
      <c r="L1713" s="46"/>
      <c r="M1713" s="231"/>
      <c r="N1713" s="232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196</v>
      </c>
      <c r="AU1713" s="19" t="s">
        <v>82</v>
      </c>
    </row>
    <row r="1714" s="13" customFormat="1">
      <c r="A1714" s="13"/>
      <c r="B1714" s="233"/>
      <c r="C1714" s="234"/>
      <c r="D1714" s="235" t="s">
        <v>198</v>
      </c>
      <c r="E1714" s="236" t="s">
        <v>19</v>
      </c>
      <c r="F1714" s="237" t="s">
        <v>2502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198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188</v>
      </c>
    </row>
    <row r="1715" s="13" customFormat="1">
      <c r="A1715" s="13"/>
      <c r="B1715" s="233"/>
      <c r="C1715" s="234"/>
      <c r="D1715" s="235" t="s">
        <v>198</v>
      </c>
      <c r="E1715" s="236" t="s">
        <v>19</v>
      </c>
      <c r="F1715" s="237" t="s">
        <v>1712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198</v>
      </c>
      <c r="AU1715" s="243" t="s">
        <v>82</v>
      </c>
      <c r="AV1715" s="13" t="s">
        <v>80</v>
      </c>
      <c r="AW1715" s="13" t="s">
        <v>35</v>
      </c>
      <c r="AX1715" s="13" t="s">
        <v>73</v>
      </c>
      <c r="AY1715" s="243" t="s">
        <v>188</v>
      </c>
    </row>
    <row r="1716" s="14" customFormat="1">
      <c r="A1716" s="14"/>
      <c r="B1716" s="244"/>
      <c r="C1716" s="245"/>
      <c r="D1716" s="235" t="s">
        <v>198</v>
      </c>
      <c r="E1716" s="246" t="s">
        <v>19</v>
      </c>
      <c r="F1716" s="247" t="s">
        <v>2505</v>
      </c>
      <c r="G1716" s="245"/>
      <c r="H1716" s="248">
        <v>89.200000000000003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198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188</v>
      </c>
    </row>
    <row r="1717" s="15" customFormat="1">
      <c r="A1717" s="15"/>
      <c r="B1717" s="255"/>
      <c r="C1717" s="256"/>
      <c r="D1717" s="235" t="s">
        <v>198</v>
      </c>
      <c r="E1717" s="257" t="s">
        <v>19</v>
      </c>
      <c r="F1717" s="258" t="s">
        <v>229</v>
      </c>
      <c r="G1717" s="256"/>
      <c r="H1717" s="259">
        <v>89.200000000000003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198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188</v>
      </c>
    </row>
    <row r="1718" s="2" customFormat="1" ht="16.5" customHeight="1">
      <c r="A1718" s="40"/>
      <c r="B1718" s="41"/>
      <c r="C1718" s="272" t="s">
        <v>2970</v>
      </c>
      <c r="D1718" s="272" t="s">
        <v>522</v>
      </c>
      <c r="E1718" s="273" t="s">
        <v>2170</v>
      </c>
      <c r="F1718" s="274" t="s">
        <v>2171</v>
      </c>
      <c r="G1718" s="275" t="s">
        <v>243</v>
      </c>
      <c r="H1718" s="276">
        <v>98.120000000000005</v>
      </c>
      <c r="I1718" s="277"/>
      <c r="J1718" s="278">
        <f>ROUND(I1718*H1718,2)</f>
        <v>0</v>
      </c>
      <c r="K1718" s="274" t="s">
        <v>194</v>
      </c>
      <c r="L1718" s="279"/>
      <c r="M1718" s="280" t="s">
        <v>19</v>
      </c>
      <c r="N1718" s="281" t="s">
        <v>44</v>
      </c>
      <c r="O1718" s="86"/>
      <c r="P1718" s="224">
        <f>O1718*H1718</f>
        <v>0</v>
      </c>
      <c r="Q1718" s="224">
        <v>0.0033999999999999998</v>
      </c>
      <c r="R1718" s="224">
        <f>Q1718*H1718</f>
        <v>0.33360800000000002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630</v>
      </c>
      <c r="AT1718" s="226" t="s">
        <v>522</v>
      </c>
      <c r="AU1718" s="226" t="s">
        <v>82</v>
      </c>
      <c r="AY1718" s="19" t="s">
        <v>188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342</v>
      </c>
      <c r="BM1718" s="226" t="s">
        <v>2971</v>
      </c>
    </row>
    <row r="1719" s="13" customFormat="1">
      <c r="A1719" s="13"/>
      <c r="B1719" s="233"/>
      <c r="C1719" s="234"/>
      <c r="D1719" s="235" t="s">
        <v>198</v>
      </c>
      <c r="E1719" s="236" t="s">
        <v>19</v>
      </c>
      <c r="F1719" s="237" t="s">
        <v>2502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198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188</v>
      </c>
    </row>
    <row r="1720" s="13" customFormat="1">
      <c r="A1720" s="13"/>
      <c r="B1720" s="233"/>
      <c r="C1720" s="234"/>
      <c r="D1720" s="235" t="s">
        <v>198</v>
      </c>
      <c r="E1720" s="236" t="s">
        <v>19</v>
      </c>
      <c r="F1720" s="237" t="s">
        <v>1712</v>
      </c>
      <c r="G1720" s="234"/>
      <c r="H1720" s="236" t="s">
        <v>19</v>
      </c>
      <c r="I1720" s="238"/>
      <c r="J1720" s="234"/>
      <c r="K1720" s="234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198</v>
      </c>
      <c r="AU1720" s="243" t="s">
        <v>82</v>
      </c>
      <c r="AV1720" s="13" t="s">
        <v>80</v>
      </c>
      <c r="AW1720" s="13" t="s">
        <v>35</v>
      </c>
      <c r="AX1720" s="13" t="s">
        <v>73</v>
      </c>
      <c r="AY1720" s="243" t="s">
        <v>188</v>
      </c>
    </row>
    <row r="1721" s="14" customFormat="1">
      <c r="A1721" s="14"/>
      <c r="B1721" s="244"/>
      <c r="C1721" s="245"/>
      <c r="D1721" s="235" t="s">
        <v>198</v>
      </c>
      <c r="E1721" s="246" t="s">
        <v>19</v>
      </c>
      <c r="F1721" s="247" t="s">
        <v>2505</v>
      </c>
      <c r="G1721" s="245"/>
      <c r="H1721" s="248">
        <v>89.200000000000003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198</v>
      </c>
      <c r="AU1721" s="254" t="s">
        <v>82</v>
      </c>
      <c r="AV1721" s="14" t="s">
        <v>82</v>
      </c>
      <c r="AW1721" s="14" t="s">
        <v>35</v>
      </c>
      <c r="AX1721" s="14" t="s">
        <v>73</v>
      </c>
      <c r="AY1721" s="254" t="s">
        <v>188</v>
      </c>
    </row>
    <row r="1722" s="15" customFormat="1">
      <c r="A1722" s="15"/>
      <c r="B1722" s="255"/>
      <c r="C1722" s="256"/>
      <c r="D1722" s="235" t="s">
        <v>198</v>
      </c>
      <c r="E1722" s="257" t="s">
        <v>19</v>
      </c>
      <c r="F1722" s="258" t="s">
        <v>229</v>
      </c>
      <c r="G1722" s="256"/>
      <c r="H1722" s="259">
        <v>89.200000000000003</v>
      </c>
      <c r="I1722" s="260"/>
      <c r="J1722" s="256"/>
      <c r="K1722" s="256"/>
      <c r="L1722" s="261"/>
      <c r="M1722" s="262"/>
      <c r="N1722" s="263"/>
      <c r="O1722" s="263"/>
      <c r="P1722" s="263"/>
      <c r="Q1722" s="263"/>
      <c r="R1722" s="263"/>
      <c r="S1722" s="263"/>
      <c r="T1722" s="264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5" t="s">
        <v>198</v>
      </c>
      <c r="AU1722" s="265" t="s">
        <v>82</v>
      </c>
      <c r="AV1722" s="15" t="s">
        <v>135</v>
      </c>
      <c r="AW1722" s="15" t="s">
        <v>35</v>
      </c>
      <c r="AX1722" s="15" t="s">
        <v>80</v>
      </c>
      <c r="AY1722" s="265" t="s">
        <v>188</v>
      </c>
    </row>
    <row r="1723" s="14" customFormat="1">
      <c r="A1723" s="14"/>
      <c r="B1723" s="244"/>
      <c r="C1723" s="245"/>
      <c r="D1723" s="235" t="s">
        <v>198</v>
      </c>
      <c r="E1723" s="245"/>
      <c r="F1723" s="247" t="s">
        <v>2972</v>
      </c>
      <c r="G1723" s="245"/>
      <c r="H1723" s="248">
        <v>98.120000000000005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198</v>
      </c>
      <c r="AU1723" s="254" t="s">
        <v>82</v>
      </c>
      <c r="AV1723" s="14" t="s">
        <v>82</v>
      </c>
      <c r="AW1723" s="14" t="s">
        <v>4</v>
      </c>
      <c r="AX1723" s="14" t="s">
        <v>80</v>
      </c>
      <c r="AY1723" s="254" t="s">
        <v>188</v>
      </c>
    </row>
    <row r="1724" s="2" customFormat="1" ht="16.5" customHeight="1">
      <c r="A1724" s="40"/>
      <c r="B1724" s="41"/>
      <c r="C1724" s="215" t="s">
        <v>2973</v>
      </c>
      <c r="D1724" s="215" t="s">
        <v>190</v>
      </c>
      <c r="E1724" s="216" t="s">
        <v>2175</v>
      </c>
      <c r="F1724" s="217" t="s">
        <v>2176</v>
      </c>
      <c r="G1724" s="218" t="s">
        <v>501</v>
      </c>
      <c r="H1724" s="219">
        <v>268.988</v>
      </c>
      <c r="I1724" s="220"/>
      <c r="J1724" s="221">
        <f>ROUND(I1724*H1724,2)</f>
        <v>0</v>
      </c>
      <c r="K1724" s="217" t="s">
        <v>194</v>
      </c>
      <c r="L1724" s="46"/>
      <c r="M1724" s="222" t="s">
        <v>19</v>
      </c>
      <c r="N1724" s="223" t="s">
        <v>44</v>
      </c>
      <c r="O1724" s="86"/>
      <c r="P1724" s="224">
        <f>O1724*H1724</f>
        <v>0</v>
      </c>
      <c r="Q1724" s="224">
        <v>3.0000000000000001E-05</v>
      </c>
      <c r="R1724" s="224">
        <f>Q1724*H1724</f>
        <v>0.0080696399999999995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342</v>
      </c>
      <c r="AT1724" s="226" t="s">
        <v>190</v>
      </c>
      <c r="AU1724" s="226" t="s">
        <v>82</v>
      </c>
      <c r="AY1724" s="19" t="s">
        <v>188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80</v>
      </c>
      <c r="BK1724" s="227">
        <f>ROUND(I1724*H1724,2)</f>
        <v>0</v>
      </c>
      <c r="BL1724" s="19" t="s">
        <v>342</v>
      </c>
      <c r="BM1724" s="226" t="s">
        <v>2974</v>
      </c>
    </row>
    <row r="1725" s="2" customFormat="1">
      <c r="A1725" s="40"/>
      <c r="B1725" s="41"/>
      <c r="C1725" s="42"/>
      <c r="D1725" s="228" t="s">
        <v>196</v>
      </c>
      <c r="E1725" s="42"/>
      <c r="F1725" s="229" t="s">
        <v>2178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196</v>
      </c>
      <c r="AU1725" s="19" t="s">
        <v>82</v>
      </c>
    </row>
    <row r="1726" s="13" customFormat="1">
      <c r="A1726" s="13"/>
      <c r="B1726" s="233"/>
      <c r="C1726" s="234"/>
      <c r="D1726" s="235" t="s">
        <v>198</v>
      </c>
      <c r="E1726" s="236" t="s">
        <v>19</v>
      </c>
      <c r="F1726" s="237" t="s">
        <v>2346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198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188</v>
      </c>
    </row>
    <row r="1727" s="13" customFormat="1">
      <c r="A1727" s="13"/>
      <c r="B1727" s="233"/>
      <c r="C1727" s="234"/>
      <c r="D1727" s="235" t="s">
        <v>198</v>
      </c>
      <c r="E1727" s="236" t="s">
        <v>19</v>
      </c>
      <c r="F1727" s="237" t="s">
        <v>2445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198</v>
      </c>
      <c r="AU1727" s="243" t="s">
        <v>82</v>
      </c>
      <c r="AV1727" s="13" t="s">
        <v>80</v>
      </c>
      <c r="AW1727" s="13" t="s">
        <v>35</v>
      </c>
      <c r="AX1727" s="13" t="s">
        <v>73</v>
      </c>
      <c r="AY1727" s="243" t="s">
        <v>188</v>
      </c>
    </row>
    <row r="1728" s="14" customFormat="1">
      <c r="A1728" s="14"/>
      <c r="B1728" s="244"/>
      <c r="C1728" s="245"/>
      <c r="D1728" s="235" t="s">
        <v>198</v>
      </c>
      <c r="E1728" s="246" t="s">
        <v>19</v>
      </c>
      <c r="F1728" s="247" t="s">
        <v>2517</v>
      </c>
      <c r="G1728" s="245"/>
      <c r="H1728" s="248">
        <v>25.25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198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188</v>
      </c>
    </row>
    <row r="1729" s="14" customFormat="1">
      <c r="A1729" s="14"/>
      <c r="B1729" s="244"/>
      <c r="C1729" s="245"/>
      <c r="D1729" s="235" t="s">
        <v>198</v>
      </c>
      <c r="E1729" s="246" t="s">
        <v>19</v>
      </c>
      <c r="F1729" s="247" t="s">
        <v>2518</v>
      </c>
      <c r="G1729" s="245"/>
      <c r="H1729" s="248">
        <v>50.075000000000003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198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188</v>
      </c>
    </row>
    <row r="1730" s="14" customFormat="1">
      <c r="A1730" s="14"/>
      <c r="B1730" s="244"/>
      <c r="C1730" s="245"/>
      <c r="D1730" s="235" t="s">
        <v>198</v>
      </c>
      <c r="E1730" s="246" t="s">
        <v>19</v>
      </c>
      <c r="F1730" s="247" t="s">
        <v>2975</v>
      </c>
      <c r="G1730" s="245"/>
      <c r="H1730" s="248">
        <v>-8.4499999999999993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198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188</v>
      </c>
    </row>
    <row r="1731" s="14" customFormat="1">
      <c r="A1731" s="14"/>
      <c r="B1731" s="244"/>
      <c r="C1731" s="245"/>
      <c r="D1731" s="235" t="s">
        <v>198</v>
      </c>
      <c r="E1731" s="246" t="s">
        <v>19</v>
      </c>
      <c r="F1731" s="247" t="s">
        <v>2976</v>
      </c>
      <c r="G1731" s="245"/>
      <c r="H1731" s="248">
        <v>-11.25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198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188</v>
      </c>
    </row>
    <row r="1732" s="14" customFormat="1">
      <c r="A1732" s="14"/>
      <c r="B1732" s="244"/>
      <c r="C1732" s="245"/>
      <c r="D1732" s="235" t="s">
        <v>198</v>
      </c>
      <c r="E1732" s="246" t="s">
        <v>19</v>
      </c>
      <c r="F1732" s="247" t="s">
        <v>2977</v>
      </c>
      <c r="G1732" s="245"/>
      <c r="H1732" s="248">
        <v>-3.6000000000000001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198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188</v>
      </c>
    </row>
    <row r="1733" s="14" customFormat="1">
      <c r="A1733" s="14"/>
      <c r="B1733" s="244"/>
      <c r="C1733" s="245"/>
      <c r="D1733" s="235" t="s">
        <v>198</v>
      </c>
      <c r="E1733" s="246" t="s">
        <v>19</v>
      </c>
      <c r="F1733" s="247" t="s">
        <v>2978</v>
      </c>
      <c r="G1733" s="245"/>
      <c r="H1733" s="248">
        <v>-2.7000000000000002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198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188</v>
      </c>
    </row>
    <row r="1734" s="13" customFormat="1">
      <c r="A1734" s="13"/>
      <c r="B1734" s="233"/>
      <c r="C1734" s="234"/>
      <c r="D1734" s="235" t="s">
        <v>198</v>
      </c>
      <c r="E1734" s="236" t="s">
        <v>19</v>
      </c>
      <c r="F1734" s="237" t="s">
        <v>2454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198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188</v>
      </c>
    </row>
    <row r="1735" s="14" customFormat="1">
      <c r="A1735" s="14"/>
      <c r="B1735" s="244"/>
      <c r="C1735" s="245"/>
      <c r="D1735" s="235" t="s">
        <v>198</v>
      </c>
      <c r="E1735" s="246" t="s">
        <v>19</v>
      </c>
      <c r="F1735" s="247" t="s">
        <v>2519</v>
      </c>
      <c r="G1735" s="245"/>
      <c r="H1735" s="248">
        <v>20.855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198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188</v>
      </c>
    </row>
    <row r="1736" s="14" customFormat="1">
      <c r="A1736" s="14"/>
      <c r="B1736" s="244"/>
      <c r="C1736" s="245"/>
      <c r="D1736" s="235" t="s">
        <v>198</v>
      </c>
      <c r="E1736" s="246" t="s">
        <v>19</v>
      </c>
      <c r="F1736" s="247" t="s">
        <v>2183</v>
      </c>
      <c r="G1736" s="245"/>
      <c r="H1736" s="248">
        <v>-1.25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198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188</v>
      </c>
    </row>
    <row r="1737" s="13" customFormat="1">
      <c r="A1737" s="13"/>
      <c r="B1737" s="233"/>
      <c r="C1737" s="234"/>
      <c r="D1737" s="235" t="s">
        <v>198</v>
      </c>
      <c r="E1737" s="236" t="s">
        <v>19</v>
      </c>
      <c r="F1737" s="237" t="s">
        <v>2456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198</v>
      </c>
      <c r="AU1737" s="243" t="s">
        <v>82</v>
      </c>
      <c r="AV1737" s="13" t="s">
        <v>80</v>
      </c>
      <c r="AW1737" s="13" t="s">
        <v>35</v>
      </c>
      <c r="AX1737" s="13" t="s">
        <v>73</v>
      </c>
      <c r="AY1737" s="243" t="s">
        <v>188</v>
      </c>
    </row>
    <row r="1738" s="14" customFormat="1">
      <c r="A1738" s="14"/>
      <c r="B1738" s="244"/>
      <c r="C1738" s="245"/>
      <c r="D1738" s="235" t="s">
        <v>198</v>
      </c>
      <c r="E1738" s="246" t="s">
        <v>19</v>
      </c>
      <c r="F1738" s="247" t="s">
        <v>2520</v>
      </c>
      <c r="G1738" s="245"/>
      <c r="H1738" s="248">
        <v>16.379999999999999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198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188</v>
      </c>
    </row>
    <row r="1739" s="14" customFormat="1">
      <c r="A1739" s="14"/>
      <c r="B1739" s="244"/>
      <c r="C1739" s="245"/>
      <c r="D1739" s="235" t="s">
        <v>198</v>
      </c>
      <c r="E1739" s="246" t="s">
        <v>19</v>
      </c>
      <c r="F1739" s="247" t="s">
        <v>2979</v>
      </c>
      <c r="G1739" s="245"/>
      <c r="H1739" s="248">
        <v>-2.8999999999999999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198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188</v>
      </c>
    </row>
    <row r="1740" s="13" customFormat="1">
      <c r="A1740" s="13"/>
      <c r="B1740" s="233"/>
      <c r="C1740" s="234"/>
      <c r="D1740" s="235" t="s">
        <v>198</v>
      </c>
      <c r="E1740" s="236" t="s">
        <v>19</v>
      </c>
      <c r="F1740" s="237" t="s">
        <v>2458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198</v>
      </c>
      <c r="AU1740" s="243" t="s">
        <v>82</v>
      </c>
      <c r="AV1740" s="13" t="s">
        <v>80</v>
      </c>
      <c r="AW1740" s="13" t="s">
        <v>35</v>
      </c>
      <c r="AX1740" s="13" t="s">
        <v>73</v>
      </c>
      <c r="AY1740" s="243" t="s">
        <v>188</v>
      </c>
    </row>
    <row r="1741" s="14" customFormat="1">
      <c r="A1741" s="14"/>
      <c r="B1741" s="244"/>
      <c r="C1741" s="245"/>
      <c r="D1741" s="235" t="s">
        <v>198</v>
      </c>
      <c r="E1741" s="246" t="s">
        <v>19</v>
      </c>
      <c r="F1741" s="247" t="s">
        <v>2521</v>
      </c>
      <c r="G1741" s="245"/>
      <c r="H1741" s="248">
        <v>12.315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198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188</v>
      </c>
    </row>
    <row r="1742" s="14" customFormat="1">
      <c r="A1742" s="14"/>
      <c r="B1742" s="244"/>
      <c r="C1742" s="245"/>
      <c r="D1742" s="235" t="s">
        <v>198</v>
      </c>
      <c r="E1742" s="246" t="s">
        <v>19</v>
      </c>
      <c r="F1742" s="247" t="s">
        <v>2980</v>
      </c>
      <c r="G1742" s="245"/>
      <c r="H1742" s="248">
        <v>-2.7000000000000002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198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188</v>
      </c>
    </row>
    <row r="1743" s="13" customFormat="1">
      <c r="A1743" s="13"/>
      <c r="B1743" s="233"/>
      <c r="C1743" s="234"/>
      <c r="D1743" s="235" t="s">
        <v>198</v>
      </c>
      <c r="E1743" s="236" t="s">
        <v>19</v>
      </c>
      <c r="F1743" s="237" t="s">
        <v>2462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198</v>
      </c>
      <c r="AU1743" s="243" t="s">
        <v>82</v>
      </c>
      <c r="AV1743" s="13" t="s">
        <v>80</v>
      </c>
      <c r="AW1743" s="13" t="s">
        <v>35</v>
      </c>
      <c r="AX1743" s="13" t="s">
        <v>73</v>
      </c>
      <c r="AY1743" s="243" t="s">
        <v>188</v>
      </c>
    </row>
    <row r="1744" s="14" customFormat="1">
      <c r="A1744" s="14"/>
      <c r="B1744" s="244"/>
      <c r="C1744" s="245"/>
      <c r="D1744" s="235" t="s">
        <v>198</v>
      </c>
      <c r="E1744" s="246" t="s">
        <v>19</v>
      </c>
      <c r="F1744" s="247" t="s">
        <v>2522</v>
      </c>
      <c r="G1744" s="245"/>
      <c r="H1744" s="248">
        <v>16.739999999999998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198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188</v>
      </c>
    </row>
    <row r="1745" s="14" customFormat="1">
      <c r="A1745" s="14"/>
      <c r="B1745" s="244"/>
      <c r="C1745" s="245"/>
      <c r="D1745" s="235" t="s">
        <v>198</v>
      </c>
      <c r="E1745" s="246" t="s">
        <v>19</v>
      </c>
      <c r="F1745" s="247" t="s">
        <v>2187</v>
      </c>
      <c r="G1745" s="245"/>
      <c r="H1745" s="248">
        <v>-0.90000000000000002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198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188</v>
      </c>
    </row>
    <row r="1746" s="13" customFormat="1">
      <c r="A1746" s="13"/>
      <c r="B1746" s="233"/>
      <c r="C1746" s="234"/>
      <c r="D1746" s="235" t="s">
        <v>198</v>
      </c>
      <c r="E1746" s="236" t="s">
        <v>19</v>
      </c>
      <c r="F1746" s="237" t="s">
        <v>2464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198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188</v>
      </c>
    </row>
    <row r="1747" s="14" customFormat="1">
      <c r="A1747" s="14"/>
      <c r="B1747" s="244"/>
      <c r="C1747" s="245"/>
      <c r="D1747" s="235" t="s">
        <v>198</v>
      </c>
      <c r="E1747" s="246" t="s">
        <v>19</v>
      </c>
      <c r="F1747" s="247" t="s">
        <v>2523</v>
      </c>
      <c r="G1747" s="245"/>
      <c r="H1747" s="248">
        <v>14.725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198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188</v>
      </c>
    </row>
    <row r="1748" s="14" customFormat="1">
      <c r="A1748" s="14"/>
      <c r="B1748" s="244"/>
      <c r="C1748" s="245"/>
      <c r="D1748" s="235" t="s">
        <v>198</v>
      </c>
      <c r="E1748" s="246" t="s">
        <v>19</v>
      </c>
      <c r="F1748" s="247" t="s">
        <v>2183</v>
      </c>
      <c r="G1748" s="245"/>
      <c r="H1748" s="248">
        <v>-1.25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198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188</v>
      </c>
    </row>
    <row r="1749" s="13" customFormat="1">
      <c r="A1749" s="13"/>
      <c r="B1749" s="233"/>
      <c r="C1749" s="234"/>
      <c r="D1749" s="235" t="s">
        <v>198</v>
      </c>
      <c r="E1749" s="236" t="s">
        <v>19</v>
      </c>
      <c r="F1749" s="237" t="s">
        <v>2466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198</v>
      </c>
      <c r="AU1749" s="243" t="s">
        <v>82</v>
      </c>
      <c r="AV1749" s="13" t="s">
        <v>80</v>
      </c>
      <c r="AW1749" s="13" t="s">
        <v>35</v>
      </c>
      <c r="AX1749" s="13" t="s">
        <v>73</v>
      </c>
      <c r="AY1749" s="243" t="s">
        <v>188</v>
      </c>
    </row>
    <row r="1750" s="14" customFormat="1">
      <c r="A1750" s="14"/>
      <c r="B1750" s="244"/>
      <c r="C1750" s="245"/>
      <c r="D1750" s="235" t="s">
        <v>198</v>
      </c>
      <c r="E1750" s="246" t="s">
        <v>19</v>
      </c>
      <c r="F1750" s="247" t="s">
        <v>2524</v>
      </c>
      <c r="G1750" s="245"/>
      <c r="H1750" s="248">
        <v>3.4399999999999999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198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188</v>
      </c>
    </row>
    <row r="1751" s="14" customFormat="1">
      <c r="A1751" s="14"/>
      <c r="B1751" s="244"/>
      <c r="C1751" s="245"/>
      <c r="D1751" s="235" t="s">
        <v>198</v>
      </c>
      <c r="E1751" s="246" t="s">
        <v>19</v>
      </c>
      <c r="F1751" s="247" t="s">
        <v>2525</v>
      </c>
      <c r="G1751" s="245"/>
      <c r="H1751" s="248">
        <v>12.32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198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188</v>
      </c>
    </row>
    <row r="1752" s="14" customFormat="1">
      <c r="A1752" s="14"/>
      <c r="B1752" s="244"/>
      <c r="C1752" s="245"/>
      <c r="D1752" s="235" t="s">
        <v>198</v>
      </c>
      <c r="E1752" s="246" t="s">
        <v>19</v>
      </c>
      <c r="F1752" s="247" t="s">
        <v>2187</v>
      </c>
      <c r="G1752" s="245"/>
      <c r="H1752" s="248">
        <v>-0.90000000000000002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198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188</v>
      </c>
    </row>
    <row r="1753" s="14" customFormat="1">
      <c r="A1753" s="14"/>
      <c r="B1753" s="244"/>
      <c r="C1753" s="245"/>
      <c r="D1753" s="235" t="s">
        <v>198</v>
      </c>
      <c r="E1753" s="246" t="s">
        <v>19</v>
      </c>
      <c r="F1753" s="247" t="s">
        <v>2184</v>
      </c>
      <c r="G1753" s="245"/>
      <c r="H1753" s="248">
        <v>-1.25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198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188</v>
      </c>
    </row>
    <row r="1754" s="13" customFormat="1">
      <c r="A1754" s="13"/>
      <c r="B1754" s="233"/>
      <c r="C1754" s="234"/>
      <c r="D1754" s="235" t="s">
        <v>198</v>
      </c>
      <c r="E1754" s="236" t="s">
        <v>19</v>
      </c>
      <c r="F1754" s="237" t="s">
        <v>2468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198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188</v>
      </c>
    </row>
    <row r="1755" s="14" customFormat="1">
      <c r="A1755" s="14"/>
      <c r="B1755" s="244"/>
      <c r="C1755" s="245"/>
      <c r="D1755" s="235" t="s">
        <v>198</v>
      </c>
      <c r="E1755" s="246" t="s">
        <v>19</v>
      </c>
      <c r="F1755" s="247" t="s">
        <v>2526</v>
      </c>
      <c r="G1755" s="245"/>
      <c r="H1755" s="248">
        <v>3.8799999999999999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198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188</v>
      </c>
    </row>
    <row r="1756" s="14" customFormat="1">
      <c r="A1756" s="14"/>
      <c r="B1756" s="244"/>
      <c r="C1756" s="245"/>
      <c r="D1756" s="235" t="s">
        <v>198</v>
      </c>
      <c r="E1756" s="246" t="s">
        <v>19</v>
      </c>
      <c r="F1756" s="247" t="s">
        <v>2527</v>
      </c>
      <c r="G1756" s="245"/>
      <c r="H1756" s="248">
        <v>36.207999999999998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198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188</v>
      </c>
    </row>
    <row r="1757" s="14" customFormat="1">
      <c r="A1757" s="14"/>
      <c r="B1757" s="244"/>
      <c r="C1757" s="245"/>
      <c r="D1757" s="235" t="s">
        <v>198</v>
      </c>
      <c r="E1757" s="246" t="s">
        <v>19</v>
      </c>
      <c r="F1757" s="247" t="s">
        <v>2184</v>
      </c>
      <c r="G1757" s="245"/>
      <c r="H1757" s="248">
        <v>-1.25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198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188</v>
      </c>
    </row>
    <row r="1758" s="14" customFormat="1">
      <c r="A1758" s="14"/>
      <c r="B1758" s="244"/>
      <c r="C1758" s="245"/>
      <c r="D1758" s="235" t="s">
        <v>198</v>
      </c>
      <c r="E1758" s="246" t="s">
        <v>19</v>
      </c>
      <c r="F1758" s="247" t="s">
        <v>2187</v>
      </c>
      <c r="G1758" s="245"/>
      <c r="H1758" s="248">
        <v>-0.90000000000000002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198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188</v>
      </c>
    </row>
    <row r="1759" s="13" customFormat="1">
      <c r="A1759" s="13"/>
      <c r="B1759" s="233"/>
      <c r="C1759" s="234"/>
      <c r="D1759" s="235" t="s">
        <v>198</v>
      </c>
      <c r="E1759" s="236" t="s">
        <v>19</v>
      </c>
      <c r="F1759" s="237" t="s">
        <v>2470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198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188</v>
      </c>
    </row>
    <row r="1760" s="14" customFormat="1">
      <c r="A1760" s="14"/>
      <c r="B1760" s="244"/>
      <c r="C1760" s="245"/>
      <c r="D1760" s="235" t="s">
        <v>198</v>
      </c>
      <c r="E1760" s="246" t="s">
        <v>19</v>
      </c>
      <c r="F1760" s="247" t="s">
        <v>2528</v>
      </c>
      <c r="G1760" s="245"/>
      <c r="H1760" s="248">
        <v>3.6200000000000001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198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188</v>
      </c>
    </row>
    <row r="1761" s="14" customFormat="1">
      <c r="A1761" s="14"/>
      <c r="B1761" s="244"/>
      <c r="C1761" s="245"/>
      <c r="D1761" s="235" t="s">
        <v>198</v>
      </c>
      <c r="E1761" s="246" t="s">
        <v>19</v>
      </c>
      <c r="F1761" s="247" t="s">
        <v>2529</v>
      </c>
      <c r="G1761" s="245"/>
      <c r="H1761" s="248">
        <v>11.92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198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188</v>
      </c>
    </row>
    <row r="1762" s="14" customFormat="1">
      <c r="A1762" s="14"/>
      <c r="B1762" s="244"/>
      <c r="C1762" s="245"/>
      <c r="D1762" s="235" t="s">
        <v>198</v>
      </c>
      <c r="E1762" s="246" t="s">
        <v>19</v>
      </c>
      <c r="F1762" s="247" t="s">
        <v>2184</v>
      </c>
      <c r="G1762" s="245"/>
      <c r="H1762" s="248">
        <v>-1.25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198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188</v>
      </c>
    </row>
    <row r="1763" s="13" customFormat="1">
      <c r="A1763" s="13"/>
      <c r="B1763" s="233"/>
      <c r="C1763" s="234"/>
      <c r="D1763" s="235" t="s">
        <v>198</v>
      </c>
      <c r="E1763" s="236" t="s">
        <v>19</v>
      </c>
      <c r="F1763" s="237" t="s">
        <v>2472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198</v>
      </c>
      <c r="AU1763" s="243" t="s">
        <v>82</v>
      </c>
      <c r="AV1763" s="13" t="s">
        <v>80</v>
      </c>
      <c r="AW1763" s="13" t="s">
        <v>35</v>
      </c>
      <c r="AX1763" s="13" t="s">
        <v>73</v>
      </c>
      <c r="AY1763" s="243" t="s">
        <v>188</v>
      </c>
    </row>
    <row r="1764" s="14" customFormat="1">
      <c r="A1764" s="14"/>
      <c r="B1764" s="244"/>
      <c r="C1764" s="245"/>
      <c r="D1764" s="235" t="s">
        <v>198</v>
      </c>
      <c r="E1764" s="246" t="s">
        <v>19</v>
      </c>
      <c r="F1764" s="247" t="s">
        <v>2530</v>
      </c>
      <c r="G1764" s="245"/>
      <c r="H1764" s="248">
        <v>3.8399999999999999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198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188</v>
      </c>
    </row>
    <row r="1765" s="14" customFormat="1">
      <c r="A1765" s="14"/>
      <c r="B1765" s="244"/>
      <c r="C1765" s="245"/>
      <c r="D1765" s="235" t="s">
        <v>198</v>
      </c>
      <c r="E1765" s="246" t="s">
        <v>19</v>
      </c>
      <c r="F1765" s="247" t="s">
        <v>2531</v>
      </c>
      <c r="G1765" s="245"/>
      <c r="H1765" s="248">
        <v>7.7800000000000002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198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188</v>
      </c>
    </row>
    <row r="1766" s="14" customFormat="1">
      <c r="A1766" s="14"/>
      <c r="B1766" s="244"/>
      <c r="C1766" s="245"/>
      <c r="D1766" s="235" t="s">
        <v>198</v>
      </c>
      <c r="E1766" s="246" t="s">
        <v>19</v>
      </c>
      <c r="F1766" s="247" t="s">
        <v>2184</v>
      </c>
      <c r="G1766" s="245"/>
      <c r="H1766" s="248">
        <v>-1.25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198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188</v>
      </c>
    </row>
    <row r="1767" s="13" customFormat="1">
      <c r="A1767" s="13"/>
      <c r="B1767" s="233"/>
      <c r="C1767" s="234"/>
      <c r="D1767" s="235" t="s">
        <v>198</v>
      </c>
      <c r="E1767" s="236" t="s">
        <v>19</v>
      </c>
      <c r="F1767" s="237" t="s">
        <v>2474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198</v>
      </c>
      <c r="AU1767" s="243" t="s">
        <v>82</v>
      </c>
      <c r="AV1767" s="13" t="s">
        <v>80</v>
      </c>
      <c r="AW1767" s="13" t="s">
        <v>35</v>
      </c>
      <c r="AX1767" s="13" t="s">
        <v>73</v>
      </c>
      <c r="AY1767" s="243" t="s">
        <v>188</v>
      </c>
    </row>
    <row r="1768" s="14" customFormat="1">
      <c r="A1768" s="14"/>
      <c r="B1768" s="244"/>
      <c r="C1768" s="245"/>
      <c r="D1768" s="235" t="s">
        <v>198</v>
      </c>
      <c r="E1768" s="246" t="s">
        <v>19</v>
      </c>
      <c r="F1768" s="247" t="s">
        <v>2532</v>
      </c>
      <c r="G1768" s="245"/>
      <c r="H1768" s="248">
        <v>14.18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198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188</v>
      </c>
    </row>
    <row r="1769" s="14" customFormat="1">
      <c r="A1769" s="14"/>
      <c r="B1769" s="244"/>
      <c r="C1769" s="245"/>
      <c r="D1769" s="235" t="s">
        <v>198</v>
      </c>
      <c r="E1769" s="246" t="s">
        <v>19</v>
      </c>
      <c r="F1769" s="247" t="s">
        <v>2533</v>
      </c>
      <c r="G1769" s="245"/>
      <c r="H1769" s="248">
        <v>7.9699999999999998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198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188</v>
      </c>
    </row>
    <row r="1770" s="14" customFormat="1">
      <c r="A1770" s="14"/>
      <c r="B1770" s="244"/>
      <c r="C1770" s="245"/>
      <c r="D1770" s="235" t="s">
        <v>198</v>
      </c>
      <c r="E1770" s="246" t="s">
        <v>19</v>
      </c>
      <c r="F1770" s="247" t="s">
        <v>2981</v>
      </c>
      <c r="G1770" s="245"/>
      <c r="H1770" s="248">
        <v>-2.3999999999999999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198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188</v>
      </c>
    </row>
    <row r="1771" s="13" customFormat="1">
      <c r="A1771" s="13"/>
      <c r="B1771" s="233"/>
      <c r="C1771" s="234"/>
      <c r="D1771" s="235" t="s">
        <v>198</v>
      </c>
      <c r="E1771" s="236" t="s">
        <v>19</v>
      </c>
      <c r="F1771" s="237" t="s">
        <v>2476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198</v>
      </c>
      <c r="AU1771" s="243" t="s">
        <v>82</v>
      </c>
      <c r="AV1771" s="13" t="s">
        <v>80</v>
      </c>
      <c r="AW1771" s="13" t="s">
        <v>35</v>
      </c>
      <c r="AX1771" s="13" t="s">
        <v>73</v>
      </c>
      <c r="AY1771" s="243" t="s">
        <v>188</v>
      </c>
    </row>
    <row r="1772" s="14" customFormat="1">
      <c r="A1772" s="14"/>
      <c r="B1772" s="244"/>
      <c r="C1772" s="245"/>
      <c r="D1772" s="235" t="s">
        <v>198</v>
      </c>
      <c r="E1772" s="246" t="s">
        <v>19</v>
      </c>
      <c r="F1772" s="247" t="s">
        <v>2534</v>
      </c>
      <c r="G1772" s="245"/>
      <c r="H1772" s="248">
        <v>11.300000000000001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198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188</v>
      </c>
    </row>
    <row r="1773" s="14" customFormat="1">
      <c r="A1773" s="14"/>
      <c r="B1773" s="244"/>
      <c r="C1773" s="245"/>
      <c r="D1773" s="235" t="s">
        <v>198</v>
      </c>
      <c r="E1773" s="246" t="s">
        <v>19</v>
      </c>
      <c r="F1773" s="247" t="s">
        <v>2535</v>
      </c>
      <c r="G1773" s="245"/>
      <c r="H1773" s="248">
        <v>10.630000000000001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198</v>
      </c>
      <c r="AU1773" s="254" t="s">
        <v>82</v>
      </c>
      <c r="AV1773" s="14" t="s">
        <v>82</v>
      </c>
      <c r="AW1773" s="14" t="s">
        <v>35</v>
      </c>
      <c r="AX1773" s="14" t="s">
        <v>73</v>
      </c>
      <c r="AY1773" s="254" t="s">
        <v>188</v>
      </c>
    </row>
    <row r="1774" s="14" customFormat="1">
      <c r="A1774" s="14"/>
      <c r="B1774" s="244"/>
      <c r="C1774" s="245"/>
      <c r="D1774" s="235" t="s">
        <v>198</v>
      </c>
      <c r="E1774" s="246" t="s">
        <v>19</v>
      </c>
      <c r="F1774" s="247" t="s">
        <v>2982</v>
      </c>
      <c r="G1774" s="245"/>
      <c r="H1774" s="248">
        <v>-3.6499999999999999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198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188</v>
      </c>
    </row>
    <row r="1775" s="13" customFormat="1">
      <c r="A1775" s="13"/>
      <c r="B1775" s="233"/>
      <c r="C1775" s="234"/>
      <c r="D1775" s="235" t="s">
        <v>198</v>
      </c>
      <c r="E1775" s="236" t="s">
        <v>19</v>
      </c>
      <c r="F1775" s="237" t="s">
        <v>2480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198</v>
      </c>
      <c r="AU1775" s="243" t="s">
        <v>82</v>
      </c>
      <c r="AV1775" s="13" t="s">
        <v>80</v>
      </c>
      <c r="AW1775" s="13" t="s">
        <v>35</v>
      </c>
      <c r="AX1775" s="13" t="s">
        <v>73</v>
      </c>
      <c r="AY1775" s="243" t="s">
        <v>188</v>
      </c>
    </row>
    <row r="1776" s="14" customFormat="1">
      <c r="A1776" s="14"/>
      <c r="B1776" s="244"/>
      <c r="C1776" s="245"/>
      <c r="D1776" s="235" t="s">
        <v>198</v>
      </c>
      <c r="E1776" s="246" t="s">
        <v>19</v>
      </c>
      <c r="F1776" s="247" t="s">
        <v>2536</v>
      </c>
      <c r="G1776" s="245"/>
      <c r="H1776" s="248">
        <v>1.8100000000000001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198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188</v>
      </c>
    </row>
    <row r="1777" s="14" customFormat="1">
      <c r="A1777" s="14"/>
      <c r="B1777" s="244"/>
      <c r="C1777" s="245"/>
      <c r="D1777" s="235" t="s">
        <v>198</v>
      </c>
      <c r="E1777" s="246" t="s">
        <v>19</v>
      </c>
      <c r="F1777" s="247" t="s">
        <v>2537</v>
      </c>
      <c r="G1777" s="245"/>
      <c r="H1777" s="248">
        <v>11.289999999999999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198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188</v>
      </c>
    </row>
    <row r="1778" s="14" customFormat="1">
      <c r="A1778" s="14"/>
      <c r="B1778" s="244"/>
      <c r="C1778" s="245"/>
      <c r="D1778" s="235" t="s">
        <v>198</v>
      </c>
      <c r="E1778" s="246" t="s">
        <v>19</v>
      </c>
      <c r="F1778" s="247" t="s">
        <v>2983</v>
      </c>
      <c r="G1778" s="245"/>
      <c r="H1778" s="248">
        <v>-2.7000000000000002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198</v>
      </c>
      <c r="AU1778" s="254" t="s">
        <v>82</v>
      </c>
      <c r="AV1778" s="14" t="s">
        <v>82</v>
      </c>
      <c r="AW1778" s="14" t="s">
        <v>35</v>
      </c>
      <c r="AX1778" s="14" t="s">
        <v>73</v>
      </c>
      <c r="AY1778" s="254" t="s">
        <v>188</v>
      </c>
    </row>
    <row r="1779" s="13" customFormat="1">
      <c r="A1779" s="13"/>
      <c r="B1779" s="233"/>
      <c r="C1779" s="234"/>
      <c r="D1779" s="235" t="s">
        <v>198</v>
      </c>
      <c r="E1779" s="236" t="s">
        <v>19</v>
      </c>
      <c r="F1779" s="237" t="s">
        <v>2484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198</v>
      </c>
      <c r="AU1779" s="243" t="s">
        <v>82</v>
      </c>
      <c r="AV1779" s="13" t="s">
        <v>80</v>
      </c>
      <c r="AW1779" s="13" t="s">
        <v>35</v>
      </c>
      <c r="AX1779" s="13" t="s">
        <v>73</v>
      </c>
      <c r="AY1779" s="243" t="s">
        <v>188</v>
      </c>
    </row>
    <row r="1780" s="14" customFormat="1">
      <c r="A1780" s="14"/>
      <c r="B1780" s="244"/>
      <c r="C1780" s="245"/>
      <c r="D1780" s="235" t="s">
        <v>198</v>
      </c>
      <c r="E1780" s="246" t="s">
        <v>19</v>
      </c>
      <c r="F1780" s="247" t="s">
        <v>2538</v>
      </c>
      <c r="G1780" s="245"/>
      <c r="H1780" s="248">
        <v>11.359999999999999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198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188</v>
      </c>
    </row>
    <row r="1781" s="14" customFormat="1">
      <c r="A1781" s="14"/>
      <c r="B1781" s="244"/>
      <c r="C1781" s="245"/>
      <c r="D1781" s="235" t="s">
        <v>198</v>
      </c>
      <c r="E1781" s="246" t="s">
        <v>19</v>
      </c>
      <c r="F1781" s="247" t="s">
        <v>2539</v>
      </c>
      <c r="G1781" s="245"/>
      <c r="H1781" s="248">
        <v>15.050000000000001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198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188</v>
      </c>
    </row>
    <row r="1782" s="14" customFormat="1">
      <c r="A1782" s="14"/>
      <c r="B1782" s="244"/>
      <c r="C1782" s="245"/>
      <c r="D1782" s="235" t="s">
        <v>198</v>
      </c>
      <c r="E1782" s="246" t="s">
        <v>19</v>
      </c>
      <c r="F1782" s="247" t="s">
        <v>2984</v>
      </c>
      <c r="G1782" s="245"/>
      <c r="H1782" s="248">
        <v>-3.3999999999999999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198</v>
      </c>
      <c r="AU1782" s="254" t="s">
        <v>82</v>
      </c>
      <c r="AV1782" s="14" t="s">
        <v>82</v>
      </c>
      <c r="AW1782" s="14" t="s">
        <v>35</v>
      </c>
      <c r="AX1782" s="14" t="s">
        <v>73</v>
      </c>
      <c r="AY1782" s="254" t="s">
        <v>188</v>
      </c>
    </row>
    <row r="1783" s="15" customFormat="1">
      <c r="A1783" s="15"/>
      <c r="B1783" s="255"/>
      <c r="C1783" s="256"/>
      <c r="D1783" s="235" t="s">
        <v>198</v>
      </c>
      <c r="E1783" s="257" t="s">
        <v>19</v>
      </c>
      <c r="F1783" s="258" t="s">
        <v>229</v>
      </c>
      <c r="G1783" s="256"/>
      <c r="H1783" s="259">
        <v>268.988</v>
      </c>
      <c r="I1783" s="260"/>
      <c r="J1783" s="256"/>
      <c r="K1783" s="256"/>
      <c r="L1783" s="261"/>
      <c r="M1783" s="262"/>
      <c r="N1783" s="263"/>
      <c r="O1783" s="263"/>
      <c r="P1783" s="263"/>
      <c r="Q1783" s="263"/>
      <c r="R1783" s="263"/>
      <c r="S1783" s="263"/>
      <c r="T1783" s="264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5" t="s">
        <v>198</v>
      </c>
      <c r="AU1783" s="265" t="s">
        <v>82</v>
      </c>
      <c r="AV1783" s="15" t="s">
        <v>135</v>
      </c>
      <c r="AW1783" s="15" t="s">
        <v>35</v>
      </c>
      <c r="AX1783" s="15" t="s">
        <v>80</v>
      </c>
      <c r="AY1783" s="265" t="s">
        <v>188</v>
      </c>
    </row>
    <row r="1784" s="2" customFormat="1" ht="16.5" customHeight="1">
      <c r="A1784" s="40"/>
      <c r="B1784" s="41"/>
      <c r="C1784" s="272" t="s">
        <v>2985</v>
      </c>
      <c r="D1784" s="272" t="s">
        <v>522</v>
      </c>
      <c r="E1784" s="273" t="s">
        <v>2189</v>
      </c>
      <c r="F1784" s="274" t="s">
        <v>2190</v>
      </c>
      <c r="G1784" s="275" t="s">
        <v>501</v>
      </c>
      <c r="H1784" s="276">
        <v>50.311999999999998</v>
      </c>
      <c r="I1784" s="277"/>
      <c r="J1784" s="278">
        <f>ROUND(I1784*H1784,2)</f>
        <v>0</v>
      </c>
      <c r="K1784" s="274" t="s">
        <v>194</v>
      </c>
      <c r="L1784" s="279"/>
      <c r="M1784" s="280" t="s">
        <v>19</v>
      </c>
      <c r="N1784" s="281" t="s">
        <v>44</v>
      </c>
      <c r="O1784" s="86"/>
      <c r="P1784" s="224">
        <f>O1784*H1784</f>
        <v>0</v>
      </c>
      <c r="Q1784" s="224">
        <v>0.00038000000000000002</v>
      </c>
      <c r="R1784" s="224">
        <f>Q1784*H1784</f>
        <v>0.01911856</v>
      </c>
      <c r="S1784" s="224">
        <v>0</v>
      </c>
      <c r="T1784" s="225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6" t="s">
        <v>630</v>
      </c>
      <c r="AT1784" s="226" t="s">
        <v>522</v>
      </c>
      <c r="AU1784" s="226" t="s">
        <v>82</v>
      </c>
      <c r="AY1784" s="19" t="s">
        <v>188</v>
      </c>
      <c r="BE1784" s="227">
        <f>IF(N1784="základní",J1784,0)</f>
        <v>0</v>
      </c>
      <c r="BF1784" s="227">
        <f>IF(N1784="snížená",J1784,0)</f>
        <v>0</v>
      </c>
      <c r="BG1784" s="227">
        <f>IF(N1784="zákl. přenesená",J1784,0)</f>
        <v>0</v>
      </c>
      <c r="BH1784" s="227">
        <f>IF(N1784="sníž. přenesená",J1784,0)</f>
        <v>0</v>
      </c>
      <c r="BI1784" s="227">
        <f>IF(N1784="nulová",J1784,0)</f>
        <v>0</v>
      </c>
      <c r="BJ1784" s="19" t="s">
        <v>80</v>
      </c>
      <c r="BK1784" s="227">
        <f>ROUND(I1784*H1784,2)</f>
        <v>0</v>
      </c>
      <c r="BL1784" s="19" t="s">
        <v>342</v>
      </c>
      <c r="BM1784" s="226" t="s">
        <v>2986</v>
      </c>
    </row>
    <row r="1785" s="13" customFormat="1">
      <c r="A1785" s="13"/>
      <c r="B1785" s="233"/>
      <c r="C1785" s="234"/>
      <c r="D1785" s="235" t="s">
        <v>198</v>
      </c>
      <c r="E1785" s="236" t="s">
        <v>19</v>
      </c>
      <c r="F1785" s="237" t="s">
        <v>2346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198</v>
      </c>
      <c r="AU1785" s="243" t="s">
        <v>82</v>
      </c>
      <c r="AV1785" s="13" t="s">
        <v>80</v>
      </c>
      <c r="AW1785" s="13" t="s">
        <v>35</v>
      </c>
      <c r="AX1785" s="13" t="s">
        <v>73</v>
      </c>
      <c r="AY1785" s="243" t="s">
        <v>188</v>
      </c>
    </row>
    <row r="1786" s="13" customFormat="1">
      <c r="A1786" s="13"/>
      <c r="B1786" s="233"/>
      <c r="C1786" s="234"/>
      <c r="D1786" s="235" t="s">
        <v>198</v>
      </c>
      <c r="E1786" s="236" t="s">
        <v>19</v>
      </c>
      <c r="F1786" s="237" t="s">
        <v>2445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198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188</v>
      </c>
    </row>
    <row r="1787" s="14" customFormat="1">
      <c r="A1787" s="14"/>
      <c r="B1787" s="244"/>
      <c r="C1787" s="245"/>
      <c r="D1787" s="235" t="s">
        <v>198</v>
      </c>
      <c r="E1787" s="246" t="s">
        <v>19</v>
      </c>
      <c r="F1787" s="247" t="s">
        <v>2517</v>
      </c>
      <c r="G1787" s="245"/>
      <c r="H1787" s="248">
        <v>25.25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198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188</v>
      </c>
    </row>
    <row r="1788" s="14" customFormat="1">
      <c r="A1788" s="14"/>
      <c r="B1788" s="244"/>
      <c r="C1788" s="245"/>
      <c r="D1788" s="235" t="s">
        <v>198</v>
      </c>
      <c r="E1788" s="246" t="s">
        <v>19</v>
      </c>
      <c r="F1788" s="247" t="s">
        <v>2518</v>
      </c>
      <c r="G1788" s="245"/>
      <c r="H1788" s="248">
        <v>50.075000000000003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198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188</v>
      </c>
    </row>
    <row r="1789" s="14" customFormat="1">
      <c r="A1789" s="14"/>
      <c r="B1789" s="244"/>
      <c r="C1789" s="245"/>
      <c r="D1789" s="235" t="s">
        <v>198</v>
      </c>
      <c r="E1789" s="246" t="s">
        <v>19</v>
      </c>
      <c r="F1789" s="247" t="s">
        <v>2975</v>
      </c>
      <c r="G1789" s="245"/>
      <c r="H1789" s="248">
        <v>-8.4499999999999993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198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188</v>
      </c>
    </row>
    <row r="1790" s="14" customFormat="1">
      <c r="A1790" s="14"/>
      <c r="B1790" s="244"/>
      <c r="C1790" s="245"/>
      <c r="D1790" s="235" t="s">
        <v>198</v>
      </c>
      <c r="E1790" s="246" t="s">
        <v>19</v>
      </c>
      <c r="F1790" s="247" t="s">
        <v>2976</v>
      </c>
      <c r="G1790" s="245"/>
      <c r="H1790" s="248">
        <v>-11.25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198</v>
      </c>
      <c r="AU1790" s="254" t="s">
        <v>82</v>
      </c>
      <c r="AV1790" s="14" t="s">
        <v>82</v>
      </c>
      <c r="AW1790" s="14" t="s">
        <v>35</v>
      </c>
      <c r="AX1790" s="14" t="s">
        <v>73</v>
      </c>
      <c r="AY1790" s="254" t="s">
        <v>188</v>
      </c>
    </row>
    <row r="1791" s="14" customFormat="1">
      <c r="A1791" s="14"/>
      <c r="B1791" s="244"/>
      <c r="C1791" s="245"/>
      <c r="D1791" s="235" t="s">
        <v>198</v>
      </c>
      <c r="E1791" s="246" t="s">
        <v>19</v>
      </c>
      <c r="F1791" s="247" t="s">
        <v>2977</v>
      </c>
      <c r="G1791" s="245"/>
      <c r="H1791" s="248">
        <v>-3.6000000000000001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198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188</v>
      </c>
    </row>
    <row r="1792" s="14" customFormat="1">
      <c r="A1792" s="14"/>
      <c r="B1792" s="244"/>
      <c r="C1792" s="245"/>
      <c r="D1792" s="235" t="s">
        <v>198</v>
      </c>
      <c r="E1792" s="246" t="s">
        <v>19</v>
      </c>
      <c r="F1792" s="247" t="s">
        <v>2978</v>
      </c>
      <c r="G1792" s="245"/>
      <c r="H1792" s="248">
        <v>-2.7000000000000002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198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188</v>
      </c>
    </row>
    <row r="1793" s="15" customFormat="1">
      <c r="A1793" s="15"/>
      <c r="B1793" s="255"/>
      <c r="C1793" s="256"/>
      <c r="D1793" s="235" t="s">
        <v>198</v>
      </c>
      <c r="E1793" s="257" t="s">
        <v>19</v>
      </c>
      <c r="F1793" s="258" t="s">
        <v>229</v>
      </c>
      <c r="G1793" s="256"/>
      <c r="H1793" s="259">
        <v>49.324999999999996</v>
      </c>
      <c r="I1793" s="260"/>
      <c r="J1793" s="256"/>
      <c r="K1793" s="256"/>
      <c r="L1793" s="261"/>
      <c r="M1793" s="262"/>
      <c r="N1793" s="263"/>
      <c r="O1793" s="263"/>
      <c r="P1793" s="263"/>
      <c r="Q1793" s="263"/>
      <c r="R1793" s="263"/>
      <c r="S1793" s="263"/>
      <c r="T1793" s="264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5" t="s">
        <v>198</v>
      </c>
      <c r="AU1793" s="265" t="s">
        <v>82</v>
      </c>
      <c r="AV1793" s="15" t="s">
        <v>135</v>
      </c>
      <c r="AW1793" s="15" t="s">
        <v>35</v>
      </c>
      <c r="AX1793" s="15" t="s">
        <v>80</v>
      </c>
      <c r="AY1793" s="265" t="s">
        <v>188</v>
      </c>
    </row>
    <row r="1794" s="14" customFormat="1">
      <c r="A1794" s="14"/>
      <c r="B1794" s="244"/>
      <c r="C1794" s="245"/>
      <c r="D1794" s="235" t="s">
        <v>198</v>
      </c>
      <c r="E1794" s="245"/>
      <c r="F1794" s="247" t="s">
        <v>2987</v>
      </c>
      <c r="G1794" s="245"/>
      <c r="H1794" s="248">
        <v>50.311999999999998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198</v>
      </c>
      <c r="AU1794" s="254" t="s">
        <v>82</v>
      </c>
      <c r="AV1794" s="14" t="s">
        <v>82</v>
      </c>
      <c r="AW1794" s="14" t="s">
        <v>4</v>
      </c>
      <c r="AX1794" s="14" t="s">
        <v>80</v>
      </c>
      <c r="AY1794" s="254" t="s">
        <v>188</v>
      </c>
    </row>
    <row r="1795" s="2" customFormat="1" ht="16.5" customHeight="1">
      <c r="A1795" s="40"/>
      <c r="B1795" s="41"/>
      <c r="C1795" s="272" t="s">
        <v>2945</v>
      </c>
      <c r="D1795" s="272" t="s">
        <v>522</v>
      </c>
      <c r="E1795" s="273" t="s">
        <v>2194</v>
      </c>
      <c r="F1795" s="274" t="s">
        <v>2195</v>
      </c>
      <c r="G1795" s="275" t="s">
        <v>501</v>
      </c>
      <c r="H1795" s="276">
        <v>224.05600000000001</v>
      </c>
      <c r="I1795" s="277"/>
      <c r="J1795" s="278">
        <f>ROUND(I1795*H1795,2)</f>
        <v>0</v>
      </c>
      <c r="K1795" s="274" t="s">
        <v>194</v>
      </c>
      <c r="L1795" s="279"/>
      <c r="M1795" s="280" t="s">
        <v>19</v>
      </c>
      <c r="N1795" s="281" t="s">
        <v>44</v>
      </c>
      <c r="O1795" s="86"/>
      <c r="P1795" s="224">
        <f>O1795*H1795</f>
        <v>0</v>
      </c>
      <c r="Q1795" s="224">
        <v>0.00029999999999999997</v>
      </c>
      <c r="R1795" s="224">
        <f>Q1795*H1795</f>
        <v>0.067216799999999993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630</v>
      </c>
      <c r="AT1795" s="226" t="s">
        <v>522</v>
      </c>
      <c r="AU1795" s="226" t="s">
        <v>82</v>
      </c>
      <c r="AY1795" s="19" t="s">
        <v>188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80</v>
      </c>
      <c r="BK1795" s="227">
        <f>ROUND(I1795*H1795,2)</f>
        <v>0</v>
      </c>
      <c r="BL1795" s="19" t="s">
        <v>342</v>
      </c>
      <c r="BM1795" s="226" t="s">
        <v>2988</v>
      </c>
    </row>
    <row r="1796" s="13" customFormat="1">
      <c r="A1796" s="13"/>
      <c r="B1796" s="233"/>
      <c r="C1796" s="234"/>
      <c r="D1796" s="235" t="s">
        <v>198</v>
      </c>
      <c r="E1796" s="236" t="s">
        <v>19</v>
      </c>
      <c r="F1796" s="237" t="s">
        <v>2346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198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188</v>
      </c>
    </row>
    <row r="1797" s="13" customFormat="1">
      <c r="A1797" s="13"/>
      <c r="B1797" s="233"/>
      <c r="C1797" s="234"/>
      <c r="D1797" s="235" t="s">
        <v>198</v>
      </c>
      <c r="E1797" s="236" t="s">
        <v>19</v>
      </c>
      <c r="F1797" s="237" t="s">
        <v>2454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198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188</v>
      </c>
    </row>
    <row r="1798" s="14" customFormat="1">
      <c r="A1798" s="14"/>
      <c r="B1798" s="244"/>
      <c r="C1798" s="245"/>
      <c r="D1798" s="235" t="s">
        <v>198</v>
      </c>
      <c r="E1798" s="246" t="s">
        <v>19</v>
      </c>
      <c r="F1798" s="247" t="s">
        <v>2519</v>
      </c>
      <c r="G1798" s="245"/>
      <c r="H1798" s="248">
        <v>20.855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198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188</v>
      </c>
    </row>
    <row r="1799" s="14" customFormat="1">
      <c r="A1799" s="14"/>
      <c r="B1799" s="244"/>
      <c r="C1799" s="245"/>
      <c r="D1799" s="235" t="s">
        <v>198</v>
      </c>
      <c r="E1799" s="246" t="s">
        <v>19</v>
      </c>
      <c r="F1799" s="247" t="s">
        <v>2183</v>
      </c>
      <c r="G1799" s="245"/>
      <c r="H1799" s="248">
        <v>-1.25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198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188</v>
      </c>
    </row>
    <row r="1800" s="13" customFormat="1">
      <c r="A1800" s="13"/>
      <c r="B1800" s="233"/>
      <c r="C1800" s="234"/>
      <c r="D1800" s="235" t="s">
        <v>198</v>
      </c>
      <c r="E1800" s="236" t="s">
        <v>19</v>
      </c>
      <c r="F1800" s="237" t="s">
        <v>2456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198</v>
      </c>
      <c r="AU1800" s="243" t="s">
        <v>82</v>
      </c>
      <c r="AV1800" s="13" t="s">
        <v>80</v>
      </c>
      <c r="AW1800" s="13" t="s">
        <v>35</v>
      </c>
      <c r="AX1800" s="13" t="s">
        <v>73</v>
      </c>
      <c r="AY1800" s="243" t="s">
        <v>188</v>
      </c>
    </row>
    <row r="1801" s="14" customFormat="1">
      <c r="A1801" s="14"/>
      <c r="B1801" s="244"/>
      <c r="C1801" s="245"/>
      <c r="D1801" s="235" t="s">
        <v>198</v>
      </c>
      <c r="E1801" s="246" t="s">
        <v>19</v>
      </c>
      <c r="F1801" s="247" t="s">
        <v>2520</v>
      </c>
      <c r="G1801" s="245"/>
      <c r="H1801" s="248">
        <v>16.379999999999999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198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188</v>
      </c>
    </row>
    <row r="1802" s="14" customFormat="1">
      <c r="A1802" s="14"/>
      <c r="B1802" s="244"/>
      <c r="C1802" s="245"/>
      <c r="D1802" s="235" t="s">
        <v>198</v>
      </c>
      <c r="E1802" s="246" t="s">
        <v>19</v>
      </c>
      <c r="F1802" s="247" t="s">
        <v>2979</v>
      </c>
      <c r="G1802" s="245"/>
      <c r="H1802" s="248">
        <v>-2.8999999999999999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198</v>
      </c>
      <c r="AU1802" s="254" t="s">
        <v>82</v>
      </c>
      <c r="AV1802" s="14" t="s">
        <v>82</v>
      </c>
      <c r="AW1802" s="14" t="s">
        <v>35</v>
      </c>
      <c r="AX1802" s="14" t="s">
        <v>73</v>
      </c>
      <c r="AY1802" s="254" t="s">
        <v>188</v>
      </c>
    </row>
    <row r="1803" s="13" customFormat="1">
      <c r="A1803" s="13"/>
      <c r="B1803" s="233"/>
      <c r="C1803" s="234"/>
      <c r="D1803" s="235" t="s">
        <v>198</v>
      </c>
      <c r="E1803" s="236" t="s">
        <v>19</v>
      </c>
      <c r="F1803" s="237" t="s">
        <v>2458</v>
      </c>
      <c r="G1803" s="234"/>
      <c r="H1803" s="236" t="s">
        <v>19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198</v>
      </c>
      <c r="AU1803" s="243" t="s">
        <v>82</v>
      </c>
      <c r="AV1803" s="13" t="s">
        <v>80</v>
      </c>
      <c r="AW1803" s="13" t="s">
        <v>35</v>
      </c>
      <c r="AX1803" s="13" t="s">
        <v>73</v>
      </c>
      <c r="AY1803" s="243" t="s">
        <v>188</v>
      </c>
    </row>
    <row r="1804" s="14" customFormat="1">
      <c r="A1804" s="14"/>
      <c r="B1804" s="244"/>
      <c r="C1804" s="245"/>
      <c r="D1804" s="235" t="s">
        <v>198</v>
      </c>
      <c r="E1804" s="246" t="s">
        <v>19</v>
      </c>
      <c r="F1804" s="247" t="s">
        <v>2521</v>
      </c>
      <c r="G1804" s="245"/>
      <c r="H1804" s="248">
        <v>12.315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198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188</v>
      </c>
    </row>
    <row r="1805" s="14" customFormat="1">
      <c r="A1805" s="14"/>
      <c r="B1805" s="244"/>
      <c r="C1805" s="245"/>
      <c r="D1805" s="235" t="s">
        <v>198</v>
      </c>
      <c r="E1805" s="246" t="s">
        <v>19</v>
      </c>
      <c r="F1805" s="247" t="s">
        <v>2980</v>
      </c>
      <c r="G1805" s="245"/>
      <c r="H1805" s="248">
        <v>-2.7000000000000002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198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188</v>
      </c>
    </row>
    <row r="1806" s="13" customFormat="1">
      <c r="A1806" s="13"/>
      <c r="B1806" s="233"/>
      <c r="C1806" s="234"/>
      <c r="D1806" s="235" t="s">
        <v>198</v>
      </c>
      <c r="E1806" s="236" t="s">
        <v>19</v>
      </c>
      <c r="F1806" s="237" t="s">
        <v>2462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198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188</v>
      </c>
    </row>
    <row r="1807" s="14" customFormat="1">
      <c r="A1807" s="14"/>
      <c r="B1807" s="244"/>
      <c r="C1807" s="245"/>
      <c r="D1807" s="235" t="s">
        <v>198</v>
      </c>
      <c r="E1807" s="246" t="s">
        <v>19</v>
      </c>
      <c r="F1807" s="247" t="s">
        <v>2522</v>
      </c>
      <c r="G1807" s="245"/>
      <c r="H1807" s="248">
        <v>16.739999999999998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198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188</v>
      </c>
    </row>
    <row r="1808" s="14" customFormat="1">
      <c r="A1808" s="14"/>
      <c r="B1808" s="244"/>
      <c r="C1808" s="245"/>
      <c r="D1808" s="235" t="s">
        <v>198</v>
      </c>
      <c r="E1808" s="246" t="s">
        <v>19</v>
      </c>
      <c r="F1808" s="247" t="s">
        <v>2187</v>
      </c>
      <c r="G1808" s="245"/>
      <c r="H1808" s="248">
        <v>-0.90000000000000002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198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188</v>
      </c>
    </row>
    <row r="1809" s="13" customFormat="1">
      <c r="A1809" s="13"/>
      <c r="B1809" s="233"/>
      <c r="C1809" s="234"/>
      <c r="D1809" s="235" t="s">
        <v>198</v>
      </c>
      <c r="E1809" s="236" t="s">
        <v>19</v>
      </c>
      <c r="F1809" s="237" t="s">
        <v>2464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198</v>
      </c>
      <c r="AU1809" s="243" t="s">
        <v>82</v>
      </c>
      <c r="AV1809" s="13" t="s">
        <v>80</v>
      </c>
      <c r="AW1809" s="13" t="s">
        <v>35</v>
      </c>
      <c r="AX1809" s="13" t="s">
        <v>73</v>
      </c>
      <c r="AY1809" s="243" t="s">
        <v>188</v>
      </c>
    </row>
    <row r="1810" s="14" customFormat="1">
      <c r="A1810" s="14"/>
      <c r="B1810" s="244"/>
      <c r="C1810" s="245"/>
      <c r="D1810" s="235" t="s">
        <v>198</v>
      </c>
      <c r="E1810" s="246" t="s">
        <v>19</v>
      </c>
      <c r="F1810" s="247" t="s">
        <v>2523</v>
      </c>
      <c r="G1810" s="245"/>
      <c r="H1810" s="248">
        <v>14.725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198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188</v>
      </c>
    </row>
    <row r="1811" s="14" customFormat="1">
      <c r="A1811" s="14"/>
      <c r="B1811" s="244"/>
      <c r="C1811" s="245"/>
      <c r="D1811" s="235" t="s">
        <v>198</v>
      </c>
      <c r="E1811" s="246" t="s">
        <v>19</v>
      </c>
      <c r="F1811" s="247" t="s">
        <v>2183</v>
      </c>
      <c r="G1811" s="245"/>
      <c r="H1811" s="248">
        <v>-1.25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198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188</v>
      </c>
    </row>
    <row r="1812" s="13" customFormat="1">
      <c r="A1812" s="13"/>
      <c r="B1812" s="233"/>
      <c r="C1812" s="234"/>
      <c r="D1812" s="235" t="s">
        <v>198</v>
      </c>
      <c r="E1812" s="236" t="s">
        <v>19</v>
      </c>
      <c r="F1812" s="237" t="s">
        <v>2466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198</v>
      </c>
      <c r="AU1812" s="243" t="s">
        <v>82</v>
      </c>
      <c r="AV1812" s="13" t="s">
        <v>80</v>
      </c>
      <c r="AW1812" s="13" t="s">
        <v>35</v>
      </c>
      <c r="AX1812" s="13" t="s">
        <v>73</v>
      </c>
      <c r="AY1812" s="243" t="s">
        <v>188</v>
      </c>
    </row>
    <row r="1813" s="14" customFormat="1">
      <c r="A1813" s="14"/>
      <c r="B1813" s="244"/>
      <c r="C1813" s="245"/>
      <c r="D1813" s="235" t="s">
        <v>198</v>
      </c>
      <c r="E1813" s="246" t="s">
        <v>19</v>
      </c>
      <c r="F1813" s="247" t="s">
        <v>2524</v>
      </c>
      <c r="G1813" s="245"/>
      <c r="H1813" s="248">
        <v>3.4399999999999999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198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188</v>
      </c>
    </row>
    <row r="1814" s="14" customFormat="1">
      <c r="A1814" s="14"/>
      <c r="B1814" s="244"/>
      <c r="C1814" s="245"/>
      <c r="D1814" s="235" t="s">
        <v>198</v>
      </c>
      <c r="E1814" s="246" t="s">
        <v>19</v>
      </c>
      <c r="F1814" s="247" t="s">
        <v>2525</v>
      </c>
      <c r="G1814" s="245"/>
      <c r="H1814" s="248">
        <v>12.32</v>
      </c>
      <c r="I1814" s="249"/>
      <c r="J1814" s="245"/>
      <c r="K1814" s="245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4" t="s">
        <v>198</v>
      </c>
      <c r="AU1814" s="254" t="s">
        <v>82</v>
      </c>
      <c r="AV1814" s="14" t="s">
        <v>82</v>
      </c>
      <c r="AW1814" s="14" t="s">
        <v>35</v>
      </c>
      <c r="AX1814" s="14" t="s">
        <v>73</v>
      </c>
      <c r="AY1814" s="254" t="s">
        <v>188</v>
      </c>
    </row>
    <row r="1815" s="14" customFormat="1">
      <c r="A1815" s="14"/>
      <c r="B1815" s="244"/>
      <c r="C1815" s="245"/>
      <c r="D1815" s="235" t="s">
        <v>198</v>
      </c>
      <c r="E1815" s="246" t="s">
        <v>19</v>
      </c>
      <c r="F1815" s="247" t="s">
        <v>2187</v>
      </c>
      <c r="G1815" s="245"/>
      <c r="H1815" s="248">
        <v>-0.90000000000000002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198</v>
      </c>
      <c r="AU1815" s="254" t="s">
        <v>82</v>
      </c>
      <c r="AV1815" s="14" t="s">
        <v>82</v>
      </c>
      <c r="AW1815" s="14" t="s">
        <v>35</v>
      </c>
      <c r="AX1815" s="14" t="s">
        <v>73</v>
      </c>
      <c r="AY1815" s="254" t="s">
        <v>188</v>
      </c>
    </row>
    <row r="1816" s="14" customFormat="1">
      <c r="A1816" s="14"/>
      <c r="B1816" s="244"/>
      <c r="C1816" s="245"/>
      <c r="D1816" s="235" t="s">
        <v>198</v>
      </c>
      <c r="E1816" s="246" t="s">
        <v>19</v>
      </c>
      <c r="F1816" s="247" t="s">
        <v>2184</v>
      </c>
      <c r="G1816" s="245"/>
      <c r="H1816" s="248">
        <v>-1.25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198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188</v>
      </c>
    </row>
    <row r="1817" s="13" customFormat="1">
      <c r="A1817" s="13"/>
      <c r="B1817" s="233"/>
      <c r="C1817" s="234"/>
      <c r="D1817" s="235" t="s">
        <v>198</v>
      </c>
      <c r="E1817" s="236" t="s">
        <v>19</v>
      </c>
      <c r="F1817" s="237" t="s">
        <v>2468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198</v>
      </c>
      <c r="AU1817" s="243" t="s">
        <v>82</v>
      </c>
      <c r="AV1817" s="13" t="s">
        <v>80</v>
      </c>
      <c r="AW1817" s="13" t="s">
        <v>35</v>
      </c>
      <c r="AX1817" s="13" t="s">
        <v>73</v>
      </c>
      <c r="AY1817" s="243" t="s">
        <v>188</v>
      </c>
    </row>
    <row r="1818" s="14" customFormat="1">
      <c r="A1818" s="14"/>
      <c r="B1818" s="244"/>
      <c r="C1818" s="245"/>
      <c r="D1818" s="235" t="s">
        <v>198</v>
      </c>
      <c r="E1818" s="246" t="s">
        <v>19</v>
      </c>
      <c r="F1818" s="247" t="s">
        <v>2526</v>
      </c>
      <c r="G1818" s="245"/>
      <c r="H1818" s="248">
        <v>3.8799999999999999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198</v>
      </c>
      <c r="AU1818" s="254" t="s">
        <v>82</v>
      </c>
      <c r="AV1818" s="14" t="s">
        <v>82</v>
      </c>
      <c r="AW1818" s="14" t="s">
        <v>35</v>
      </c>
      <c r="AX1818" s="14" t="s">
        <v>73</v>
      </c>
      <c r="AY1818" s="254" t="s">
        <v>188</v>
      </c>
    </row>
    <row r="1819" s="14" customFormat="1">
      <c r="A1819" s="14"/>
      <c r="B1819" s="244"/>
      <c r="C1819" s="245"/>
      <c r="D1819" s="235" t="s">
        <v>198</v>
      </c>
      <c r="E1819" s="246" t="s">
        <v>19</v>
      </c>
      <c r="F1819" s="247" t="s">
        <v>2527</v>
      </c>
      <c r="G1819" s="245"/>
      <c r="H1819" s="248">
        <v>36.207999999999998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198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188</v>
      </c>
    </row>
    <row r="1820" s="14" customFormat="1">
      <c r="A1820" s="14"/>
      <c r="B1820" s="244"/>
      <c r="C1820" s="245"/>
      <c r="D1820" s="235" t="s">
        <v>198</v>
      </c>
      <c r="E1820" s="246" t="s">
        <v>19</v>
      </c>
      <c r="F1820" s="247" t="s">
        <v>2184</v>
      </c>
      <c r="G1820" s="245"/>
      <c r="H1820" s="248">
        <v>-1.25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198</v>
      </c>
      <c r="AU1820" s="254" t="s">
        <v>82</v>
      </c>
      <c r="AV1820" s="14" t="s">
        <v>82</v>
      </c>
      <c r="AW1820" s="14" t="s">
        <v>35</v>
      </c>
      <c r="AX1820" s="14" t="s">
        <v>73</v>
      </c>
      <c r="AY1820" s="254" t="s">
        <v>188</v>
      </c>
    </row>
    <row r="1821" s="14" customFormat="1">
      <c r="A1821" s="14"/>
      <c r="B1821" s="244"/>
      <c r="C1821" s="245"/>
      <c r="D1821" s="235" t="s">
        <v>198</v>
      </c>
      <c r="E1821" s="246" t="s">
        <v>19</v>
      </c>
      <c r="F1821" s="247" t="s">
        <v>2187</v>
      </c>
      <c r="G1821" s="245"/>
      <c r="H1821" s="248">
        <v>-0.90000000000000002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198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188</v>
      </c>
    </row>
    <row r="1822" s="13" customFormat="1">
      <c r="A1822" s="13"/>
      <c r="B1822" s="233"/>
      <c r="C1822" s="234"/>
      <c r="D1822" s="235" t="s">
        <v>198</v>
      </c>
      <c r="E1822" s="236" t="s">
        <v>19</v>
      </c>
      <c r="F1822" s="237" t="s">
        <v>2470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198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188</v>
      </c>
    </row>
    <row r="1823" s="14" customFormat="1">
      <c r="A1823" s="14"/>
      <c r="B1823" s="244"/>
      <c r="C1823" s="245"/>
      <c r="D1823" s="235" t="s">
        <v>198</v>
      </c>
      <c r="E1823" s="246" t="s">
        <v>19</v>
      </c>
      <c r="F1823" s="247" t="s">
        <v>2528</v>
      </c>
      <c r="G1823" s="245"/>
      <c r="H1823" s="248">
        <v>3.6200000000000001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198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188</v>
      </c>
    </row>
    <row r="1824" s="14" customFormat="1">
      <c r="A1824" s="14"/>
      <c r="B1824" s="244"/>
      <c r="C1824" s="245"/>
      <c r="D1824" s="235" t="s">
        <v>198</v>
      </c>
      <c r="E1824" s="246" t="s">
        <v>19</v>
      </c>
      <c r="F1824" s="247" t="s">
        <v>2529</v>
      </c>
      <c r="G1824" s="245"/>
      <c r="H1824" s="248">
        <v>11.92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198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188</v>
      </c>
    </row>
    <row r="1825" s="14" customFormat="1">
      <c r="A1825" s="14"/>
      <c r="B1825" s="244"/>
      <c r="C1825" s="245"/>
      <c r="D1825" s="235" t="s">
        <v>198</v>
      </c>
      <c r="E1825" s="246" t="s">
        <v>19</v>
      </c>
      <c r="F1825" s="247" t="s">
        <v>2184</v>
      </c>
      <c r="G1825" s="245"/>
      <c r="H1825" s="248">
        <v>-1.25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198</v>
      </c>
      <c r="AU1825" s="254" t="s">
        <v>82</v>
      </c>
      <c r="AV1825" s="14" t="s">
        <v>82</v>
      </c>
      <c r="AW1825" s="14" t="s">
        <v>35</v>
      </c>
      <c r="AX1825" s="14" t="s">
        <v>73</v>
      </c>
      <c r="AY1825" s="254" t="s">
        <v>188</v>
      </c>
    </row>
    <row r="1826" s="13" customFormat="1">
      <c r="A1826" s="13"/>
      <c r="B1826" s="233"/>
      <c r="C1826" s="234"/>
      <c r="D1826" s="235" t="s">
        <v>198</v>
      </c>
      <c r="E1826" s="236" t="s">
        <v>19</v>
      </c>
      <c r="F1826" s="237" t="s">
        <v>2472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198</v>
      </c>
      <c r="AU1826" s="243" t="s">
        <v>82</v>
      </c>
      <c r="AV1826" s="13" t="s">
        <v>80</v>
      </c>
      <c r="AW1826" s="13" t="s">
        <v>35</v>
      </c>
      <c r="AX1826" s="13" t="s">
        <v>73</v>
      </c>
      <c r="AY1826" s="243" t="s">
        <v>188</v>
      </c>
    </row>
    <row r="1827" s="14" customFormat="1">
      <c r="A1827" s="14"/>
      <c r="B1827" s="244"/>
      <c r="C1827" s="245"/>
      <c r="D1827" s="235" t="s">
        <v>198</v>
      </c>
      <c r="E1827" s="246" t="s">
        <v>19</v>
      </c>
      <c r="F1827" s="247" t="s">
        <v>2530</v>
      </c>
      <c r="G1827" s="245"/>
      <c r="H1827" s="248">
        <v>3.8399999999999999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198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188</v>
      </c>
    </row>
    <row r="1828" s="14" customFormat="1">
      <c r="A1828" s="14"/>
      <c r="B1828" s="244"/>
      <c r="C1828" s="245"/>
      <c r="D1828" s="235" t="s">
        <v>198</v>
      </c>
      <c r="E1828" s="246" t="s">
        <v>19</v>
      </c>
      <c r="F1828" s="247" t="s">
        <v>2531</v>
      </c>
      <c r="G1828" s="245"/>
      <c r="H1828" s="248">
        <v>7.7800000000000002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198</v>
      </c>
      <c r="AU1828" s="254" t="s">
        <v>82</v>
      </c>
      <c r="AV1828" s="14" t="s">
        <v>82</v>
      </c>
      <c r="AW1828" s="14" t="s">
        <v>35</v>
      </c>
      <c r="AX1828" s="14" t="s">
        <v>73</v>
      </c>
      <c r="AY1828" s="254" t="s">
        <v>188</v>
      </c>
    </row>
    <row r="1829" s="14" customFormat="1">
      <c r="A1829" s="14"/>
      <c r="B1829" s="244"/>
      <c r="C1829" s="245"/>
      <c r="D1829" s="235" t="s">
        <v>198</v>
      </c>
      <c r="E1829" s="246" t="s">
        <v>19</v>
      </c>
      <c r="F1829" s="247" t="s">
        <v>2184</v>
      </c>
      <c r="G1829" s="245"/>
      <c r="H1829" s="248">
        <v>-1.25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198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188</v>
      </c>
    </row>
    <row r="1830" s="13" customFormat="1">
      <c r="A1830" s="13"/>
      <c r="B1830" s="233"/>
      <c r="C1830" s="234"/>
      <c r="D1830" s="235" t="s">
        <v>198</v>
      </c>
      <c r="E1830" s="236" t="s">
        <v>19</v>
      </c>
      <c r="F1830" s="237" t="s">
        <v>2474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198</v>
      </c>
      <c r="AU1830" s="243" t="s">
        <v>82</v>
      </c>
      <c r="AV1830" s="13" t="s">
        <v>80</v>
      </c>
      <c r="AW1830" s="13" t="s">
        <v>35</v>
      </c>
      <c r="AX1830" s="13" t="s">
        <v>73</v>
      </c>
      <c r="AY1830" s="243" t="s">
        <v>188</v>
      </c>
    </row>
    <row r="1831" s="14" customFormat="1">
      <c r="A1831" s="14"/>
      <c r="B1831" s="244"/>
      <c r="C1831" s="245"/>
      <c r="D1831" s="235" t="s">
        <v>198</v>
      </c>
      <c r="E1831" s="246" t="s">
        <v>19</v>
      </c>
      <c r="F1831" s="247" t="s">
        <v>2532</v>
      </c>
      <c r="G1831" s="245"/>
      <c r="H1831" s="248">
        <v>14.18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198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188</v>
      </c>
    </row>
    <row r="1832" s="14" customFormat="1">
      <c r="A1832" s="14"/>
      <c r="B1832" s="244"/>
      <c r="C1832" s="245"/>
      <c r="D1832" s="235" t="s">
        <v>198</v>
      </c>
      <c r="E1832" s="246" t="s">
        <v>19</v>
      </c>
      <c r="F1832" s="247" t="s">
        <v>2533</v>
      </c>
      <c r="G1832" s="245"/>
      <c r="H1832" s="248">
        <v>7.9699999999999998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198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188</v>
      </c>
    </row>
    <row r="1833" s="14" customFormat="1">
      <c r="A1833" s="14"/>
      <c r="B1833" s="244"/>
      <c r="C1833" s="245"/>
      <c r="D1833" s="235" t="s">
        <v>198</v>
      </c>
      <c r="E1833" s="246" t="s">
        <v>19</v>
      </c>
      <c r="F1833" s="247" t="s">
        <v>2981</v>
      </c>
      <c r="G1833" s="245"/>
      <c r="H1833" s="248">
        <v>-2.3999999999999999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198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188</v>
      </c>
    </row>
    <row r="1834" s="13" customFormat="1">
      <c r="A1834" s="13"/>
      <c r="B1834" s="233"/>
      <c r="C1834" s="234"/>
      <c r="D1834" s="235" t="s">
        <v>198</v>
      </c>
      <c r="E1834" s="236" t="s">
        <v>19</v>
      </c>
      <c r="F1834" s="237" t="s">
        <v>2476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198</v>
      </c>
      <c r="AU1834" s="243" t="s">
        <v>82</v>
      </c>
      <c r="AV1834" s="13" t="s">
        <v>80</v>
      </c>
      <c r="AW1834" s="13" t="s">
        <v>35</v>
      </c>
      <c r="AX1834" s="13" t="s">
        <v>73</v>
      </c>
      <c r="AY1834" s="243" t="s">
        <v>188</v>
      </c>
    </row>
    <row r="1835" s="14" customFormat="1">
      <c r="A1835" s="14"/>
      <c r="B1835" s="244"/>
      <c r="C1835" s="245"/>
      <c r="D1835" s="235" t="s">
        <v>198</v>
      </c>
      <c r="E1835" s="246" t="s">
        <v>19</v>
      </c>
      <c r="F1835" s="247" t="s">
        <v>2534</v>
      </c>
      <c r="G1835" s="245"/>
      <c r="H1835" s="248">
        <v>11.300000000000001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198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188</v>
      </c>
    </row>
    <row r="1836" s="14" customFormat="1">
      <c r="A1836" s="14"/>
      <c r="B1836" s="244"/>
      <c r="C1836" s="245"/>
      <c r="D1836" s="235" t="s">
        <v>198</v>
      </c>
      <c r="E1836" s="246" t="s">
        <v>19</v>
      </c>
      <c r="F1836" s="247" t="s">
        <v>2535</v>
      </c>
      <c r="G1836" s="245"/>
      <c r="H1836" s="248">
        <v>10.630000000000001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198</v>
      </c>
      <c r="AU1836" s="254" t="s">
        <v>82</v>
      </c>
      <c r="AV1836" s="14" t="s">
        <v>82</v>
      </c>
      <c r="AW1836" s="14" t="s">
        <v>35</v>
      </c>
      <c r="AX1836" s="14" t="s">
        <v>73</v>
      </c>
      <c r="AY1836" s="254" t="s">
        <v>188</v>
      </c>
    </row>
    <row r="1837" s="14" customFormat="1">
      <c r="A1837" s="14"/>
      <c r="B1837" s="244"/>
      <c r="C1837" s="245"/>
      <c r="D1837" s="235" t="s">
        <v>198</v>
      </c>
      <c r="E1837" s="246" t="s">
        <v>19</v>
      </c>
      <c r="F1837" s="247" t="s">
        <v>2982</v>
      </c>
      <c r="G1837" s="245"/>
      <c r="H1837" s="248">
        <v>-3.6499999999999999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198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188</v>
      </c>
    </row>
    <row r="1838" s="13" customFormat="1">
      <c r="A1838" s="13"/>
      <c r="B1838" s="233"/>
      <c r="C1838" s="234"/>
      <c r="D1838" s="235" t="s">
        <v>198</v>
      </c>
      <c r="E1838" s="236" t="s">
        <v>19</v>
      </c>
      <c r="F1838" s="237" t="s">
        <v>2480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198</v>
      </c>
      <c r="AU1838" s="243" t="s">
        <v>82</v>
      </c>
      <c r="AV1838" s="13" t="s">
        <v>80</v>
      </c>
      <c r="AW1838" s="13" t="s">
        <v>35</v>
      </c>
      <c r="AX1838" s="13" t="s">
        <v>73</v>
      </c>
      <c r="AY1838" s="243" t="s">
        <v>188</v>
      </c>
    </row>
    <row r="1839" s="14" customFormat="1">
      <c r="A1839" s="14"/>
      <c r="B1839" s="244"/>
      <c r="C1839" s="245"/>
      <c r="D1839" s="235" t="s">
        <v>198</v>
      </c>
      <c r="E1839" s="246" t="s">
        <v>19</v>
      </c>
      <c r="F1839" s="247" t="s">
        <v>2536</v>
      </c>
      <c r="G1839" s="245"/>
      <c r="H1839" s="248">
        <v>1.8100000000000001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198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188</v>
      </c>
    </row>
    <row r="1840" s="14" customFormat="1">
      <c r="A1840" s="14"/>
      <c r="B1840" s="244"/>
      <c r="C1840" s="245"/>
      <c r="D1840" s="235" t="s">
        <v>198</v>
      </c>
      <c r="E1840" s="246" t="s">
        <v>19</v>
      </c>
      <c r="F1840" s="247" t="s">
        <v>2537</v>
      </c>
      <c r="G1840" s="245"/>
      <c r="H1840" s="248">
        <v>11.289999999999999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198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188</v>
      </c>
    </row>
    <row r="1841" s="14" customFormat="1">
      <c r="A1841" s="14"/>
      <c r="B1841" s="244"/>
      <c r="C1841" s="245"/>
      <c r="D1841" s="235" t="s">
        <v>198</v>
      </c>
      <c r="E1841" s="246" t="s">
        <v>19</v>
      </c>
      <c r="F1841" s="247" t="s">
        <v>2983</v>
      </c>
      <c r="G1841" s="245"/>
      <c r="H1841" s="248">
        <v>-2.7000000000000002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198</v>
      </c>
      <c r="AU1841" s="254" t="s">
        <v>82</v>
      </c>
      <c r="AV1841" s="14" t="s">
        <v>82</v>
      </c>
      <c r="AW1841" s="14" t="s">
        <v>35</v>
      </c>
      <c r="AX1841" s="14" t="s">
        <v>73</v>
      </c>
      <c r="AY1841" s="254" t="s">
        <v>188</v>
      </c>
    </row>
    <row r="1842" s="13" customFormat="1">
      <c r="A1842" s="13"/>
      <c r="B1842" s="233"/>
      <c r="C1842" s="234"/>
      <c r="D1842" s="235" t="s">
        <v>198</v>
      </c>
      <c r="E1842" s="236" t="s">
        <v>19</v>
      </c>
      <c r="F1842" s="237" t="s">
        <v>2484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198</v>
      </c>
      <c r="AU1842" s="243" t="s">
        <v>82</v>
      </c>
      <c r="AV1842" s="13" t="s">
        <v>80</v>
      </c>
      <c r="AW1842" s="13" t="s">
        <v>35</v>
      </c>
      <c r="AX1842" s="13" t="s">
        <v>73</v>
      </c>
      <c r="AY1842" s="243" t="s">
        <v>188</v>
      </c>
    </row>
    <row r="1843" s="14" customFormat="1">
      <c r="A1843" s="14"/>
      <c r="B1843" s="244"/>
      <c r="C1843" s="245"/>
      <c r="D1843" s="235" t="s">
        <v>198</v>
      </c>
      <c r="E1843" s="246" t="s">
        <v>19</v>
      </c>
      <c r="F1843" s="247" t="s">
        <v>2538</v>
      </c>
      <c r="G1843" s="245"/>
      <c r="H1843" s="248">
        <v>11.359999999999999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198</v>
      </c>
      <c r="AU1843" s="254" t="s">
        <v>82</v>
      </c>
      <c r="AV1843" s="14" t="s">
        <v>82</v>
      </c>
      <c r="AW1843" s="14" t="s">
        <v>35</v>
      </c>
      <c r="AX1843" s="14" t="s">
        <v>73</v>
      </c>
      <c r="AY1843" s="254" t="s">
        <v>188</v>
      </c>
    </row>
    <row r="1844" s="14" customFormat="1">
      <c r="A1844" s="14"/>
      <c r="B1844" s="244"/>
      <c r="C1844" s="245"/>
      <c r="D1844" s="235" t="s">
        <v>198</v>
      </c>
      <c r="E1844" s="246" t="s">
        <v>19</v>
      </c>
      <c r="F1844" s="247" t="s">
        <v>2539</v>
      </c>
      <c r="G1844" s="245"/>
      <c r="H1844" s="248">
        <v>15.050000000000001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198</v>
      </c>
      <c r="AU1844" s="254" t="s">
        <v>82</v>
      </c>
      <c r="AV1844" s="14" t="s">
        <v>82</v>
      </c>
      <c r="AW1844" s="14" t="s">
        <v>35</v>
      </c>
      <c r="AX1844" s="14" t="s">
        <v>73</v>
      </c>
      <c r="AY1844" s="254" t="s">
        <v>188</v>
      </c>
    </row>
    <row r="1845" s="14" customFormat="1">
      <c r="A1845" s="14"/>
      <c r="B1845" s="244"/>
      <c r="C1845" s="245"/>
      <c r="D1845" s="235" t="s">
        <v>198</v>
      </c>
      <c r="E1845" s="246" t="s">
        <v>19</v>
      </c>
      <c r="F1845" s="247" t="s">
        <v>2984</v>
      </c>
      <c r="G1845" s="245"/>
      <c r="H1845" s="248">
        <v>-3.3999999999999999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198</v>
      </c>
      <c r="AU1845" s="254" t="s">
        <v>82</v>
      </c>
      <c r="AV1845" s="14" t="s">
        <v>82</v>
      </c>
      <c r="AW1845" s="14" t="s">
        <v>35</v>
      </c>
      <c r="AX1845" s="14" t="s">
        <v>73</v>
      </c>
      <c r="AY1845" s="254" t="s">
        <v>188</v>
      </c>
    </row>
    <row r="1846" s="15" customFormat="1">
      <c r="A1846" s="15"/>
      <c r="B1846" s="255"/>
      <c r="C1846" s="256"/>
      <c r="D1846" s="235" t="s">
        <v>198</v>
      </c>
      <c r="E1846" s="257" t="s">
        <v>19</v>
      </c>
      <c r="F1846" s="258" t="s">
        <v>229</v>
      </c>
      <c r="G1846" s="256"/>
      <c r="H1846" s="259">
        <v>219.66299999999998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5" t="s">
        <v>198</v>
      </c>
      <c r="AU1846" s="265" t="s">
        <v>82</v>
      </c>
      <c r="AV1846" s="15" t="s">
        <v>135</v>
      </c>
      <c r="AW1846" s="15" t="s">
        <v>35</v>
      </c>
      <c r="AX1846" s="15" t="s">
        <v>80</v>
      </c>
      <c r="AY1846" s="265" t="s">
        <v>188</v>
      </c>
    </row>
    <row r="1847" s="14" customFormat="1">
      <c r="A1847" s="14"/>
      <c r="B1847" s="244"/>
      <c r="C1847" s="245"/>
      <c r="D1847" s="235" t="s">
        <v>198</v>
      </c>
      <c r="E1847" s="245"/>
      <c r="F1847" s="247" t="s">
        <v>2989</v>
      </c>
      <c r="G1847" s="245"/>
      <c r="H1847" s="248">
        <v>224.05600000000001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198</v>
      </c>
      <c r="AU1847" s="254" t="s">
        <v>82</v>
      </c>
      <c r="AV1847" s="14" t="s">
        <v>82</v>
      </c>
      <c r="AW1847" s="14" t="s">
        <v>4</v>
      </c>
      <c r="AX1847" s="14" t="s">
        <v>80</v>
      </c>
      <c r="AY1847" s="254" t="s">
        <v>188</v>
      </c>
    </row>
    <row r="1848" s="2" customFormat="1" ht="16.5" customHeight="1">
      <c r="A1848" s="40"/>
      <c r="B1848" s="41"/>
      <c r="C1848" s="215" t="s">
        <v>2990</v>
      </c>
      <c r="D1848" s="215" t="s">
        <v>190</v>
      </c>
      <c r="E1848" s="216" t="s">
        <v>2199</v>
      </c>
      <c r="F1848" s="217" t="s">
        <v>2200</v>
      </c>
      <c r="G1848" s="218" t="s">
        <v>243</v>
      </c>
      <c r="H1848" s="219">
        <v>89.200000000000003</v>
      </c>
      <c r="I1848" s="220"/>
      <c r="J1848" s="221">
        <f>ROUND(I1848*H1848,2)</f>
        <v>0</v>
      </c>
      <c r="K1848" s="217" t="s">
        <v>194</v>
      </c>
      <c r="L1848" s="46"/>
      <c r="M1848" s="222" t="s">
        <v>19</v>
      </c>
      <c r="N1848" s="223" t="s">
        <v>44</v>
      </c>
      <c r="O1848" s="86"/>
      <c r="P1848" s="224">
        <f>O1848*H1848</f>
        <v>0</v>
      </c>
      <c r="Q1848" s="224">
        <v>3.0000000000000001E-05</v>
      </c>
      <c r="R1848" s="224">
        <f>Q1848*H1848</f>
        <v>0.002676</v>
      </c>
      <c r="S1848" s="224">
        <v>0</v>
      </c>
      <c r="T1848" s="225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6" t="s">
        <v>342</v>
      </c>
      <c r="AT1848" s="226" t="s">
        <v>190</v>
      </c>
      <c r="AU1848" s="226" t="s">
        <v>82</v>
      </c>
      <c r="AY1848" s="19" t="s">
        <v>188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19" t="s">
        <v>80</v>
      </c>
      <c r="BK1848" s="227">
        <f>ROUND(I1848*H1848,2)</f>
        <v>0</v>
      </c>
      <c r="BL1848" s="19" t="s">
        <v>342</v>
      </c>
      <c r="BM1848" s="226" t="s">
        <v>2991</v>
      </c>
    </row>
    <row r="1849" s="2" customFormat="1">
      <c r="A1849" s="40"/>
      <c r="B1849" s="41"/>
      <c r="C1849" s="42"/>
      <c r="D1849" s="228" t="s">
        <v>196</v>
      </c>
      <c r="E1849" s="42"/>
      <c r="F1849" s="229" t="s">
        <v>2202</v>
      </c>
      <c r="G1849" s="42"/>
      <c r="H1849" s="42"/>
      <c r="I1849" s="230"/>
      <c r="J1849" s="42"/>
      <c r="K1849" s="42"/>
      <c r="L1849" s="46"/>
      <c r="M1849" s="231"/>
      <c r="N1849" s="232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196</v>
      </c>
      <c r="AU1849" s="19" t="s">
        <v>82</v>
      </c>
    </row>
    <row r="1850" s="13" customFormat="1">
      <c r="A1850" s="13"/>
      <c r="B1850" s="233"/>
      <c r="C1850" s="234"/>
      <c r="D1850" s="235" t="s">
        <v>198</v>
      </c>
      <c r="E1850" s="236" t="s">
        <v>19</v>
      </c>
      <c r="F1850" s="237" t="s">
        <v>2502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198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188</v>
      </c>
    </row>
    <row r="1851" s="13" customFormat="1">
      <c r="A1851" s="13"/>
      <c r="B1851" s="233"/>
      <c r="C1851" s="234"/>
      <c r="D1851" s="235" t="s">
        <v>198</v>
      </c>
      <c r="E1851" s="236" t="s">
        <v>19</v>
      </c>
      <c r="F1851" s="237" t="s">
        <v>1712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198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188</v>
      </c>
    </row>
    <row r="1852" s="14" customFormat="1">
      <c r="A1852" s="14"/>
      <c r="B1852" s="244"/>
      <c r="C1852" s="245"/>
      <c r="D1852" s="235" t="s">
        <v>198</v>
      </c>
      <c r="E1852" s="246" t="s">
        <v>19</v>
      </c>
      <c r="F1852" s="247" t="s">
        <v>2505</v>
      </c>
      <c r="G1852" s="245"/>
      <c r="H1852" s="248">
        <v>89.200000000000003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198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188</v>
      </c>
    </row>
    <row r="1853" s="15" customFormat="1">
      <c r="A1853" s="15"/>
      <c r="B1853" s="255"/>
      <c r="C1853" s="256"/>
      <c r="D1853" s="235" t="s">
        <v>198</v>
      </c>
      <c r="E1853" s="257" t="s">
        <v>19</v>
      </c>
      <c r="F1853" s="258" t="s">
        <v>229</v>
      </c>
      <c r="G1853" s="256"/>
      <c r="H1853" s="259">
        <v>89.200000000000003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198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188</v>
      </c>
    </row>
    <row r="1854" s="2" customFormat="1" ht="24.15" customHeight="1">
      <c r="A1854" s="40"/>
      <c r="B1854" s="41"/>
      <c r="C1854" s="215" t="s">
        <v>2992</v>
      </c>
      <c r="D1854" s="215" t="s">
        <v>190</v>
      </c>
      <c r="E1854" s="216" t="s">
        <v>1482</v>
      </c>
      <c r="F1854" s="217" t="s">
        <v>1483</v>
      </c>
      <c r="G1854" s="218" t="s">
        <v>460</v>
      </c>
      <c r="H1854" s="266"/>
      <c r="I1854" s="220"/>
      <c r="J1854" s="221">
        <f>ROUND(I1854*H1854,2)</f>
        <v>0</v>
      </c>
      <c r="K1854" s="217" t="s">
        <v>194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342</v>
      </c>
      <c r="AT1854" s="226" t="s">
        <v>190</v>
      </c>
      <c r="AU1854" s="226" t="s">
        <v>82</v>
      </c>
      <c r="AY1854" s="19" t="s">
        <v>188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342</v>
      </c>
      <c r="BM1854" s="226" t="s">
        <v>2993</v>
      </c>
    </row>
    <row r="1855" s="2" customFormat="1">
      <c r="A1855" s="40"/>
      <c r="B1855" s="41"/>
      <c r="C1855" s="42"/>
      <c r="D1855" s="228" t="s">
        <v>196</v>
      </c>
      <c r="E1855" s="42"/>
      <c r="F1855" s="229" t="s">
        <v>2205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196</v>
      </c>
      <c r="AU1855" s="19" t="s">
        <v>82</v>
      </c>
    </row>
    <row r="1856" s="12" customFormat="1" ht="22.8" customHeight="1">
      <c r="A1856" s="12"/>
      <c r="B1856" s="199"/>
      <c r="C1856" s="200"/>
      <c r="D1856" s="201" t="s">
        <v>72</v>
      </c>
      <c r="E1856" s="213" t="s">
        <v>2206</v>
      </c>
      <c r="F1856" s="213" t="s">
        <v>2207</v>
      </c>
      <c r="G1856" s="200"/>
      <c r="H1856" s="200"/>
      <c r="I1856" s="203"/>
      <c r="J1856" s="214">
        <f>BK1856</f>
        <v>0</v>
      </c>
      <c r="K1856" s="200"/>
      <c r="L1856" s="205"/>
      <c r="M1856" s="206"/>
      <c r="N1856" s="207"/>
      <c r="O1856" s="207"/>
      <c r="P1856" s="208">
        <f>SUM(P1857:P1930)</f>
        <v>0</v>
      </c>
      <c r="Q1856" s="207"/>
      <c r="R1856" s="208">
        <f>SUM(R1857:R1930)</f>
        <v>1.2197589000000002</v>
      </c>
      <c r="S1856" s="207"/>
      <c r="T1856" s="209">
        <f>SUM(T1857:T1930)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10" t="s">
        <v>82</v>
      </c>
      <c r="AT1856" s="211" t="s">
        <v>72</v>
      </c>
      <c r="AU1856" s="211" t="s">
        <v>80</v>
      </c>
      <c r="AY1856" s="210" t="s">
        <v>188</v>
      </c>
      <c r="BK1856" s="212">
        <f>SUM(BK1857:BK1930)</f>
        <v>0</v>
      </c>
    </row>
    <row r="1857" s="2" customFormat="1" ht="24.15" customHeight="1">
      <c r="A1857" s="40"/>
      <c r="B1857" s="41"/>
      <c r="C1857" s="215" t="s">
        <v>2994</v>
      </c>
      <c r="D1857" s="215" t="s">
        <v>190</v>
      </c>
      <c r="E1857" s="216" t="s">
        <v>2209</v>
      </c>
      <c r="F1857" s="217" t="s">
        <v>2210</v>
      </c>
      <c r="G1857" s="218" t="s">
        <v>243</v>
      </c>
      <c r="H1857" s="219">
        <v>62.073</v>
      </c>
      <c r="I1857" s="220"/>
      <c r="J1857" s="221">
        <f>ROUND(I1857*H1857,2)</f>
        <v>0</v>
      </c>
      <c r="K1857" s="217" t="s">
        <v>194</v>
      </c>
      <c r="L1857" s="46"/>
      <c r="M1857" s="222" t="s">
        <v>19</v>
      </c>
      <c r="N1857" s="223" t="s">
        <v>44</v>
      </c>
      <c r="O1857" s="86"/>
      <c r="P1857" s="224">
        <f>O1857*H1857</f>
        <v>0</v>
      </c>
      <c r="Q1857" s="224">
        <v>0.0053</v>
      </c>
      <c r="R1857" s="224">
        <f>Q1857*H1857</f>
        <v>0.32898690000000003</v>
      </c>
      <c r="S1857" s="224">
        <v>0</v>
      </c>
      <c r="T1857" s="225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26" t="s">
        <v>342</v>
      </c>
      <c r="AT1857" s="226" t="s">
        <v>190</v>
      </c>
      <c r="AU1857" s="226" t="s">
        <v>82</v>
      </c>
      <c r="AY1857" s="19" t="s">
        <v>188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19" t="s">
        <v>80</v>
      </c>
      <c r="BK1857" s="227">
        <f>ROUND(I1857*H1857,2)</f>
        <v>0</v>
      </c>
      <c r="BL1857" s="19" t="s">
        <v>342</v>
      </c>
      <c r="BM1857" s="226" t="s">
        <v>2995</v>
      </c>
    </row>
    <row r="1858" s="2" customFormat="1">
      <c r="A1858" s="40"/>
      <c r="B1858" s="41"/>
      <c r="C1858" s="42"/>
      <c r="D1858" s="228" t="s">
        <v>196</v>
      </c>
      <c r="E1858" s="42"/>
      <c r="F1858" s="229" t="s">
        <v>2212</v>
      </c>
      <c r="G1858" s="42"/>
      <c r="H1858" s="42"/>
      <c r="I1858" s="230"/>
      <c r="J1858" s="42"/>
      <c r="K1858" s="42"/>
      <c r="L1858" s="46"/>
      <c r="M1858" s="231"/>
      <c r="N1858" s="232"/>
      <c r="O1858" s="86"/>
      <c r="P1858" s="86"/>
      <c r="Q1858" s="86"/>
      <c r="R1858" s="86"/>
      <c r="S1858" s="86"/>
      <c r="T1858" s="87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9" t="s">
        <v>196</v>
      </c>
      <c r="AU1858" s="19" t="s">
        <v>82</v>
      </c>
    </row>
    <row r="1859" s="13" customFormat="1">
      <c r="A1859" s="13"/>
      <c r="B1859" s="233"/>
      <c r="C1859" s="234"/>
      <c r="D1859" s="235" t="s">
        <v>198</v>
      </c>
      <c r="E1859" s="236" t="s">
        <v>19</v>
      </c>
      <c r="F1859" s="237" t="s">
        <v>2502</v>
      </c>
      <c r="G1859" s="234"/>
      <c r="H1859" s="236" t="s">
        <v>19</v>
      </c>
      <c r="I1859" s="238"/>
      <c r="J1859" s="234"/>
      <c r="K1859" s="234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198</v>
      </c>
      <c r="AU1859" s="243" t="s">
        <v>82</v>
      </c>
      <c r="AV1859" s="13" t="s">
        <v>80</v>
      </c>
      <c r="AW1859" s="13" t="s">
        <v>35</v>
      </c>
      <c r="AX1859" s="13" t="s">
        <v>73</v>
      </c>
      <c r="AY1859" s="243" t="s">
        <v>188</v>
      </c>
    </row>
    <row r="1860" s="13" customFormat="1">
      <c r="A1860" s="13"/>
      <c r="B1860" s="233"/>
      <c r="C1860" s="234"/>
      <c r="D1860" s="235" t="s">
        <v>198</v>
      </c>
      <c r="E1860" s="236" t="s">
        <v>19</v>
      </c>
      <c r="F1860" s="237" t="s">
        <v>2449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198</v>
      </c>
      <c r="AU1860" s="243" t="s">
        <v>82</v>
      </c>
      <c r="AV1860" s="13" t="s">
        <v>80</v>
      </c>
      <c r="AW1860" s="13" t="s">
        <v>35</v>
      </c>
      <c r="AX1860" s="13" t="s">
        <v>73</v>
      </c>
      <c r="AY1860" s="243" t="s">
        <v>188</v>
      </c>
    </row>
    <row r="1861" s="14" customFormat="1">
      <c r="A1861" s="14"/>
      <c r="B1861" s="244"/>
      <c r="C1861" s="245"/>
      <c r="D1861" s="235" t="s">
        <v>198</v>
      </c>
      <c r="E1861" s="246" t="s">
        <v>19</v>
      </c>
      <c r="F1861" s="247" t="s">
        <v>2580</v>
      </c>
      <c r="G1861" s="245"/>
      <c r="H1861" s="248">
        <v>16.227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198</v>
      </c>
      <c r="AU1861" s="254" t="s">
        <v>82</v>
      </c>
      <c r="AV1861" s="14" t="s">
        <v>82</v>
      </c>
      <c r="AW1861" s="14" t="s">
        <v>35</v>
      </c>
      <c r="AX1861" s="14" t="s">
        <v>73</v>
      </c>
      <c r="AY1861" s="254" t="s">
        <v>188</v>
      </c>
    </row>
    <row r="1862" s="14" customFormat="1">
      <c r="A1862" s="14"/>
      <c r="B1862" s="244"/>
      <c r="C1862" s="245"/>
      <c r="D1862" s="235" t="s">
        <v>198</v>
      </c>
      <c r="E1862" s="246" t="s">
        <v>19</v>
      </c>
      <c r="F1862" s="247" t="s">
        <v>1818</v>
      </c>
      <c r="G1862" s="245"/>
      <c r="H1862" s="248">
        <v>-3.2400000000000002</v>
      </c>
      <c r="I1862" s="249"/>
      <c r="J1862" s="245"/>
      <c r="K1862" s="245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4" t="s">
        <v>198</v>
      </c>
      <c r="AU1862" s="254" t="s">
        <v>82</v>
      </c>
      <c r="AV1862" s="14" t="s">
        <v>82</v>
      </c>
      <c r="AW1862" s="14" t="s">
        <v>35</v>
      </c>
      <c r="AX1862" s="14" t="s">
        <v>73</v>
      </c>
      <c r="AY1862" s="254" t="s">
        <v>188</v>
      </c>
    </row>
    <row r="1863" s="13" customFormat="1">
      <c r="A1863" s="13"/>
      <c r="B1863" s="233"/>
      <c r="C1863" s="234"/>
      <c r="D1863" s="235" t="s">
        <v>198</v>
      </c>
      <c r="E1863" s="236" t="s">
        <v>19</v>
      </c>
      <c r="F1863" s="237" t="s">
        <v>2451</v>
      </c>
      <c r="G1863" s="234"/>
      <c r="H1863" s="236" t="s">
        <v>19</v>
      </c>
      <c r="I1863" s="238"/>
      <c r="J1863" s="234"/>
      <c r="K1863" s="234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198</v>
      </c>
      <c r="AU1863" s="243" t="s">
        <v>82</v>
      </c>
      <c r="AV1863" s="13" t="s">
        <v>80</v>
      </c>
      <c r="AW1863" s="13" t="s">
        <v>35</v>
      </c>
      <c r="AX1863" s="13" t="s">
        <v>73</v>
      </c>
      <c r="AY1863" s="243" t="s">
        <v>188</v>
      </c>
    </row>
    <row r="1864" s="14" customFormat="1">
      <c r="A1864" s="14"/>
      <c r="B1864" s="244"/>
      <c r="C1864" s="245"/>
      <c r="D1864" s="235" t="s">
        <v>198</v>
      </c>
      <c r="E1864" s="246" t="s">
        <v>19</v>
      </c>
      <c r="F1864" s="247" t="s">
        <v>2581</v>
      </c>
      <c r="G1864" s="245"/>
      <c r="H1864" s="248">
        <v>16.218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198</v>
      </c>
      <c r="AU1864" s="254" t="s">
        <v>82</v>
      </c>
      <c r="AV1864" s="14" t="s">
        <v>82</v>
      </c>
      <c r="AW1864" s="14" t="s">
        <v>35</v>
      </c>
      <c r="AX1864" s="14" t="s">
        <v>73</v>
      </c>
      <c r="AY1864" s="254" t="s">
        <v>188</v>
      </c>
    </row>
    <row r="1865" s="14" customFormat="1">
      <c r="A1865" s="14"/>
      <c r="B1865" s="244"/>
      <c r="C1865" s="245"/>
      <c r="D1865" s="235" t="s">
        <v>198</v>
      </c>
      <c r="E1865" s="246" t="s">
        <v>19</v>
      </c>
      <c r="F1865" s="247" t="s">
        <v>1820</v>
      </c>
      <c r="G1865" s="245"/>
      <c r="H1865" s="248">
        <v>-1.6200000000000001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198</v>
      </c>
      <c r="AU1865" s="254" t="s">
        <v>82</v>
      </c>
      <c r="AV1865" s="14" t="s">
        <v>82</v>
      </c>
      <c r="AW1865" s="14" t="s">
        <v>35</v>
      </c>
      <c r="AX1865" s="14" t="s">
        <v>73</v>
      </c>
      <c r="AY1865" s="254" t="s">
        <v>188</v>
      </c>
    </row>
    <row r="1866" s="13" customFormat="1">
      <c r="A1866" s="13"/>
      <c r="B1866" s="233"/>
      <c r="C1866" s="234"/>
      <c r="D1866" s="235" t="s">
        <v>198</v>
      </c>
      <c r="E1866" s="236" t="s">
        <v>19</v>
      </c>
      <c r="F1866" s="237" t="s">
        <v>2582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198</v>
      </c>
      <c r="AU1866" s="243" t="s">
        <v>82</v>
      </c>
      <c r="AV1866" s="13" t="s">
        <v>80</v>
      </c>
      <c r="AW1866" s="13" t="s">
        <v>35</v>
      </c>
      <c r="AX1866" s="13" t="s">
        <v>73</v>
      </c>
      <c r="AY1866" s="243" t="s">
        <v>188</v>
      </c>
    </row>
    <row r="1867" s="14" customFormat="1">
      <c r="A1867" s="14"/>
      <c r="B1867" s="244"/>
      <c r="C1867" s="245"/>
      <c r="D1867" s="235" t="s">
        <v>198</v>
      </c>
      <c r="E1867" s="246" t="s">
        <v>19</v>
      </c>
      <c r="F1867" s="247" t="s">
        <v>2583</v>
      </c>
      <c r="G1867" s="245"/>
      <c r="H1867" s="248">
        <v>12.545999999999999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198</v>
      </c>
      <c r="AU1867" s="254" t="s">
        <v>82</v>
      </c>
      <c r="AV1867" s="14" t="s">
        <v>82</v>
      </c>
      <c r="AW1867" s="14" t="s">
        <v>35</v>
      </c>
      <c r="AX1867" s="14" t="s">
        <v>73</v>
      </c>
      <c r="AY1867" s="254" t="s">
        <v>188</v>
      </c>
    </row>
    <row r="1868" s="14" customFormat="1">
      <c r="A1868" s="14"/>
      <c r="B1868" s="244"/>
      <c r="C1868" s="245"/>
      <c r="D1868" s="235" t="s">
        <v>198</v>
      </c>
      <c r="E1868" s="246" t="s">
        <v>19</v>
      </c>
      <c r="F1868" s="247" t="s">
        <v>1820</v>
      </c>
      <c r="G1868" s="245"/>
      <c r="H1868" s="248">
        <v>-1.6200000000000001</v>
      </c>
      <c r="I1868" s="249"/>
      <c r="J1868" s="245"/>
      <c r="K1868" s="245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4" t="s">
        <v>198</v>
      </c>
      <c r="AU1868" s="254" t="s">
        <v>82</v>
      </c>
      <c r="AV1868" s="14" t="s">
        <v>82</v>
      </c>
      <c r="AW1868" s="14" t="s">
        <v>35</v>
      </c>
      <c r="AX1868" s="14" t="s">
        <v>73</v>
      </c>
      <c r="AY1868" s="254" t="s">
        <v>188</v>
      </c>
    </row>
    <row r="1869" s="13" customFormat="1">
      <c r="A1869" s="13"/>
      <c r="B1869" s="233"/>
      <c r="C1869" s="234"/>
      <c r="D1869" s="235" t="s">
        <v>198</v>
      </c>
      <c r="E1869" s="236" t="s">
        <v>19</v>
      </c>
      <c r="F1869" s="237" t="s">
        <v>2434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198</v>
      </c>
      <c r="AU1869" s="243" t="s">
        <v>82</v>
      </c>
      <c r="AV1869" s="13" t="s">
        <v>80</v>
      </c>
      <c r="AW1869" s="13" t="s">
        <v>35</v>
      </c>
      <c r="AX1869" s="13" t="s">
        <v>73</v>
      </c>
      <c r="AY1869" s="243" t="s">
        <v>188</v>
      </c>
    </row>
    <row r="1870" s="14" customFormat="1">
      <c r="A1870" s="14"/>
      <c r="B1870" s="244"/>
      <c r="C1870" s="245"/>
      <c r="D1870" s="235" t="s">
        <v>198</v>
      </c>
      <c r="E1870" s="246" t="s">
        <v>19</v>
      </c>
      <c r="F1870" s="247" t="s">
        <v>2584</v>
      </c>
      <c r="G1870" s="245"/>
      <c r="H1870" s="248">
        <v>12.186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198</v>
      </c>
      <c r="AU1870" s="254" t="s">
        <v>82</v>
      </c>
      <c r="AV1870" s="14" t="s">
        <v>82</v>
      </c>
      <c r="AW1870" s="14" t="s">
        <v>35</v>
      </c>
      <c r="AX1870" s="14" t="s">
        <v>73</v>
      </c>
      <c r="AY1870" s="254" t="s">
        <v>188</v>
      </c>
    </row>
    <row r="1871" s="14" customFormat="1">
      <c r="A1871" s="14"/>
      <c r="B1871" s="244"/>
      <c r="C1871" s="245"/>
      <c r="D1871" s="235" t="s">
        <v>198</v>
      </c>
      <c r="E1871" s="246" t="s">
        <v>19</v>
      </c>
      <c r="F1871" s="247" t="s">
        <v>1818</v>
      </c>
      <c r="G1871" s="245"/>
      <c r="H1871" s="248">
        <v>-3.2400000000000002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198</v>
      </c>
      <c r="AU1871" s="254" t="s">
        <v>82</v>
      </c>
      <c r="AV1871" s="14" t="s">
        <v>82</v>
      </c>
      <c r="AW1871" s="14" t="s">
        <v>35</v>
      </c>
      <c r="AX1871" s="14" t="s">
        <v>73</v>
      </c>
      <c r="AY1871" s="254" t="s">
        <v>188</v>
      </c>
    </row>
    <row r="1872" s="13" customFormat="1">
      <c r="A1872" s="13"/>
      <c r="B1872" s="233"/>
      <c r="C1872" s="234"/>
      <c r="D1872" s="235" t="s">
        <v>198</v>
      </c>
      <c r="E1872" s="236" t="s">
        <v>19</v>
      </c>
      <c r="F1872" s="237" t="s">
        <v>2436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198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188</v>
      </c>
    </row>
    <row r="1873" s="14" customFormat="1">
      <c r="A1873" s="14"/>
      <c r="B1873" s="244"/>
      <c r="C1873" s="245"/>
      <c r="D1873" s="235" t="s">
        <v>198</v>
      </c>
      <c r="E1873" s="246" t="s">
        <v>19</v>
      </c>
      <c r="F1873" s="247" t="s">
        <v>1827</v>
      </c>
      <c r="G1873" s="245"/>
      <c r="H1873" s="248">
        <v>16.236000000000001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198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188</v>
      </c>
    </row>
    <row r="1874" s="14" customFormat="1">
      <c r="A1874" s="14"/>
      <c r="B1874" s="244"/>
      <c r="C1874" s="245"/>
      <c r="D1874" s="235" t="s">
        <v>198</v>
      </c>
      <c r="E1874" s="246" t="s">
        <v>19</v>
      </c>
      <c r="F1874" s="247" t="s">
        <v>1820</v>
      </c>
      <c r="G1874" s="245"/>
      <c r="H1874" s="248">
        <v>-1.6200000000000001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198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188</v>
      </c>
    </row>
    <row r="1875" s="15" customFormat="1">
      <c r="A1875" s="15"/>
      <c r="B1875" s="255"/>
      <c r="C1875" s="256"/>
      <c r="D1875" s="235" t="s">
        <v>198</v>
      </c>
      <c r="E1875" s="257" t="s">
        <v>19</v>
      </c>
      <c r="F1875" s="258" t="s">
        <v>229</v>
      </c>
      <c r="G1875" s="256"/>
      <c r="H1875" s="259">
        <v>62.073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198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188</v>
      </c>
    </row>
    <row r="1876" s="2" customFormat="1" ht="16.5" customHeight="1">
      <c r="A1876" s="40"/>
      <c r="B1876" s="41"/>
      <c r="C1876" s="272" t="s">
        <v>2996</v>
      </c>
      <c r="D1876" s="272" t="s">
        <v>522</v>
      </c>
      <c r="E1876" s="273" t="s">
        <v>2214</v>
      </c>
      <c r="F1876" s="274" t="s">
        <v>2215</v>
      </c>
      <c r="G1876" s="275" t="s">
        <v>243</v>
      </c>
      <c r="H1876" s="276">
        <v>68.280000000000001</v>
      </c>
      <c r="I1876" s="277"/>
      <c r="J1876" s="278">
        <f>ROUND(I1876*H1876,2)</f>
        <v>0</v>
      </c>
      <c r="K1876" s="274" t="s">
        <v>194</v>
      </c>
      <c r="L1876" s="279"/>
      <c r="M1876" s="280" t="s">
        <v>19</v>
      </c>
      <c r="N1876" s="281" t="s">
        <v>44</v>
      </c>
      <c r="O1876" s="86"/>
      <c r="P1876" s="224">
        <f>O1876*H1876</f>
        <v>0</v>
      </c>
      <c r="Q1876" s="224">
        <v>0.0126</v>
      </c>
      <c r="R1876" s="224">
        <f>Q1876*H1876</f>
        <v>0.86032799999999998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630</v>
      </c>
      <c r="AT1876" s="226" t="s">
        <v>522</v>
      </c>
      <c r="AU1876" s="226" t="s">
        <v>82</v>
      </c>
      <c r="AY1876" s="19" t="s">
        <v>188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342</v>
      </c>
      <c r="BM1876" s="226" t="s">
        <v>2997</v>
      </c>
    </row>
    <row r="1877" s="13" customFormat="1">
      <c r="A1877" s="13"/>
      <c r="B1877" s="233"/>
      <c r="C1877" s="234"/>
      <c r="D1877" s="235" t="s">
        <v>198</v>
      </c>
      <c r="E1877" s="236" t="s">
        <v>19</v>
      </c>
      <c r="F1877" s="237" t="s">
        <v>2502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198</v>
      </c>
      <c r="AU1877" s="243" t="s">
        <v>82</v>
      </c>
      <c r="AV1877" s="13" t="s">
        <v>80</v>
      </c>
      <c r="AW1877" s="13" t="s">
        <v>35</v>
      </c>
      <c r="AX1877" s="13" t="s">
        <v>73</v>
      </c>
      <c r="AY1877" s="243" t="s">
        <v>188</v>
      </c>
    </row>
    <row r="1878" s="13" customFormat="1">
      <c r="A1878" s="13"/>
      <c r="B1878" s="233"/>
      <c r="C1878" s="234"/>
      <c r="D1878" s="235" t="s">
        <v>198</v>
      </c>
      <c r="E1878" s="236" t="s">
        <v>19</v>
      </c>
      <c r="F1878" s="237" t="s">
        <v>2449</v>
      </c>
      <c r="G1878" s="234"/>
      <c r="H1878" s="236" t="s">
        <v>19</v>
      </c>
      <c r="I1878" s="238"/>
      <c r="J1878" s="234"/>
      <c r="K1878" s="234"/>
      <c r="L1878" s="239"/>
      <c r="M1878" s="240"/>
      <c r="N1878" s="241"/>
      <c r="O1878" s="241"/>
      <c r="P1878" s="241"/>
      <c r="Q1878" s="241"/>
      <c r="R1878" s="241"/>
      <c r="S1878" s="241"/>
      <c r="T1878" s="24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3" t="s">
        <v>198</v>
      </c>
      <c r="AU1878" s="243" t="s">
        <v>82</v>
      </c>
      <c r="AV1878" s="13" t="s">
        <v>80</v>
      </c>
      <c r="AW1878" s="13" t="s">
        <v>35</v>
      </c>
      <c r="AX1878" s="13" t="s">
        <v>73</v>
      </c>
      <c r="AY1878" s="243" t="s">
        <v>188</v>
      </c>
    </row>
    <row r="1879" s="14" customFormat="1">
      <c r="A1879" s="14"/>
      <c r="B1879" s="244"/>
      <c r="C1879" s="245"/>
      <c r="D1879" s="235" t="s">
        <v>198</v>
      </c>
      <c r="E1879" s="246" t="s">
        <v>19</v>
      </c>
      <c r="F1879" s="247" t="s">
        <v>2580</v>
      </c>
      <c r="G1879" s="245"/>
      <c r="H1879" s="248">
        <v>16.227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198</v>
      </c>
      <c r="AU1879" s="254" t="s">
        <v>82</v>
      </c>
      <c r="AV1879" s="14" t="s">
        <v>82</v>
      </c>
      <c r="AW1879" s="14" t="s">
        <v>35</v>
      </c>
      <c r="AX1879" s="14" t="s">
        <v>73</v>
      </c>
      <c r="AY1879" s="254" t="s">
        <v>188</v>
      </c>
    </row>
    <row r="1880" s="14" customFormat="1">
      <c r="A1880" s="14"/>
      <c r="B1880" s="244"/>
      <c r="C1880" s="245"/>
      <c r="D1880" s="235" t="s">
        <v>198</v>
      </c>
      <c r="E1880" s="246" t="s">
        <v>19</v>
      </c>
      <c r="F1880" s="247" t="s">
        <v>1818</v>
      </c>
      <c r="G1880" s="245"/>
      <c r="H1880" s="248">
        <v>-3.2400000000000002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198</v>
      </c>
      <c r="AU1880" s="254" t="s">
        <v>82</v>
      </c>
      <c r="AV1880" s="14" t="s">
        <v>82</v>
      </c>
      <c r="AW1880" s="14" t="s">
        <v>35</v>
      </c>
      <c r="AX1880" s="14" t="s">
        <v>73</v>
      </c>
      <c r="AY1880" s="254" t="s">
        <v>188</v>
      </c>
    </row>
    <row r="1881" s="13" customFormat="1">
      <c r="A1881" s="13"/>
      <c r="B1881" s="233"/>
      <c r="C1881" s="234"/>
      <c r="D1881" s="235" t="s">
        <v>198</v>
      </c>
      <c r="E1881" s="236" t="s">
        <v>19</v>
      </c>
      <c r="F1881" s="237" t="s">
        <v>2451</v>
      </c>
      <c r="G1881" s="234"/>
      <c r="H1881" s="236" t="s">
        <v>19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198</v>
      </c>
      <c r="AU1881" s="243" t="s">
        <v>82</v>
      </c>
      <c r="AV1881" s="13" t="s">
        <v>80</v>
      </c>
      <c r="AW1881" s="13" t="s">
        <v>35</v>
      </c>
      <c r="AX1881" s="13" t="s">
        <v>73</v>
      </c>
      <c r="AY1881" s="243" t="s">
        <v>188</v>
      </c>
    </row>
    <row r="1882" s="14" customFormat="1">
      <c r="A1882" s="14"/>
      <c r="B1882" s="244"/>
      <c r="C1882" s="245"/>
      <c r="D1882" s="235" t="s">
        <v>198</v>
      </c>
      <c r="E1882" s="246" t="s">
        <v>19</v>
      </c>
      <c r="F1882" s="247" t="s">
        <v>2581</v>
      </c>
      <c r="G1882" s="245"/>
      <c r="H1882" s="248">
        <v>16.218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198</v>
      </c>
      <c r="AU1882" s="254" t="s">
        <v>82</v>
      </c>
      <c r="AV1882" s="14" t="s">
        <v>82</v>
      </c>
      <c r="AW1882" s="14" t="s">
        <v>35</v>
      </c>
      <c r="AX1882" s="14" t="s">
        <v>73</v>
      </c>
      <c r="AY1882" s="254" t="s">
        <v>188</v>
      </c>
    </row>
    <row r="1883" s="14" customFormat="1">
      <c r="A1883" s="14"/>
      <c r="B1883" s="244"/>
      <c r="C1883" s="245"/>
      <c r="D1883" s="235" t="s">
        <v>198</v>
      </c>
      <c r="E1883" s="246" t="s">
        <v>19</v>
      </c>
      <c r="F1883" s="247" t="s">
        <v>1820</v>
      </c>
      <c r="G1883" s="245"/>
      <c r="H1883" s="248">
        <v>-1.6200000000000001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4" t="s">
        <v>198</v>
      </c>
      <c r="AU1883" s="254" t="s">
        <v>82</v>
      </c>
      <c r="AV1883" s="14" t="s">
        <v>82</v>
      </c>
      <c r="AW1883" s="14" t="s">
        <v>35</v>
      </c>
      <c r="AX1883" s="14" t="s">
        <v>73</v>
      </c>
      <c r="AY1883" s="254" t="s">
        <v>188</v>
      </c>
    </row>
    <row r="1884" s="13" customFormat="1">
      <c r="A1884" s="13"/>
      <c r="B1884" s="233"/>
      <c r="C1884" s="234"/>
      <c r="D1884" s="235" t="s">
        <v>198</v>
      </c>
      <c r="E1884" s="236" t="s">
        <v>19</v>
      </c>
      <c r="F1884" s="237" t="s">
        <v>2582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198</v>
      </c>
      <c r="AU1884" s="243" t="s">
        <v>82</v>
      </c>
      <c r="AV1884" s="13" t="s">
        <v>80</v>
      </c>
      <c r="AW1884" s="13" t="s">
        <v>35</v>
      </c>
      <c r="AX1884" s="13" t="s">
        <v>73</v>
      </c>
      <c r="AY1884" s="243" t="s">
        <v>188</v>
      </c>
    </row>
    <row r="1885" s="14" customFormat="1">
      <c r="A1885" s="14"/>
      <c r="B1885" s="244"/>
      <c r="C1885" s="245"/>
      <c r="D1885" s="235" t="s">
        <v>198</v>
      </c>
      <c r="E1885" s="246" t="s">
        <v>19</v>
      </c>
      <c r="F1885" s="247" t="s">
        <v>2583</v>
      </c>
      <c r="G1885" s="245"/>
      <c r="H1885" s="248">
        <v>12.545999999999999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198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188</v>
      </c>
    </row>
    <row r="1886" s="14" customFormat="1">
      <c r="A1886" s="14"/>
      <c r="B1886" s="244"/>
      <c r="C1886" s="245"/>
      <c r="D1886" s="235" t="s">
        <v>198</v>
      </c>
      <c r="E1886" s="246" t="s">
        <v>19</v>
      </c>
      <c r="F1886" s="247" t="s">
        <v>1820</v>
      </c>
      <c r="G1886" s="245"/>
      <c r="H1886" s="248">
        <v>-1.6200000000000001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198</v>
      </c>
      <c r="AU1886" s="254" t="s">
        <v>82</v>
      </c>
      <c r="AV1886" s="14" t="s">
        <v>82</v>
      </c>
      <c r="AW1886" s="14" t="s">
        <v>35</v>
      </c>
      <c r="AX1886" s="14" t="s">
        <v>73</v>
      </c>
      <c r="AY1886" s="254" t="s">
        <v>188</v>
      </c>
    </row>
    <row r="1887" s="13" customFormat="1">
      <c r="A1887" s="13"/>
      <c r="B1887" s="233"/>
      <c r="C1887" s="234"/>
      <c r="D1887" s="235" t="s">
        <v>198</v>
      </c>
      <c r="E1887" s="236" t="s">
        <v>19</v>
      </c>
      <c r="F1887" s="237" t="s">
        <v>2434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198</v>
      </c>
      <c r="AU1887" s="243" t="s">
        <v>82</v>
      </c>
      <c r="AV1887" s="13" t="s">
        <v>80</v>
      </c>
      <c r="AW1887" s="13" t="s">
        <v>35</v>
      </c>
      <c r="AX1887" s="13" t="s">
        <v>73</v>
      </c>
      <c r="AY1887" s="243" t="s">
        <v>188</v>
      </c>
    </row>
    <row r="1888" s="14" customFormat="1">
      <c r="A1888" s="14"/>
      <c r="B1888" s="244"/>
      <c r="C1888" s="245"/>
      <c r="D1888" s="235" t="s">
        <v>198</v>
      </c>
      <c r="E1888" s="246" t="s">
        <v>19</v>
      </c>
      <c r="F1888" s="247" t="s">
        <v>2584</v>
      </c>
      <c r="G1888" s="245"/>
      <c r="H1888" s="248">
        <v>12.186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198</v>
      </c>
      <c r="AU1888" s="254" t="s">
        <v>82</v>
      </c>
      <c r="AV1888" s="14" t="s">
        <v>82</v>
      </c>
      <c r="AW1888" s="14" t="s">
        <v>35</v>
      </c>
      <c r="AX1888" s="14" t="s">
        <v>73</v>
      </c>
      <c r="AY1888" s="254" t="s">
        <v>188</v>
      </c>
    </row>
    <row r="1889" s="14" customFormat="1">
      <c r="A1889" s="14"/>
      <c r="B1889" s="244"/>
      <c r="C1889" s="245"/>
      <c r="D1889" s="235" t="s">
        <v>198</v>
      </c>
      <c r="E1889" s="246" t="s">
        <v>19</v>
      </c>
      <c r="F1889" s="247" t="s">
        <v>1818</v>
      </c>
      <c r="G1889" s="245"/>
      <c r="H1889" s="248">
        <v>-3.2400000000000002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198</v>
      </c>
      <c r="AU1889" s="254" t="s">
        <v>82</v>
      </c>
      <c r="AV1889" s="14" t="s">
        <v>82</v>
      </c>
      <c r="AW1889" s="14" t="s">
        <v>35</v>
      </c>
      <c r="AX1889" s="14" t="s">
        <v>73</v>
      </c>
      <c r="AY1889" s="254" t="s">
        <v>188</v>
      </c>
    </row>
    <row r="1890" s="13" customFormat="1">
      <c r="A1890" s="13"/>
      <c r="B1890" s="233"/>
      <c r="C1890" s="234"/>
      <c r="D1890" s="235" t="s">
        <v>198</v>
      </c>
      <c r="E1890" s="236" t="s">
        <v>19</v>
      </c>
      <c r="F1890" s="237" t="s">
        <v>2436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198</v>
      </c>
      <c r="AU1890" s="243" t="s">
        <v>82</v>
      </c>
      <c r="AV1890" s="13" t="s">
        <v>80</v>
      </c>
      <c r="AW1890" s="13" t="s">
        <v>35</v>
      </c>
      <c r="AX1890" s="13" t="s">
        <v>73</v>
      </c>
      <c r="AY1890" s="243" t="s">
        <v>188</v>
      </c>
    </row>
    <row r="1891" s="14" customFormat="1">
      <c r="A1891" s="14"/>
      <c r="B1891" s="244"/>
      <c r="C1891" s="245"/>
      <c r="D1891" s="235" t="s">
        <v>198</v>
      </c>
      <c r="E1891" s="246" t="s">
        <v>19</v>
      </c>
      <c r="F1891" s="247" t="s">
        <v>1827</v>
      </c>
      <c r="G1891" s="245"/>
      <c r="H1891" s="248">
        <v>16.236000000000001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198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188</v>
      </c>
    </row>
    <row r="1892" s="14" customFormat="1">
      <c r="A1892" s="14"/>
      <c r="B1892" s="244"/>
      <c r="C1892" s="245"/>
      <c r="D1892" s="235" t="s">
        <v>198</v>
      </c>
      <c r="E1892" s="246" t="s">
        <v>19</v>
      </c>
      <c r="F1892" s="247" t="s">
        <v>1820</v>
      </c>
      <c r="G1892" s="245"/>
      <c r="H1892" s="248">
        <v>-1.6200000000000001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198</v>
      </c>
      <c r="AU1892" s="254" t="s">
        <v>82</v>
      </c>
      <c r="AV1892" s="14" t="s">
        <v>82</v>
      </c>
      <c r="AW1892" s="14" t="s">
        <v>35</v>
      </c>
      <c r="AX1892" s="14" t="s">
        <v>73</v>
      </c>
      <c r="AY1892" s="254" t="s">
        <v>188</v>
      </c>
    </row>
    <row r="1893" s="15" customFormat="1">
      <c r="A1893" s="15"/>
      <c r="B1893" s="255"/>
      <c r="C1893" s="256"/>
      <c r="D1893" s="235" t="s">
        <v>198</v>
      </c>
      <c r="E1893" s="257" t="s">
        <v>19</v>
      </c>
      <c r="F1893" s="258" t="s">
        <v>229</v>
      </c>
      <c r="G1893" s="256"/>
      <c r="H1893" s="259">
        <v>62.073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198</v>
      </c>
      <c r="AU1893" s="265" t="s">
        <v>82</v>
      </c>
      <c r="AV1893" s="15" t="s">
        <v>135</v>
      </c>
      <c r="AW1893" s="15" t="s">
        <v>35</v>
      </c>
      <c r="AX1893" s="15" t="s">
        <v>80</v>
      </c>
      <c r="AY1893" s="265" t="s">
        <v>188</v>
      </c>
    </row>
    <row r="1894" s="14" customFormat="1">
      <c r="A1894" s="14"/>
      <c r="B1894" s="244"/>
      <c r="C1894" s="245"/>
      <c r="D1894" s="235" t="s">
        <v>198</v>
      </c>
      <c r="E1894" s="245"/>
      <c r="F1894" s="247" t="s">
        <v>2998</v>
      </c>
      <c r="G1894" s="245"/>
      <c r="H1894" s="248">
        <v>68.280000000000001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198</v>
      </c>
      <c r="AU1894" s="254" t="s">
        <v>82</v>
      </c>
      <c r="AV1894" s="14" t="s">
        <v>82</v>
      </c>
      <c r="AW1894" s="14" t="s">
        <v>4</v>
      </c>
      <c r="AX1894" s="14" t="s">
        <v>80</v>
      </c>
      <c r="AY1894" s="254" t="s">
        <v>188</v>
      </c>
    </row>
    <row r="1895" s="2" customFormat="1" ht="16.5" customHeight="1">
      <c r="A1895" s="40"/>
      <c r="B1895" s="41"/>
      <c r="C1895" s="215" t="s">
        <v>2999</v>
      </c>
      <c r="D1895" s="215" t="s">
        <v>190</v>
      </c>
      <c r="E1895" s="216" t="s">
        <v>2219</v>
      </c>
      <c r="F1895" s="217" t="s">
        <v>2220</v>
      </c>
      <c r="G1895" s="218" t="s">
        <v>243</v>
      </c>
      <c r="H1895" s="219">
        <v>1.05</v>
      </c>
      <c r="I1895" s="220"/>
      <c r="J1895" s="221">
        <f>ROUND(I1895*H1895,2)</f>
        <v>0</v>
      </c>
      <c r="K1895" s="217" t="s">
        <v>194</v>
      </c>
      <c r="L1895" s="46"/>
      <c r="M1895" s="222" t="s">
        <v>19</v>
      </c>
      <c r="N1895" s="223" t="s">
        <v>44</v>
      </c>
      <c r="O1895" s="86"/>
      <c r="P1895" s="224">
        <f>O1895*H1895</f>
        <v>0</v>
      </c>
      <c r="Q1895" s="224">
        <v>0.00063000000000000003</v>
      </c>
      <c r="R1895" s="224">
        <f>Q1895*H1895</f>
        <v>0.00066150000000000009</v>
      </c>
      <c r="S1895" s="224">
        <v>0</v>
      </c>
      <c r="T1895" s="225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6" t="s">
        <v>342</v>
      </c>
      <c r="AT1895" s="226" t="s">
        <v>190</v>
      </c>
      <c r="AU1895" s="226" t="s">
        <v>82</v>
      </c>
      <c r="AY1895" s="19" t="s">
        <v>188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19" t="s">
        <v>80</v>
      </c>
      <c r="BK1895" s="227">
        <f>ROUND(I1895*H1895,2)</f>
        <v>0</v>
      </c>
      <c r="BL1895" s="19" t="s">
        <v>342</v>
      </c>
      <c r="BM1895" s="226" t="s">
        <v>3000</v>
      </c>
    </row>
    <row r="1896" s="2" customFormat="1">
      <c r="A1896" s="40"/>
      <c r="B1896" s="41"/>
      <c r="C1896" s="42"/>
      <c r="D1896" s="228" t="s">
        <v>196</v>
      </c>
      <c r="E1896" s="42"/>
      <c r="F1896" s="229" t="s">
        <v>2222</v>
      </c>
      <c r="G1896" s="42"/>
      <c r="H1896" s="42"/>
      <c r="I1896" s="230"/>
      <c r="J1896" s="42"/>
      <c r="K1896" s="42"/>
      <c r="L1896" s="46"/>
      <c r="M1896" s="231"/>
      <c r="N1896" s="232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196</v>
      </c>
      <c r="AU1896" s="19" t="s">
        <v>82</v>
      </c>
    </row>
    <row r="1897" s="13" customFormat="1">
      <c r="A1897" s="13"/>
      <c r="B1897" s="233"/>
      <c r="C1897" s="234"/>
      <c r="D1897" s="235" t="s">
        <v>198</v>
      </c>
      <c r="E1897" s="236" t="s">
        <v>19</v>
      </c>
      <c r="F1897" s="237" t="s">
        <v>1868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198</v>
      </c>
      <c r="AU1897" s="243" t="s">
        <v>82</v>
      </c>
      <c r="AV1897" s="13" t="s">
        <v>80</v>
      </c>
      <c r="AW1897" s="13" t="s">
        <v>35</v>
      </c>
      <c r="AX1897" s="13" t="s">
        <v>73</v>
      </c>
      <c r="AY1897" s="243" t="s">
        <v>188</v>
      </c>
    </row>
    <row r="1898" s="14" customFormat="1">
      <c r="A1898" s="14"/>
      <c r="B1898" s="244"/>
      <c r="C1898" s="245"/>
      <c r="D1898" s="235" t="s">
        <v>198</v>
      </c>
      <c r="E1898" s="246" t="s">
        <v>19</v>
      </c>
      <c r="F1898" s="247" t="s">
        <v>2223</v>
      </c>
      <c r="G1898" s="245"/>
      <c r="H1898" s="248">
        <v>1.05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198</v>
      </c>
      <c r="AU1898" s="254" t="s">
        <v>82</v>
      </c>
      <c r="AV1898" s="14" t="s">
        <v>82</v>
      </c>
      <c r="AW1898" s="14" t="s">
        <v>35</v>
      </c>
      <c r="AX1898" s="14" t="s">
        <v>73</v>
      </c>
      <c r="AY1898" s="254" t="s">
        <v>188</v>
      </c>
    </row>
    <row r="1899" s="15" customFormat="1">
      <c r="A1899" s="15"/>
      <c r="B1899" s="255"/>
      <c r="C1899" s="256"/>
      <c r="D1899" s="235" t="s">
        <v>198</v>
      </c>
      <c r="E1899" s="257" t="s">
        <v>19</v>
      </c>
      <c r="F1899" s="258" t="s">
        <v>229</v>
      </c>
      <c r="G1899" s="256"/>
      <c r="H1899" s="259">
        <v>1.05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5" t="s">
        <v>198</v>
      </c>
      <c r="AU1899" s="265" t="s">
        <v>82</v>
      </c>
      <c r="AV1899" s="15" t="s">
        <v>135</v>
      </c>
      <c r="AW1899" s="15" t="s">
        <v>35</v>
      </c>
      <c r="AX1899" s="15" t="s">
        <v>80</v>
      </c>
      <c r="AY1899" s="265" t="s">
        <v>188</v>
      </c>
    </row>
    <row r="1900" s="2" customFormat="1" ht="16.5" customHeight="1">
      <c r="A1900" s="40"/>
      <c r="B1900" s="41"/>
      <c r="C1900" s="272" t="s">
        <v>3001</v>
      </c>
      <c r="D1900" s="272" t="s">
        <v>522</v>
      </c>
      <c r="E1900" s="273" t="s">
        <v>2225</v>
      </c>
      <c r="F1900" s="274" t="s">
        <v>2226</v>
      </c>
      <c r="G1900" s="275" t="s">
        <v>243</v>
      </c>
      <c r="H1900" s="276">
        <v>1.155</v>
      </c>
      <c r="I1900" s="277"/>
      <c r="J1900" s="278">
        <f>ROUND(I1900*H1900,2)</f>
        <v>0</v>
      </c>
      <c r="K1900" s="274" t="s">
        <v>194</v>
      </c>
      <c r="L1900" s="279"/>
      <c r="M1900" s="280" t="s">
        <v>19</v>
      </c>
      <c r="N1900" s="281" t="s">
        <v>44</v>
      </c>
      <c r="O1900" s="86"/>
      <c r="P1900" s="224">
        <f>O1900*H1900</f>
        <v>0</v>
      </c>
      <c r="Q1900" s="224">
        <v>0.01</v>
      </c>
      <c r="R1900" s="224">
        <f>Q1900*H1900</f>
        <v>0.011550000000000001</v>
      </c>
      <c r="S1900" s="224">
        <v>0</v>
      </c>
      <c r="T1900" s="225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6" t="s">
        <v>630</v>
      </c>
      <c r="AT1900" s="226" t="s">
        <v>522</v>
      </c>
      <c r="AU1900" s="226" t="s">
        <v>82</v>
      </c>
      <c r="AY1900" s="19" t="s">
        <v>188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19" t="s">
        <v>80</v>
      </c>
      <c r="BK1900" s="227">
        <f>ROUND(I1900*H1900,2)</f>
        <v>0</v>
      </c>
      <c r="BL1900" s="19" t="s">
        <v>342</v>
      </c>
      <c r="BM1900" s="226" t="s">
        <v>3002</v>
      </c>
    </row>
    <row r="1901" s="13" customFormat="1">
      <c r="A1901" s="13"/>
      <c r="B1901" s="233"/>
      <c r="C1901" s="234"/>
      <c r="D1901" s="235" t="s">
        <v>198</v>
      </c>
      <c r="E1901" s="236" t="s">
        <v>19</v>
      </c>
      <c r="F1901" s="237" t="s">
        <v>1868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198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188</v>
      </c>
    </row>
    <row r="1902" s="14" customFormat="1">
      <c r="A1902" s="14"/>
      <c r="B1902" s="244"/>
      <c r="C1902" s="245"/>
      <c r="D1902" s="235" t="s">
        <v>198</v>
      </c>
      <c r="E1902" s="246" t="s">
        <v>19</v>
      </c>
      <c r="F1902" s="247" t="s">
        <v>2223</v>
      </c>
      <c r="G1902" s="245"/>
      <c r="H1902" s="248">
        <v>1.05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198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188</v>
      </c>
    </row>
    <row r="1903" s="15" customFormat="1">
      <c r="A1903" s="15"/>
      <c r="B1903" s="255"/>
      <c r="C1903" s="256"/>
      <c r="D1903" s="235" t="s">
        <v>198</v>
      </c>
      <c r="E1903" s="257" t="s">
        <v>19</v>
      </c>
      <c r="F1903" s="258" t="s">
        <v>229</v>
      </c>
      <c r="G1903" s="256"/>
      <c r="H1903" s="259">
        <v>1.05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5" t="s">
        <v>198</v>
      </c>
      <c r="AU1903" s="265" t="s">
        <v>82</v>
      </c>
      <c r="AV1903" s="15" t="s">
        <v>135</v>
      </c>
      <c r="AW1903" s="15" t="s">
        <v>35</v>
      </c>
      <c r="AX1903" s="15" t="s">
        <v>80</v>
      </c>
      <c r="AY1903" s="265" t="s">
        <v>188</v>
      </c>
    </row>
    <row r="1904" s="14" customFormat="1">
      <c r="A1904" s="14"/>
      <c r="B1904" s="244"/>
      <c r="C1904" s="245"/>
      <c r="D1904" s="235" t="s">
        <v>198</v>
      </c>
      <c r="E1904" s="245"/>
      <c r="F1904" s="247" t="s">
        <v>2228</v>
      </c>
      <c r="G1904" s="245"/>
      <c r="H1904" s="248">
        <v>1.155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198</v>
      </c>
      <c r="AU1904" s="254" t="s">
        <v>82</v>
      </c>
      <c r="AV1904" s="14" t="s">
        <v>82</v>
      </c>
      <c r="AW1904" s="14" t="s">
        <v>4</v>
      </c>
      <c r="AX1904" s="14" t="s">
        <v>80</v>
      </c>
      <c r="AY1904" s="254" t="s">
        <v>188</v>
      </c>
    </row>
    <row r="1905" s="2" customFormat="1" ht="16.5" customHeight="1">
      <c r="A1905" s="40"/>
      <c r="B1905" s="41"/>
      <c r="C1905" s="215" t="s">
        <v>3003</v>
      </c>
      <c r="D1905" s="215" t="s">
        <v>190</v>
      </c>
      <c r="E1905" s="216" t="s">
        <v>3004</v>
      </c>
      <c r="F1905" s="217" t="s">
        <v>3005</v>
      </c>
      <c r="G1905" s="218" t="s">
        <v>501</v>
      </c>
      <c r="H1905" s="219">
        <v>1.8</v>
      </c>
      <c r="I1905" s="220"/>
      <c r="J1905" s="221">
        <f>ROUND(I1905*H1905,2)</f>
        <v>0</v>
      </c>
      <c r="K1905" s="217" t="s">
        <v>194</v>
      </c>
      <c r="L1905" s="46"/>
      <c r="M1905" s="222" t="s">
        <v>19</v>
      </c>
      <c r="N1905" s="223" t="s">
        <v>44</v>
      </c>
      <c r="O1905" s="86"/>
      <c r="P1905" s="224">
        <f>O1905*H1905</f>
        <v>0</v>
      </c>
      <c r="Q1905" s="224">
        <v>0.00055000000000000003</v>
      </c>
      <c r="R1905" s="224">
        <f>Q1905*H1905</f>
        <v>0.00098999999999999999</v>
      </c>
      <c r="S1905" s="224">
        <v>0</v>
      </c>
      <c r="T1905" s="225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6" t="s">
        <v>342</v>
      </c>
      <c r="AT1905" s="226" t="s">
        <v>190</v>
      </c>
      <c r="AU1905" s="226" t="s">
        <v>82</v>
      </c>
      <c r="AY1905" s="19" t="s">
        <v>188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9" t="s">
        <v>80</v>
      </c>
      <c r="BK1905" s="227">
        <f>ROUND(I1905*H1905,2)</f>
        <v>0</v>
      </c>
      <c r="BL1905" s="19" t="s">
        <v>342</v>
      </c>
      <c r="BM1905" s="226" t="s">
        <v>3006</v>
      </c>
    </row>
    <row r="1906" s="2" customFormat="1">
      <c r="A1906" s="40"/>
      <c r="B1906" s="41"/>
      <c r="C1906" s="42"/>
      <c r="D1906" s="228" t="s">
        <v>196</v>
      </c>
      <c r="E1906" s="42"/>
      <c r="F1906" s="229" t="s">
        <v>3007</v>
      </c>
      <c r="G1906" s="42"/>
      <c r="H1906" s="42"/>
      <c r="I1906" s="230"/>
      <c r="J1906" s="42"/>
      <c r="K1906" s="42"/>
      <c r="L1906" s="46"/>
      <c r="M1906" s="231"/>
      <c r="N1906" s="232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196</v>
      </c>
      <c r="AU1906" s="19" t="s">
        <v>82</v>
      </c>
    </row>
    <row r="1907" s="13" customFormat="1">
      <c r="A1907" s="13"/>
      <c r="B1907" s="233"/>
      <c r="C1907" s="234"/>
      <c r="D1907" s="235" t="s">
        <v>198</v>
      </c>
      <c r="E1907" s="236" t="s">
        <v>19</v>
      </c>
      <c r="F1907" s="237" t="s">
        <v>2449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198</v>
      </c>
      <c r="AU1907" s="243" t="s">
        <v>82</v>
      </c>
      <c r="AV1907" s="13" t="s">
        <v>80</v>
      </c>
      <c r="AW1907" s="13" t="s">
        <v>35</v>
      </c>
      <c r="AX1907" s="13" t="s">
        <v>73</v>
      </c>
      <c r="AY1907" s="243" t="s">
        <v>188</v>
      </c>
    </row>
    <row r="1908" s="14" customFormat="1">
      <c r="A1908" s="14"/>
      <c r="B1908" s="244"/>
      <c r="C1908" s="245"/>
      <c r="D1908" s="235" t="s">
        <v>198</v>
      </c>
      <c r="E1908" s="246" t="s">
        <v>19</v>
      </c>
      <c r="F1908" s="247" t="s">
        <v>3008</v>
      </c>
      <c r="G1908" s="245"/>
      <c r="H1908" s="248">
        <v>1.8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198</v>
      </c>
      <c r="AU1908" s="254" t="s">
        <v>82</v>
      </c>
      <c r="AV1908" s="14" t="s">
        <v>82</v>
      </c>
      <c r="AW1908" s="14" t="s">
        <v>35</v>
      </c>
      <c r="AX1908" s="14" t="s">
        <v>73</v>
      </c>
      <c r="AY1908" s="254" t="s">
        <v>188</v>
      </c>
    </row>
    <row r="1909" s="15" customFormat="1">
      <c r="A1909" s="15"/>
      <c r="B1909" s="255"/>
      <c r="C1909" s="256"/>
      <c r="D1909" s="235" t="s">
        <v>198</v>
      </c>
      <c r="E1909" s="257" t="s">
        <v>19</v>
      </c>
      <c r="F1909" s="258" t="s">
        <v>229</v>
      </c>
      <c r="G1909" s="256"/>
      <c r="H1909" s="259">
        <v>1.8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5" t="s">
        <v>198</v>
      </c>
      <c r="AU1909" s="265" t="s">
        <v>82</v>
      </c>
      <c r="AV1909" s="15" t="s">
        <v>135</v>
      </c>
      <c r="AW1909" s="15" t="s">
        <v>35</v>
      </c>
      <c r="AX1909" s="15" t="s">
        <v>80</v>
      </c>
      <c r="AY1909" s="265" t="s">
        <v>188</v>
      </c>
    </row>
    <row r="1910" s="2" customFormat="1" ht="16.5" customHeight="1">
      <c r="A1910" s="40"/>
      <c r="B1910" s="41"/>
      <c r="C1910" s="215" t="s">
        <v>3009</v>
      </c>
      <c r="D1910" s="215" t="s">
        <v>190</v>
      </c>
      <c r="E1910" s="216" t="s">
        <v>2230</v>
      </c>
      <c r="F1910" s="217" t="s">
        <v>2231</v>
      </c>
      <c r="G1910" s="218" t="s">
        <v>501</v>
      </c>
      <c r="H1910" s="219">
        <v>34.484999999999999</v>
      </c>
      <c r="I1910" s="220"/>
      <c r="J1910" s="221">
        <f>ROUND(I1910*H1910,2)</f>
        <v>0</v>
      </c>
      <c r="K1910" s="217" t="s">
        <v>194</v>
      </c>
      <c r="L1910" s="46"/>
      <c r="M1910" s="222" t="s">
        <v>19</v>
      </c>
      <c r="N1910" s="223" t="s">
        <v>44</v>
      </c>
      <c r="O1910" s="86"/>
      <c r="P1910" s="224">
        <f>O1910*H1910</f>
        <v>0</v>
      </c>
      <c r="Q1910" s="224">
        <v>0.00050000000000000001</v>
      </c>
      <c r="R1910" s="224">
        <f>Q1910*H1910</f>
        <v>0.017242500000000001</v>
      </c>
      <c r="S1910" s="224">
        <v>0</v>
      </c>
      <c r="T1910" s="225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6" t="s">
        <v>342</v>
      </c>
      <c r="AT1910" s="226" t="s">
        <v>190</v>
      </c>
      <c r="AU1910" s="226" t="s">
        <v>82</v>
      </c>
      <c r="AY1910" s="19" t="s">
        <v>188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19" t="s">
        <v>80</v>
      </c>
      <c r="BK1910" s="227">
        <f>ROUND(I1910*H1910,2)</f>
        <v>0</v>
      </c>
      <c r="BL1910" s="19" t="s">
        <v>342</v>
      </c>
      <c r="BM1910" s="226" t="s">
        <v>3010</v>
      </c>
    </row>
    <row r="1911" s="2" customFormat="1">
      <c r="A1911" s="40"/>
      <c r="B1911" s="41"/>
      <c r="C1911" s="42"/>
      <c r="D1911" s="228" t="s">
        <v>196</v>
      </c>
      <c r="E1911" s="42"/>
      <c r="F1911" s="229" t="s">
        <v>2233</v>
      </c>
      <c r="G1911" s="42"/>
      <c r="H1911" s="42"/>
      <c r="I1911" s="230"/>
      <c r="J1911" s="42"/>
      <c r="K1911" s="42"/>
      <c r="L1911" s="46"/>
      <c r="M1911" s="231"/>
      <c r="N1911" s="232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196</v>
      </c>
      <c r="AU1911" s="19" t="s">
        <v>82</v>
      </c>
    </row>
    <row r="1912" s="13" customFormat="1">
      <c r="A1912" s="13"/>
      <c r="B1912" s="233"/>
      <c r="C1912" s="234"/>
      <c r="D1912" s="235" t="s">
        <v>198</v>
      </c>
      <c r="E1912" s="236" t="s">
        <v>19</v>
      </c>
      <c r="F1912" s="237" t="s">
        <v>2502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198</v>
      </c>
      <c r="AU1912" s="243" t="s">
        <v>82</v>
      </c>
      <c r="AV1912" s="13" t="s">
        <v>80</v>
      </c>
      <c r="AW1912" s="13" t="s">
        <v>35</v>
      </c>
      <c r="AX1912" s="13" t="s">
        <v>73</v>
      </c>
      <c r="AY1912" s="243" t="s">
        <v>188</v>
      </c>
    </row>
    <row r="1913" s="13" customFormat="1">
      <c r="A1913" s="13"/>
      <c r="B1913" s="233"/>
      <c r="C1913" s="234"/>
      <c r="D1913" s="235" t="s">
        <v>198</v>
      </c>
      <c r="E1913" s="236" t="s">
        <v>19</v>
      </c>
      <c r="F1913" s="237" t="s">
        <v>2449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198</v>
      </c>
      <c r="AU1913" s="243" t="s">
        <v>82</v>
      </c>
      <c r="AV1913" s="13" t="s">
        <v>80</v>
      </c>
      <c r="AW1913" s="13" t="s">
        <v>35</v>
      </c>
      <c r="AX1913" s="13" t="s">
        <v>73</v>
      </c>
      <c r="AY1913" s="243" t="s">
        <v>188</v>
      </c>
    </row>
    <row r="1914" s="14" customFormat="1">
      <c r="A1914" s="14"/>
      <c r="B1914" s="244"/>
      <c r="C1914" s="245"/>
      <c r="D1914" s="235" t="s">
        <v>198</v>
      </c>
      <c r="E1914" s="246" t="s">
        <v>19</v>
      </c>
      <c r="F1914" s="247" t="s">
        <v>3011</v>
      </c>
      <c r="G1914" s="245"/>
      <c r="H1914" s="248">
        <v>9.0150000000000006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198</v>
      </c>
      <c r="AU1914" s="254" t="s">
        <v>82</v>
      </c>
      <c r="AV1914" s="14" t="s">
        <v>82</v>
      </c>
      <c r="AW1914" s="14" t="s">
        <v>35</v>
      </c>
      <c r="AX1914" s="14" t="s">
        <v>73</v>
      </c>
      <c r="AY1914" s="254" t="s">
        <v>188</v>
      </c>
    </row>
    <row r="1915" s="14" customFormat="1">
      <c r="A1915" s="14"/>
      <c r="B1915" s="244"/>
      <c r="C1915" s="245"/>
      <c r="D1915" s="235" t="s">
        <v>198</v>
      </c>
      <c r="E1915" s="246" t="s">
        <v>19</v>
      </c>
      <c r="F1915" s="247" t="s">
        <v>2181</v>
      </c>
      <c r="G1915" s="245"/>
      <c r="H1915" s="248">
        <v>-1.8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198</v>
      </c>
      <c r="AU1915" s="254" t="s">
        <v>82</v>
      </c>
      <c r="AV1915" s="14" t="s">
        <v>82</v>
      </c>
      <c r="AW1915" s="14" t="s">
        <v>35</v>
      </c>
      <c r="AX1915" s="14" t="s">
        <v>73</v>
      </c>
      <c r="AY1915" s="254" t="s">
        <v>188</v>
      </c>
    </row>
    <row r="1916" s="13" customFormat="1">
      <c r="A1916" s="13"/>
      <c r="B1916" s="233"/>
      <c r="C1916" s="234"/>
      <c r="D1916" s="235" t="s">
        <v>198</v>
      </c>
      <c r="E1916" s="236" t="s">
        <v>19</v>
      </c>
      <c r="F1916" s="237" t="s">
        <v>2451</v>
      </c>
      <c r="G1916" s="234"/>
      <c r="H1916" s="236" t="s">
        <v>19</v>
      </c>
      <c r="I1916" s="238"/>
      <c r="J1916" s="234"/>
      <c r="K1916" s="234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198</v>
      </c>
      <c r="AU1916" s="243" t="s">
        <v>82</v>
      </c>
      <c r="AV1916" s="13" t="s">
        <v>80</v>
      </c>
      <c r="AW1916" s="13" t="s">
        <v>35</v>
      </c>
      <c r="AX1916" s="13" t="s">
        <v>73</v>
      </c>
      <c r="AY1916" s="243" t="s">
        <v>188</v>
      </c>
    </row>
    <row r="1917" s="14" customFormat="1">
      <c r="A1917" s="14"/>
      <c r="B1917" s="244"/>
      <c r="C1917" s="245"/>
      <c r="D1917" s="235" t="s">
        <v>198</v>
      </c>
      <c r="E1917" s="246" t="s">
        <v>19</v>
      </c>
      <c r="F1917" s="247" t="s">
        <v>3012</v>
      </c>
      <c r="G1917" s="245"/>
      <c r="H1917" s="248">
        <v>9.0099999999999998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198</v>
      </c>
      <c r="AU1917" s="254" t="s">
        <v>82</v>
      </c>
      <c r="AV1917" s="14" t="s">
        <v>82</v>
      </c>
      <c r="AW1917" s="14" t="s">
        <v>35</v>
      </c>
      <c r="AX1917" s="14" t="s">
        <v>73</v>
      </c>
      <c r="AY1917" s="254" t="s">
        <v>188</v>
      </c>
    </row>
    <row r="1918" s="14" customFormat="1">
      <c r="A1918" s="14"/>
      <c r="B1918" s="244"/>
      <c r="C1918" s="245"/>
      <c r="D1918" s="235" t="s">
        <v>198</v>
      </c>
      <c r="E1918" s="246" t="s">
        <v>19</v>
      </c>
      <c r="F1918" s="247" t="s">
        <v>2187</v>
      </c>
      <c r="G1918" s="245"/>
      <c r="H1918" s="248">
        <v>-0.90000000000000002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198</v>
      </c>
      <c r="AU1918" s="254" t="s">
        <v>82</v>
      </c>
      <c r="AV1918" s="14" t="s">
        <v>82</v>
      </c>
      <c r="AW1918" s="14" t="s">
        <v>35</v>
      </c>
      <c r="AX1918" s="14" t="s">
        <v>73</v>
      </c>
      <c r="AY1918" s="254" t="s">
        <v>188</v>
      </c>
    </row>
    <row r="1919" s="13" customFormat="1">
      <c r="A1919" s="13"/>
      <c r="B1919" s="233"/>
      <c r="C1919" s="234"/>
      <c r="D1919" s="235" t="s">
        <v>198</v>
      </c>
      <c r="E1919" s="236" t="s">
        <v>19</v>
      </c>
      <c r="F1919" s="237" t="s">
        <v>2582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198</v>
      </c>
      <c r="AU1919" s="243" t="s">
        <v>82</v>
      </c>
      <c r="AV1919" s="13" t="s">
        <v>80</v>
      </c>
      <c r="AW1919" s="13" t="s">
        <v>35</v>
      </c>
      <c r="AX1919" s="13" t="s">
        <v>73</v>
      </c>
      <c r="AY1919" s="243" t="s">
        <v>188</v>
      </c>
    </row>
    <row r="1920" s="14" customFormat="1">
      <c r="A1920" s="14"/>
      <c r="B1920" s="244"/>
      <c r="C1920" s="245"/>
      <c r="D1920" s="235" t="s">
        <v>198</v>
      </c>
      <c r="E1920" s="246" t="s">
        <v>19</v>
      </c>
      <c r="F1920" s="247" t="s">
        <v>3013</v>
      </c>
      <c r="G1920" s="245"/>
      <c r="H1920" s="248">
        <v>6.9699999999999998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198</v>
      </c>
      <c r="AU1920" s="254" t="s">
        <v>82</v>
      </c>
      <c r="AV1920" s="14" t="s">
        <v>82</v>
      </c>
      <c r="AW1920" s="14" t="s">
        <v>35</v>
      </c>
      <c r="AX1920" s="14" t="s">
        <v>73</v>
      </c>
      <c r="AY1920" s="254" t="s">
        <v>188</v>
      </c>
    </row>
    <row r="1921" s="14" customFormat="1">
      <c r="A1921" s="14"/>
      <c r="B1921" s="244"/>
      <c r="C1921" s="245"/>
      <c r="D1921" s="235" t="s">
        <v>198</v>
      </c>
      <c r="E1921" s="246" t="s">
        <v>19</v>
      </c>
      <c r="F1921" s="247" t="s">
        <v>2187</v>
      </c>
      <c r="G1921" s="245"/>
      <c r="H1921" s="248">
        <v>-0.90000000000000002</v>
      </c>
      <c r="I1921" s="249"/>
      <c r="J1921" s="245"/>
      <c r="K1921" s="245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198</v>
      </c>
      <c r="AU1921" s="254" t="s">
        <v>82</v>
      </c>
      <c r="AV1921" s="14" t="s">
        <v>82</v>
      </c>
      <c r="AW1921" s="14" t="s">
        <v>35</v>
      </c>
      <c r="AX1921" s="14" t="s">
        <v>73</v>
      </c>
      <c r="AY1921" s="254" t="s">
        <v>188</v>
      </c>
    </row>
    <row r="1922" s="13" customFormat="1">
      <c r="A1922" s="13"/>
      <c r="B1922" s="233"/>
      <c r="C1922" s="234"/>
      <c r="D1922" s="235" t="s">
        <v>198</v>
      </c>
      <c r="E1922" s="236" t="s">
        <v>19</v>
      </c>
      <c r="F1922" s="237" t="s">
        <v>2434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198</v>
      </c>
      <c r="AU1922" s="243" t="s">
        <v>82</v>
      </c>
      <c r="AV1922" s="13" t="s">
        <v>80</v>
      </c>
      <c r="AW1922" s="13" t="s">
        <v>35</v>
      </c>
      <c r="AX1922" s="13" t="s">
        <v>73</v>
      </c>
      <c r="AY1922" s="243" t="s">
        <v>188</v>
      </c>
    </row>
    <row r="1923" s="14" customFormat="1">
      <c r="A1923" s="14"/>
      <c r="B1923" s="244"/>
      <c r="C1923" s="245"/>
      <c r="D1923" s="235" t="s">
        <v>198</v>
      </c>
      <c r="E1923" s="246" t="s">
        <v>19</v>
      </c>
      <c r="F1923" s="247" t="s">
        <v>3014</v>
      </c>
      <c r="G1923" s="245"/>
      <c r="H1923" s="248">
        <v>6.7699999999999996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198</v>
      </c>
      <c r="AU1923" s="254" t="s">
        <v>82</v>
      </c>
      <c r="AV1923" s="14" t="s">
        <v>82</v>
      </c>
      <c r="AW1923" s="14" t="s">
        <v>35</v>
      </c>
      <c r="AX1923" s="14" t="s">
        <v>73</v>
      </c>
      <c r="AY1923" s="254" t="s">
        <v>188</v>
      </c>
    </row>
    <row r="1924" s="14" customFormat="1">
      <c r="A1924" s="14"/>
      <c r="B1924" s="244"/>
      <c r="C1924" s="245"/>
      <c r="D1924" s="235" t="s">
        <v>198</v>
      </c>
      <c r="E1924" s="246" t="s">
        <v>19</v>
      </c>
      <c r="F1924" s="247" t="s">
        <v>2181</v>
      </c>
      <c r="G1924" s="245"/>
      <c r="H1924" s="248">
        <v>-1.8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198</v>
      </c>
      <c r="AU1924" s="254" t="s">
        <v>82</v>
      </c>
      <c r="AV1924" s="14" t="s">
        <v>82</v>
      </c>
      <c r="AW1924" s="14" t="s">
        <v>35</v>
      </c>
      <c r="AX1924" s="14" t="s">
        <v>73</v>
      </c>
      <c r="AY1924" s="254" t="s">
        <v>188</v>
      </c>
    </row>
    <row r="1925" s="13" customFormat="1">
      <c r="A1925" s="13"/>
      <c r="B1925" s="233"/>
      <c r="C1925" s="234"/>
      <c r="D1925" s="235" t="s">
        <v>198</v>
      </c>
      <c r="E1925" s="236" t="s">
        <v>19</v>
      </c>
      <c r="F1925" s="237" t="s">
        <v>2436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198</v>
      </c>
      <c r="AU1925" s="243" t="s">
        <v>82</v>
      </c>
      <c r="AV1925" s="13" t="s">
        <v>80</v>
      </c>
      <c r="AW1925" s="13" t="s">
        <v>35</v>
      </c>
      <c r="AX1925" s="13" t="s">
        <v>73</v>
      </c>
      <c r="AY1925" s="243" t="s">
        <v>188</v>
      </c>
    </row>
    <row r="1926" s="14" customFormat="1">
      <c r="A1926" s="14"/>
      <c r="B1926" s="244"/>
      <c r="C1926" s="245"/>
      <c r="D1926" s="235" t="s">
        <v>198</v>
      </c>
      <c r="E1926" s="246" t="s">
        <v>19</v>
      </c>
      <c r="F1926" s="247" t="s">
        <v>2238</v>
      </c>
      <c r="G1926" s="245"/>
      <c r="H1926" s="248">
        <v>9.0199999999999996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198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188</v>
      </c>
    </row>
    <row r="1927" s="14" customFormat="1">
      <c r="A1927" s="14"/>
      <c r="B1927" s="244"/>
      <c r="C1927" s="245"/>
      <c r="D1927" s="235" t="s">
        <v>198</v>
      </c>
      <c r="E1927" s="246" t="s">
        <v>19</v>
      </c>
      <c r="F1927" s="247" t="s">
        <v>2187</v>
      </c>
      <c r="G1927" s="245"/>
      <c r="H1927" s="248">
        <v>-0.90000000000000002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198</v>
      </c>
      <c r="AU1927" s="254" t="s">
        <v>82</v>
      </c>
      <c r="AV1927" s="14" t="s">
        <v>82</v>
      </c>
      <c r="AW1927" s="14" t="s">
        <v>35</v>
      </c>
      <c r="AX1927" s="14" t="s">
        <v>73</v>
      </c>
      <c r="AY1927" s="254" t="s">
        <v>188</v>
      </c>
    </row>
    <row r="1928" s="15" customFormat="1">
      <c r="A1928" s="15"/>
      <c r="B1928" s="255"/>
      <c r="C1928" s="256"/>
      <c r="D1928" s="235" t="s">
        <v>198</v>
      </c>
      <c r="E1928" s="257" t="s">
        <v>19</v>
      </c>
      <c r="F1928" s="258" t="s">
        <v>229</v>
      </c>
      <c r="G1928" s="256"/>
      <c r="H1928" s="259">
        <v>34.485000000000007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198</v>
      </c>
      <c r="AU1928" s="265" t="s">
        <v>82</v>
      </c>
      <c r="AV1928" s="15" t="s">
        <v>135</v>
      </c>
      <c r="AW1928" s="15" t="s">
        <v>35</v>
      </c>
      <c r="AX1928" s="15" t="s">
        <v>80</v>
      </c>
      <c r="AY1928" s="265" t="s">
        <v>188</v>
      </c>
    </row>
    <row r="1929" s="2" customFormat="1" ht="24.15" customHeight="1">
      <c r="A1929" s="40"/>
      <c r="B1929" s="41"/>
      <c r="C1929" s="215" t="s">
        <v>3015</v>
      </c>
      <c r="D1929" s="215" t="s">
        <v>190</v>
      </c>
      <c r="E1929" s="216" t="s">
        <v>2240</v>
      </c>
      <c r="F1929" s="217" t="s">
        <v>2241</v>
      </c>
      <c r="G1929" s="218" t="s">
        <v>460</v>
      </c>
      <c r="H1929" s="266"/>
      <c r="I1929" s="220"/>
      <c r="J1929" s="221">
        <f>ROUND(I1929*H1929,2)</f>
        <v>0</v>
      </c>
      <c r="K1929" s="217" t="s">
        <v>194</v>
      </c>
      <c r="L1929" s="46"/>
      <c r="M1929" s="222" t="s">
        <v>19</v>
      </c>
      <c r="N1929" s="223" t="s">
        <v>44</v>
      </c>
      <c r="O1929" s="86"/>
      <c r="P1929" s="224">
        <f>O1929*H1929</f>
        <v>0</v>
      </c>
      <c r="Q1929" s="224">
        <v>0</v>
      </c>
      <c r="R1929" s="224">
        <f>Q1929*H1929</f>
        <v>0</v>
      </c>
      <c r="S1929" s="224">
        <v>0</v>
      </c>
      <c r="T1929" s="225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6" t="s">
        <v>342</v>
      </c>
      <c r="AT1929" s="226" t="s">
        <v>190</v>
      </c>
      <c r="AU1929" s="226" t="s">
        <v>82</v>
      </c>
      <c r="AY1929" s="19" t="s">
        <v>188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19" t="s">
        <v>80</v>
      </c>
      <c r="BK1929" s="227">
        <f>ROUND(I1929*H1929,2)</f>
        <v>0</v>
      </c>
      <c r="BL1929" s="19" t="s">
        <v>342</v>
      </c>
      <c r="BM1929" s="226" t="s">
        <v>3016</v>
      </c>
    </row>
    <row r="1930" s="2" customFormat="1">
      <c r="A1930" s="40"/>
      <c r="B1930" s="41"/>
      <c r="C1930" s="42"/>
      <c r="D1930" s="228" t="s">
        <v>196</v>
      </c>
      <c r="E1930" s="42"/>
      <c r="F1930" s="229" t="s">
        <v>2243</v>
      </c>
      <c r="G1930" s="42"/>
      <c r="H1930" s="42"/>
      <c r="I1930" s="230"/>
      <c r="J1930" s="42"/>
      <c r="K1930" s="42"/>
      <c r="L1930" s="46"/>
      <c r="M1930" s="231"/>
      <c r="N1930" s="232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196</v>
      </c>
      <c r="AU1930" s="19" t="s">
        <v>82</v>
      </c>
    </row>
    <row r="1931" s="12" customFormat="1" ht="22.8" customHeight="1">
      <c r="A1931" s="12"/>
      <c r="B1931" s="199"/>
      <c r="C1931" s="200"/>
      <c r="D1931" s="201" t="s">
        <v>72</v>
      </c>
      <c r="E1931" s="213" t="s">
        <v>1485</v>
      </c>
      <c r="F1931" s="213" t="s">
        <v>1486</v>
      </c>
      <c r="G1931" s="200"/>
      <c r="H1931" s="200"/>
      <c r="I1931" s="203"/>
      <c r="J1931" s="214">
        <f>BK1931</f>
        <v>0</v>
      </c>
      <c r="K1931" s="200"/>
      <c r="L1931" s="205"/>
      <c r="M1931" s="206"/>
      <c r="N1931" s="207"/>
      <c r="O1931" s="207"/>
      <c r="P1931" s="208">
        <f>SUM(P1932:P2045)</f>
        <v>0</v>
      </c>
      <c r="Q1931" s="207"/>
      <c r="R1931" s="208">
        <f>SUM(R1932:R2045)</f>
        <v>0.22995907999999998</v>
      </c>
      <c r="S1931" s="207"/>
      <c r="T1931" s="209">
        <f>SUM(T1932:T2045)</f>
        <v>0</v>
      </c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R1931" s="210" t="s">
        <v>82</v>
      </c>
      <c r="AT1931" s="211" t="s">
        <v>72</v>
      </c>
      <c r="AU1931" s="211" t="s">
        <v>80</v>
      </c>
      <c r="AY1931" s="210" t="s">
        <v>188</v>
      </c>
      <c r="BK1931" s="212">
        <f>SUM(BK1932:BK2045)</f>
        <v>0</v>
      </c>
    </row>
    <row r="1932" s="2" customFormat="1" ht="24.15" customHeight="1">
      <c r="A1932" s="40"/>
      <c r="B1932" s="41"/>
      <c r="C1932" s="215" t="s">
        <v>3017</v>
      </c>
      <c r="D1932" s="215" t="s">
        <v>190</v>
      </c>
      <c r="E1932" s="216" t="s">
        <v>1488</v>
      </c>
      <c r="F1932" s="217" t="s">
        <v>1489</v>
      </c>
      <c r="G1932" s="218" t="s">
        <v>243</v>
      </c>
      <c r="H1932" s="219">
        <v>817.29399999999998</v>
      </c>
      <c r="I1932" s="220"/>
      <c r="J1932" s="221">
        <f>ROUND(I1932*H1932,2)</f>
        <v>0</v>
      </c>
      <c r="K1932" s="217" t="s">
        <v>194</v>
      </c>
      <c r="L1932" s="46"/>
      <c r="M1932" s="222" t="s">
        <v>19</v>
      </c>
      <c r="N1932" s="223" t="s">
        <v>44</v>
      </c>
      <c r="O1932" s="86"/>
      <c r="P1932" s="224">
        <f>O1932*H1932</f>
        <v>0</v>
      </c>
      <c r="Q1932" s="224">
        <v>0.00025999999999999998</v>
      </c>
      <c r="R1932" s="224">
        <f>Q1932*H1932</f>
        <v>0.21249643999999998</v>
      </c>
      <c r="S1932" s="224">
        <v>0</v>
      </c>
      <c r="T1932" s="225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6" t="s">
        <v>342</v>
      </c>
      <c r="AT1932" s="226" t="s">
        <v>190</v>
      </c>
      <c r="AU1932" s="226" t="s">
        <v>82</v>
      </c>
      <c r="AY1932" s="19" t="s">
        <v>188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19" t="s">
        <v>80</v>
      </c>
      <c r="BK1932" s="227">
        <f>ROUND(I1932*H1932,2)</f>
        <v>0</v>
      </c>
      <c r="BL1932" s="19" t="s">
        <v>342</v>
      </c>
      <c r="BM1932" s="226" t="s">
        <v>3018</v>
      </c>
    </row>
    <row r="1933" s="2" customFormat="1">
      <c r="A1933" s="40"/>
      <c r="B1933" s="41"/>
      <c r="C1933" s="42"/>
      <c r="D1933" s="228" t="s">
        <v>196</v>
      </c>
      <c r="E1933" s="42"/>
      <c r="F1933" s="229" t="s">
        <v>1491</v>
      </c>
      <c r="G1933" s="42"/>
      <c r="H1933" s="42"/>
      <c r="I1933" s="230"/>
      <c r="J1933" s="42"/>
      <c r="K1933" s="42"/>
      <c r="L1933" s="46"/>
      <c r="M1933" s="231"/>
      <c r="N1933" s="232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196</v>
      </c>
      <c r="AU1933" s="19" t="s">
        <v>82</v>
      </c>
    </row>
    <row r="1934" s="13" customFormat="1">
      <c r="A1934" s="13"/>
      <c r="B1934" s="233"/>
      <c r="C1934" s="234"/>
      <c r="D1934" s="235" t="s">
        <v>198</v>
      </c>
      <c r="E1934" s="236" t="s">
        <v>19</v>
      </c>
      <c r="F1934" s="237" t="s">
        <v>2346</v>
      </c>
      <c r="G1934" s="234"/>
      <c r="H1934" s="236" t="s">
        <v>19</v>
      </c>
      <c r="I1934" s="238"/>
      <c r="J1934" s="234"/>
      <c r="K1934" s="234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198</v>
      </c>
      <c r="AU1934" s="243" t="s">
        <v>82</v>
      </c>
      <c r="AV1934" s="13" t="s">
        <v>80</v>
      </c>
      <c r="AW1934" s="13" t="s">
        <v>35</v>
      </c>
      <c r="AX1934" s="13" t="s">
        <v>73</v>
      </c>
      <c r="AY1934" s="243" t="s">
        <v>188</v>
      </c>
    </row>
    <row r="1935" s="13" customFormat="1">
      <c r="A1935" s="13"/>
      <c r="B1935" s="233"/>
      <c r="C1935" s="234"/>
      <c r="D1935" s="235" t="s">
        <v>198</v>
      </c>
      <c r="E1935" s="236" t="s">
        <v>19</v>
      </c>
      <c r="F1935" s="237" t="s">
        <v>2445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198</v>
      </c>
      <c r="AU1935" s="243" t="s">
        <v>82</v>
      </c>
      <c r="AV1935" s="13" t="s">
        <v>80</v>
      </c>
      <c r="AW1935" s="13" t="s">
        <v>35</v>
      </c>
      <c r="AX1935" s="13" t="s">
        <v>73</v>
      </c>
      <c r="AY1935" s="243" t="s">
        <v>188</v>
      </c>
    </row>
    <row r="1936" s="14" customFormat="1">
      <c r="A1936" s="14"/>
      <c r="B1936" s="244"/>
      <c r="C1936" s="245"/>
      <c r="D1936" s="235" t="s">
        <v>198</v>
      </c>
      <c r="E1936" s="246" t="s">
        <v>19</v>
      </c>
      <c r="F1936" s="247" t="s">
        <v>2446</v>
      </c>
      <c r="G1936" s="245"/>
      <c r="H1936" s="248">
        <v>78.275000000000006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198</v>
      </c>
      <c r="AU1936" s="254" t="s">
        <v>82</v>
      </c>
      <c r="AV1936" s="14" t="s">
        <v>82</v>
      </c>
      <c r="AW1936" s="14" t="s">
        <v>35</v>
      </c>
      <c r="AX1936" s="14" t="s">
        <v>73</v>
      </c>
      <c r="AY1936" s="254" t="s">
        <v>188</v>
      </c>
    </row>
    <row r="1937" s="14" customFormat="1">
      <c r="A1937" s="14"/>
      <c r="B1937" s="244"/>
      <c r="C1937" s="245"/>
      <c r="D1937" s="235" t="s">
        <v>198</v>
      </c>
      <c r="E1937" s="246" t="s">
        <v>19</v>
      </c>
      <c r="F1937" s="247" t="s">
        <v>3019</v>
      </c>
      <c r="G1937" s="245"/>
      <c r="H1937" s="248">
        <v>155.233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198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188</v>
      </c>
    </row>
    <row r="1938" s="14" customFormat="1">
      <c r="A1938" s="14"/>
      <c r="B1938" s="244"/>
      <c r="C1938" s="245"/>
      <c r="D1938" s="235" t="s">
        <v>198</v>
      </c>
      <c r="E1938" s="246" t="s">
        <v>19</v>
      </c>
      <c r="F1938" s="247" t="s">
        <v>2447</v>
      </c>
      <c r="G1938" s="245"/>
      <c r="H1938" s="248">
        <v>1.44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198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188</v>
      </c>
    </row>
    <row r="1939" s="14" customFormat="1">
      <c r="A1939" s="14"/>
      <c r="B1939" s="244"/>
      <c r="C1939" s="245"/>
      <c r="D1939" s="235" t="s">
        <v>198</v>
      </c>
      <c r="E1939" s="246" t="s">
        <v>19</v>
      </c>
      <c r="F1939" s="247" t="s">
        <v>2448</v>
      </c>
      <c r="G1939" s="245"/>
      <c r="H1939" s="248">
        <v>-25.350000000000001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198</v>
      </c>
      <c r="AU1939" s="254" t="s">
        <v>82</v>
      </c>
      <c r="AV1939" s="14" t="s">
        <v>82</v>
      </c>
      <c r="AW1939" s="14" t="s">
        <v>35</v>
      </c>
      <c r="AX1939" s="14" t="s">
        <v>73</v>
      </c>
      <c r="AY1939" s="254" t="s">
        <v>188</v>
      </c>
    </row>
    <row r="1940" s="14" customFormat="1">
      <c r="A1940" s="14"/>
      <c r="B1940" s="244"/>
      <c r="C1940" s="245"/>
      <c r="D1940" s="235" t="s">
        <v>198</v>
      </c>
      <c r="E1940" s="246" t="s">
        <v>19</v>
      </c>
      <c r="F1940" s="247" t="s">
        <v>3020</v>
      </c>
      <c r="G1940" s="245"/>
      <c r="H1940" s="248">
        <v>-33.75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198</v>
      </c>
      <c r="AU1940" s="254" t="s">
        <v>82</v>
      </c>
      <c r="AV1940" s="14" t="s">
        <v>82</v>
      </c>
      <c r="AW1940" s="14" t="s">
        <v>35</v>
      </c>
      <c r="AX1940" s="14" t="s">
        <v>73</v>
      </c>
      <c r="AY1940" s="254" t="s">
        <v>188</v>
      </c>
    </row>
    <row r="1941" s="14" customFormat="1">
      <c r="A1941" s="14"/>
      <c r="B1941" s="244"/>
      <c r="C1941" s="245"/>
      <c r="D1941" s="235" t="s">
        <v>198</v>
      </c>
      <c r="E1941" s="246" t="s">
        <v>19</v>
      </c>
      <c r="F1941" s="247" t="s">
        <v>3021</v>
      </c>
      <c r="G1941" s="245"/>
      <c r="H1941" s="248">
        <v>-10.800000000000001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198</v>
      </c>
      <c r="AU1941" s="254" t="s">
        <v>82</v>
      </c>
      <c r="AV1941" s="14" t="s">
        <v>82</v>
      </c>
      <c r="AW1941" s="14" t="s">
        <v>35</v>
      </c>
      <c r="AX1941" s="14" t="s">
        <v>73</v>
      </c>
      <c r="AY1941" s="254" t="s">
        <v>188</v>
      </c>
    </row>
    <row r="1942" s="14" customFormat="1">
      <c r="A1942" s="14"/>
      <c r="B1942" s="244"/>
      <c r="C1942" s="245"/>
      <c r="D1942" s="235" t="s">
        <v>198</v>
      </c>
      <c r="E1942" s="246" t="s">
        <v>19</v>
      </c>
      <c r="F1942" s="247" t="s">
        <v>2764</v>
      </c>
      <c r="G1942" s="245"/>
      <c r="H1942" s="248">
        <v>-8.0999999999999996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198</v>
      </c>
      <c r="AU1942" s="254" t="s">
        <v>82</v>
      </c>
      <c r="AV1942" s="14" t="s">
        <v>82</v>
      </c>
      <c r="AW1942" s="14" t="s">
        <v>35</v>
      </c>
      <c r="AX1942" s="14" t="s">
        <v>73</v>
      </c>
      <c r="AY1942" s="254" t="s">
        <v>188</v>
      </c>
    </row>
    <row r="1943" s="13" customFormat="1">
      <c r="A1943" s="13"/>
      <c r="B1943" s="233"/>
      <c r="C1943" s="234"/>
      <c r="D1943" s="235" t="s">
        <v>198</v>
      </c>
      <c r="E1943" s="236" t="s">
        <v>19</v>
      </c>
      <c r="F1943" s="237" t="s">
        <v>2449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198</v>
      </c>
      <c r="AU1943" s="243" t="s">
        <v>82</v>
      </c>
      <c r="AV1943" s="13" t="s">
        <v>80</v>
      </c>
      <c r="AW1943" s="13" t="s">
        <v>35</v>
      </c>
      <c r="AX1943" s="13" t="s">
        <v>73</v>
      </c>
      <c r="AY1943" s="243" t="s">
        <v>188</v>
      </c>
    </row>
    <row r="1944" s="14" customFormat="1">
      <c r="A1944" s="14"/>
      <c r="B1944" s="244"/>
      <c r="C1944" s="245"/>
      <c r="D1944" s="235" t="s">
        <v>198</v>
      </c>
      <c r="E1944" s="246" t="s">
        <v>19</v>
      </c>
      <c r="F1944" s="247" t="s">
        <v>3022</v>
      </c>
      <c r="G1944" s="245"/>
      <c r="H1944" s="248">
        <v>11.720000000000001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198</v>
      </c>
      <c r="AU1944" s="254" t="s">
        <v>82</v>
      </c>
      <c r="AV1944" s="14" t="s">
        <v>82</v>
      </c>
      <c r="AW1944" s="14" t="s">
        <v>35</v>
      </c>
      <c r="AX1944" s="14" t="s">
        <v>73</v>
      </c>
      <c r="AY1944" s="254" t="s">
        <v>188</v>
      </c>
    </row>
    <row r="1945" s="14" customFormat="1">
      <c r="A1945" s="14"/>
      <c r="B1945" s="244"/>
      <c r="C1945" s="245"/>
      <c r="D1945" s="235" t="s">
        <v>198</v>
      </c>
      <c r="E1945" s="246" t="s">
        <v>19</v>
      </c>
      <c r="F1945" s="247" t="s">
        <v>2252</v>
      </c>
      <c r="G1945" s="245"/>
      <c r="H1945" s="248">
        <v>-0.39600000000000002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198</v>
      </c>
      <c r="AU1945" s="254" t="s">
        <v>82</v>
      </c>
      <c r="AV1945" s="14" t="s">
        <v>82</v>
      </c>
      <c r="AW1945" s="14" t="s">
        <v>35</v>
      </c>
      <c r="AX1945" s="14" t="s">
        <v>73</v>
      </c>
      <c r="AY1945" s="254" t="s">
        <v>188</v>
      </c>
    </row>
    <row r="1946" s="14" customFormat="1">
      <c r="A1946" s="14"/>
      <c r="B1946" s="244"/>
      <c r="C1946" s="245"/>
      <c r="D1946" s="235" t="s">
        <v>198</v>
      </c>
      <c r="E1946" s="246" t="s">
        <v>19</v>
      </c>
      <c r="F1946" s="247" t="s">
        <v>3023</v>
      </c>
      <c r="G1946" s="245"/>
      <c r="H1946" s="248">
        <v>3.6000000000000001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198</v>
      </c>
      <c r="AU1946" s="254" t="s">
        <v>82</v>
      </c>
      <c r="AV1946" s="14" t="s">
        <v>82</v>
      </c>
      <c r="AW1946" s="14" t="s">
        <v>35</v>
      </c>
      <c r="AX1946" s="14" t="s">
        <v>73</v>
      </c>
      <c r="AY1946" s="254" t="s">
        <v>188</v>
      </c>
    </row>
    <row r="1947" s="13" customFormat="1">
      <c r="A1947" s="13"/>
      <c r="B1947" s="233"/>
      <c r="C1947" s="234"/>
      <c r="D1947" s="235" t="s">
        <v>198</v>
      </c>
      <c r="E1947" s="236" t="s">
        <v>19</v>
      </c>
      <c r="F1947" s="237" t="s">
        <v>2451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198</v>
      </c>
      <c r="AU1947" s="243" t="s">
        <v>82</v>
      </c>
      <c r="AV1947" s="13" t="s">
        <v>80</v>
      </c>
      <c r="AW1947" s="13" t="s">
        <v>35</v>
      </c>
      <c r="AX1947" s="13" t="s">
        <v>73</v>
      </c>
      <c r="AY1947" s="243" t="s">
        <v>188</v>
      </c>
    </row>
    <row r="1948" s="14" customFormat="1">
      <c r="A1948" s="14"/>
      <c r="B1948" s="244"/>
      <c r="C1948" s="245"/>
      <c r="D1948" s="235" t="s">
        <v>198</v>
      </c>
      <c r="E1948" s="246" t="s">
        <v>19</v>
      </c>
      <c r="F1948" s="247" t="s">
        <v>3024</v>
      </c>
      <c r="G1948" s="245"/>
      <c r="H1948" s="248">
        <v>11.712999999999999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198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188</v>
      </c>
    </row>
    <row r="1949" s="14" customFormat="1">
      <c r="A1949" s="14"/>
      <c r="B1949" s="244"/>
      <c r="C1949" s="245"/>
      <c r="D1949" s="235" t="s">
        <v>198</v>
      </c>
      <c r="E1949" s="246" t="s">
        <v>19</v>
      </c>
      <c r="F1949" s="247" t="s">
        <v>2255</v>
      </c>
      <c r="G1949" s="245"/>
      <c r="H1949" s="248">
        <v>-0.19800000000000001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198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188</v>
      </c>
    </row>
    <row r="1950" s="14" customFormat="1">
      <c r="A1950" s="14"/>
      <c r="B1950" s="244"/>
      <c r="C1950" s="245"/>
      <c r="D1950" s="235" t="s">
        <v>198</v>
      </c>
      <c r="E1950" s="246" t="s">
        <v>19</v>
      </c>
      <c r="F1950" s="247" t="s">
        <v>2256</v>
      </c>
      <c r="G1950" s="245"/>
      <c r="H1950" s="248">
        <v>4.9000000000000004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198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188</v>
      </c>
    </row>
    <row r="1951" s="13" customFormat="1">
      <c r="A1951" s="13"/>
      <c r="B1951" s="233"/>
      <c r="C1951" s="234"/>
      <c r="D1951" s="235" t="s">
        <v>198</v>
      </c>
      <c r="E1951" s="236" t="s">
        <v>19</v>
      </c>
      <c r="F1951" s="237" t="s">
        <v>3025</v>
      </c>
      <c r="G1951" s="234"/>
      <c r="H1951" s="236" t="s">
        <v>19</v>
      </c>
      <c r="I1951" s="238"/>
      <c r="J1951" s="234"/>
      <c r="K1951" s="234"/>
      <c r="L1951" s="239"/>
      <c r="M1951" s="240"/>
      <c r="N1951" s="241"/>
      <c r="O1951" s="241"/>
      <c r="P1951" s="241"/>
      <c r="Q1951" s="241"/>
      <c r="R1951" s="241"/>
      <c r="S1951" s="241"/>
      <c r="T1951" s="24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3" t="s">
        <v>198</v>
      </c>
      <c r="AU1951" s="243" t="s">
        <v>82</v>
      </c>
      <c r="AV1951" s="13" t="s">
        <v>80</v>
      </c>
      <c r="AW1951" s="13" t="s">
        <v>35</v>
      </c>
      <c r="AX1951" s="13" t="s">
        <v>73</v>
      </c>
      <c r="AY1951" s="243" t="s">
        <v>188</v>
      </c>
    </row>
    <row r="1952" s="14" customFormat="1">
      <c r="A1952" s="14"/>
      <c r="B1952" s="244"/>
      <c r="C1952" s="245"/>
      <c r="D1952" s="235" t="s">
        <v>198</v>
      </c>
      <c r="E1952" s="246" t="s">
        <v>19</v>
      </c>
      <c r="F1952" s="247" t="s">
        <v>3026</v>
      </c>
      <c r="G1952" s="245"/>
      <c r="H1952" s="248">
        <v>9.0609999999999999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198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188</v>
      </c>
    </row>
    <row r="1953" s="14" customFormat="1">
      <c r="A1953" s="14"/>
      <c r="B1953" s="244"/>
      <c r="C1953" s="245"/>
      <c r="D1953" s="235" t="s">
        <v>198</v>
      </c>
      <c r="E1953" s="246" t="s">
        <v>19</v>
      </c>
      <c r="F1953" s="247" t="s">
        <v>2255</v>
      </c>
      <c r="G1953" s="245"/>
      <c r="H1953" s="248">
        <v>-0.19800000000000001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198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188</v>
      </c>
    </row>
    <row r="1954" s="14" customFormat="1">
      <c r="A1954" s="14"/>
      <c r="B1954" s="244"/>
      <c r="C1954" s="245"/>
      <c r="D1954" s="235" t="s">
        <v>198</v>
      </c>
      <c r="E1954" s="246" t="s">
        <v>19</v>
      </c>
      <c r="F1954" s="247" t="s">
        <v>129</v>
      </c>
      <c r="G1954" s="245"/>
      <c r="H1954" s="248">
        <v>3</v>
      </c>
      <c r="I1954" s="249"/>
      <c r="J1954" s="245"/>
      <c r="K1954" s="245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4" t="s">
        <v>198</v>
      </c>
      <c r="AU1954" s="254" t="s">
        <v>82</v>
      </c>
      <c r="AV1954" s="14" t="s">
        <v>82</v>
      </c>
      <c r="AW1954" s="14" t="s">
        <v>35</v>
      </c>
      <c r="AX1954" s="14" t="s">
        <v>73</v>
      </c>
      <c r="AY1954" s="254" t="s">
        <v>188</v>
      </c>
    </row>
    <row r="1955" s="13" customFormat="1">
      <c r="A1955" s="13"/>
      <c r="B1955" s="233"/>
      <c r="C1955" s="234"/>
      <c r="D1955" s="235" t="s">
        <v>198</v>
      </c>
      <c r="E1955" s="236" t="s">
        <v>19</v>
      </c>
      <c r="F1955" s="237" t="s">
        <v>2434</v>
      </c>
      <c r="G1955" s="234"/>
      <c r="H1955" s="236" t="s">
        <v>19</v>
      </c>
      <c r="I1955" s="238"/>
      <c r="J1955" s="234"/>
      <c r="K1955" s="234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198</v>
      </c>
      <c r="AU1955" s="243" t="s">
        <v>82</v>
      </c>
      <c r="AV1955" s="13" t="s">
        <v>80</v>
      </c>
      <c r="AW1955" s="13" t="s">
        <v>35</v>
      </c>
      <c r="AX1955" s="13" t="s">
        <v>73</v>
      </c>
      <c r="AY1955" s="243" t="s">
        <v>188</v>
      </c>
    </row>
    <row r="1956" s="14" customFormat="1">
      <c r="A1956" s="14"/>
      <c r="B1956" s="244"/>
      <c r="C1956" s="245"/>
      <c r="D1956" s="235" t="s">
        <v>198</v>
      </c>
      <c r="E1956" s="246" t="s">
        <v>19</v>
      </c>
      <c r="F1956" s="247" t="s">
        <v>3027</v>
      </c>
      <c r="G1956" s="245"/>
      <c r="H1956" s="248">
        <v>8.7949999999999999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198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188</v>
      </c>
    </row>
    <row r="1957" s="14" customFormat="1">
      <c r="A1957" s="14"/>
      <c r="B1957" s="244"/>
      <c r="C1957" s="245"/>
      <c r="D1957" s="235" t="s">
        <v>198</v>
      </c>
      <c r="E1957" s="246" t="s">
        <v>19</v>
      </c>
      <c r="F1957" s="247" t="s">
        <v>3028</v>
      </c>
      <c r="G1957" s="245"/>
      <c r="H1957" s="248">
        <v>-0.19800000000000001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198</v>
      </c>
      <c r="AU1957" s="254" t="s">
        <v>82</v>
      </c>
      <c r="AV1957" s="14" t="s">
        <v>82</v>
      </c>
      <c r="AW1957" s="14" t="s">
        <v>35</v>
      </c>
      <c r="AX1957" s="14" t="s">
        <v>73</v>
      </c>
      <c r="AY1957" s="254" t="s">
        <v>188</v>
      </c>
    </row>
    <row r="1958" s="14" customFormat="1">
      <c r="A1958" s="14"/>
      <c r="B1958" s="244"/>
      <c r="C1958" s="245"/>
      <c r="D1958" s="235" t="s">
        <v>198</v>
      </c>
      <c r="E1958" s="246" t="s">
        <v>19</v>
      </c>
      <c r="F1958" s="247" t="s">
        <v>2261</v>
      </c>
      <c r="G1958" s="245"/>
      <c r="H1958" s="248">
        <v>2.7999999999999998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198</v>
      </c>
      <c r="AU1958" s="254" t="s">
        <v>82</v>
      </c>
      <c r="AV1958" s="14" t="s">
        <v>82</v>
      </c>
      <c r="AW1958" s="14" t="s">
        <v>35</v>
      </c>
      <c r="AX1958" s="14" t="s">
        <v>73</v>
      </c>
      <c r="AY1958" s="254" t="s">
        <v>188</v>
      </c>
    </row>
    <row r="1959" s="13" customFormat="1">
      <c r="A1959" s="13"/>
      <c r="B1959" s="233"/>
      <c r="C1959" s="234"/>
      <c r="D1959" s="235" t="s">
        <v>198</v>
      </c>
      <c r="E1959" s="236" t="s">
        <v>19</v>
      </c>
      <c r="F1959" s="237" t="s">
        <v>2436</v>
      </c>
      <c r="G1959" s="234"/>
      <c r="H1959" s="236" t="s">
        <v>19</v>
      </c>
      <c r="I1959" s="238"/>
      <c r="J1959" s="234"/>
      <c r="K1959" s="234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198</v>
      </c>
      <c r="AU1959" s="243" t="s">
        <v>82</v>
      </c>
      <c r="AV1959" s="13" t="s">
        <v>80</v>
      </c>
      <c r="AW1959" s="13" t="s">
        <v>35</v>
      </c>
      <c r="AX1959" s="13" t="s">
        <v>73</v>
      </c>
      <c r="AY1959" s="243" t="s">
        <v>188</v>
      </c>
    </row>
    <row r="1960" s="14" customFormat="1">
      <c r="A1960" s="14"/>
      <c r="B1960" s="244"/>
      <c r="C1960" s="245"/>
      <c r="D1960" s="235" t="s">
        <v>198</v>
      </c>
      <c r="E1960" s="246" t="s">
        <v>19</v>
      </c>
      <c r="F1960" s="247" t="s">
        <v>3029</v>
      </c>
      <c r="G1960" s="245"/>
      <c r="H1960" s="248">
        <v>11.726000000000001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198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188</v>
      </c>
    </row>
    <row r="1961" s="14" customFormat="1">
      <c r="A1961" s="14"/>
      <c r="B1961" s="244"/>
      <c r="C1961" s="245"/>
      <c r="D1961" s="235" t="s">
        <v>198</v>
      </c>
      <c r="E1961" s="246" t="s">
        <v>19</v>
      </c>
      <c r="F1961" s="247" t="s">
        <v>2255</v>
      </c>
      <c r="G1961" s="245"/>
      <c r="H1961" s="248">
        <v>-0.19800000000000001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198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188</v>
      </c>
    </row>
    <row r="1962" s="14" customFormat="1">
      <c r="A1962" s="14"/>
      <c r="B1962" s="244"/>
      <c r="C1962" s="245"/>
      <c r="D1962" s="235" t="s">
        <v>198</v>
      </c>
      <c r="E1962" s="246" t="s">
        <v>19</v>
      </c>
      <c r="F1962" s="247" t="s">
        <v>2253</v>
      </c>
      <c r="G1962" s="245"/>
      <c r="H1962" s="248">
        <v>4.7000000000000002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198</v>
      </c>
      <c r="AU1962" s="254" t="s">
        <v>82</v>
      </c>
      <c r="AV1962" s="14" t="s">
        <v>82</v>
      </c>
      <c r="AW1962" s="14" t="s">
        <v>35</v>
      </c>
      <c r="AX1962" s="14" t="s">
        <v>73</v>
      </c>
      <c r="AY1962" s="254" t="s">
        <v>188</v>
      </c>
    </row>
    <row r="1963" s="13" customFormat="1">
      <c r="A1963" s="13"/>
      <c r="B1963" s="233"/>
      <c r="C1963" s="234"/>
      <c r="D1963" s="235" t="s">
        <v>198</v>
      </c>
      <c r="E1963" s="236" t="s">
        <v>19</v>
      </c>
      <c r="F1963" s="237" t="s">
        <v>2454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198</v>
      </c>
      <c r="AU1963" s="243" t="s">
        <v>82</v>
      </c>
      <c r="AV1963" s="13" t="s">
        <v>80</v>
      </c>
      <c r="AW1963" s="13" t="s">
        <v>35</v>
      </c>
      <c r="AX1963" s="13" t="s">
        <v>73</v>
      </c>
      <c r="AY1963" s="243" t="s">
        <v>188</v>
      </c>
    </row>
    <row r="1964" s="14" customFormat="1">
      <c r="A1964" s="14"/>
      <c r="B1964" s="244"/>
      <c r="C1964" s="245"/>
      <c r="D1964" s="235" t="s">
        <v>198</v>
      </c>
      <c r="E1964" s="246" t="s">
        <v>19</v>
      </c>
      <c r="F1964" s="247" t="s">
        <v>3030</v>
      </c>
      <c r="G1964" s="245"/>
      <c r="H1964" s="248">
        <v>64.650999999999996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198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188</v>
      </c>
    </row>
    <row r="1965" s="14" customFormat="1">
      <c r="A1965" s="14"/>
      <c r="B1965" s="244"/>
      <c r="C1965" s="245"/>
      <c r="D1965" s="235" t="s">
        <v>198</v>
      </c>
      <c r="E1965" s="246" t="s">
        <v>19</v>
      </c>
      <c r="F1965" s="247" t="s">
        <v>1659</v>
      </c>
      <c r="G1965" s="245"/>
      <c r="H1965" s="248">
        <v>2.3999999999999999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198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188</v>
      </c>
    </row>
    <row r="1966" s="14" customFormat="1">
      <c r="A1966" s="14"/>
      <c r="B1966" s="244"/>
      <c r="C1966" s="245"/>
      <c r="D1966" s="235" t="s">
        <v>198</v>
      </c>
      <c r="E1966" s="246" t="s">
        <v>19</v>
      </c>
      <c r="F1966" s="247" t="s">
        <v>2264</v>
      </c>
      <c r="G1966" s="245"/>
      <c r="H1966" s="248">
        <v>-9.75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198</v>
      </c>
      <c r="AU1966" s="254" t="s">
        <v>82</v>
      </c>
      <c r="AV1966" s="14" t="s">
        <v>82</v>
      </c>
      <c r="AW1966" s="14" t="s">
        <v>35</v>
      </c>
      <c r="AX1966" s="14" t="s">
        <v>73</v>
      </c>
      <c r="AY1966" s="254" t="s">
        <v>188</v>
      </c>
    </row>
    <row r="1967" s="13" customFormat="1">
      <c r="A1967" s="13"/>
      <c r="B1967" s="233"/>
      <c r="C1967" s="234"/>
      <c r="D1967" s="235" t="s">
        <v>198</v>
      </c>
      <c r="E1967" s="236" t="s">
        <v>19</v>
      </c>
      <c r="F1967" s="237" t="s">
        <v>2456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198</v>
      </c>
      <c r="AU1967" s="243" t="s">
        <v>82</v>
      </c>
      <c r="AV1967" s="13" t="s">
        <v>80</v>
      </c>
      <c r="AW1967" s="13" t="s">
        <v>35</v>
      </c>
      <c r="AX1967" s="13" t="s">
        <v>73</v>
      </c>
      <c r="AY1967" s="243" t="s">
        <v>188</v>
      </c>
    </row>
    <row r="1968" s="14" customFormat="1">
      <c r="A1968" s="14"/>
      <c r="B1968" s="244"/>
      <c r="C1968" s="245"/>
      <c r="D1968" s="235" t="s">
        <v>198</v>
      </c>
      <c r="E1968" s="246" t="s">
        <v>19</v>
      </c>
      <c r="F1968" s="247" t="s">
        <v>3031</v>
      </c>
      <c r="G1968" s="245"/>
      <c r="H1968" s="248">
        <v>50.777999999999999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198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188</v>
      </c>
    </row>
    <row r="1969" s="14" customFormat="1">
      <c r="A1969" s="14"/>
      <c r="B1969" s="244"/>
      <c r="C1969" s="245"/>
      <c r="D1969" s="235" t="s">
        <v>198</v>
      </c>
      <c r="E1969" s="246" t="s">
        <v>19</v>
      </c>
      <c r="F1969" s="247" t="s">
        <v>1663</v>
      </c>
      <c r="G1969" s="245"/>
      <c r="H1969" s="248">
        <v>3.7799999999999998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198</v>
      </c>
      <c r="AU1969" s="254" t="s">
        <v>82</v>
      </c>
      <c r="AV1969" s="14" t="s">
        <v>82</v>
      </c>
      <c r="AW1969" s="14" t="s">
        <v>35</v>
      </c>
      <c r="AX1969" s="14" t="s">
        <v>73</v>
      </c>
      <c r="AY1969" s="254" t="s">
        <v>188</v>
      </c>
    </row>
    <row r="1970" s="14" customFormat="1">
      <c r="A1970" s="14"/>
      <c r="B1970" s="244"/>
      <c r="C1970" s="245"/>
      <c r="D1970" s="235" t="s">
        <v>198</v>
      </c>
      <c r="E1970" s="246" t="s">
        <v>19</v>
      </c>
      <c r="F1970" s="247" t="s">
        <v>3032</v>
      </c>
      <c r="G1970" s="245"/>
      <c r="H1970" s="248">
        <v>-11.1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198</v>
      </c>
      <c r="AU1970" s="254" t="s">
        <v>82</v>
      </c>
      <c r="AV1970" s="14" t="s">
        <v>82</v>
      </c>
      <c r="AW1970" s="14" t="s">
        <v>35</v>
      </c>
      <c r="AX1970" s="14" t="s">
        <v>73</v>
      </c>
      <c r="AY1970" s="254" t="s">
        <v>188</v>
      </c>
    </row>
    <row r="1971" s="13" customFormat="1">
      <c r="A1971" s="13"/>
      <c r="B1971" s="233"/>
      <c r="C1971" s="234"/>
      <c r="D1971" s="235" t="s">
        <v>198</v>
      </c>
      <c r="E1971" s="236" t="s">
        <v>19</v>
      </c>
      <c r="F1971" s="237" t="s">
        <v>2458</v>
      </c>
      <c r="G1971" s="234"/>
      <c r="H1971" s="236" t="s">
        <v>19</v>
      </c>
      <c r="I1971" s="238"/>
      <c r="J1971" s="234"/>
      <c r="K1971" s="234"/>
      <c r="L1971" s="239"/>
      <c r="M1971" s="240"/>
      <c r="N1971" s="241"/>
      <c r="O1971" s="241"/>
      <c r="P1971" s="241"/>
      <c r="Q1971" s="241"/>
      <c r="R1971" s="241"/>
      <c r="S1971" s="241"/>
      <c r="T1971" s="242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3" t="s">
        <v>198</v>
      </c>
      <c r="AU1971" s="243" t="s">
        <v>82</v>
      </c>
      <c r="AV1971" s="13" t="s">
        <v>80</v>
      </c>
      <c r="AW1971" s="13" t="s">
        <v>35</v>
      </c>
      <c r="AX1971" s="13" t="s">
        <v>73</v>
      </c>
      <c r="AY1971" s="243" t="s">
        <v>188</v>
      </c>
    </row>
    <row r="1972" s="14" customFormat="1">
      <c r="A1972" s="14"/>
      <c r="B1972" s="244"/>
      <c r="C1972" s="245"/>
      <c r="D1972" s="235" t="s">
        <v>198</v>
      </c>
      <c r="E1972" s="246" t="s">
        <v>19</v>
      </c>
      <c r="F1972" s="247" t="s">
        <v>3033</v>
      </c>
      <c r="G1972" s="245"/>
      <c r="H1972" s="248">
        <v>38.177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198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188</v>
      </c>
    </row>
    <row r="1973" s="14" customFormat="1">
      <c r="A1973" s="14"/>
      <c r="B1973" s="244"/>
      <c r="C1973" s="245"/>
      <c r="D1973" s="235" t="s">
        <v>198</v>
      </c>
      <c r="E1973" s="246" t="s">
        <v>19</v>
      </c>
      <c r="F1973" s="247" t="s">
        <v>2460</v>
      </c>
      <c r="G1973" s="245"/>
      <c r="H1973" s="248">
        <v>1.5600000000000001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198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188</v>
      </c>
    </row>
    <row r="1974" s="14" customFormat="1">
      <c r="A1974" s="14"/>
      <c r="B1974" s="244"/>
      <c r="C1974" s="245"/>
      <c r="D1974" s="235" t="s">
        <v>198</v>
      </c>
      <c r="E1974" s="246" t="s">
        <v>19</v>
      </c>
      <c r="F1974" s="247" t="s">
        <v>3034</v>
      </c>
      <c r="G1974" s="245"/>
      <c r="H1974" s="248">
        <v>-9.6999999999999993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198</v>
      </c>
      <c r="AU1974" s="254" t="s">
        <v>82</v>
      </c>
      <c r="AV1974" s="14" t="s">
        <v>82</v>
      </c>
      <c r="AW1974" s="14" t="s">
        <v>35</v>
      </c>
      <c r="AX1974" s="14" t="s">
        <v>73</v>
      </c>
      <c r="AY1974" s="254" t="s">
        <v>188</v>
      </c>
    </row>
    <row r="1975" s="13" customFormat="1">
      <c r="A1975" s="13"/>
      <c r="B1975" s="233"/>
      <c r="C1975" s="234"/>
      <c r="D1975" s="235" t="s">
        <v>198</v>
      </c>
      <c r="E1975" s="236" t="s">
        <v>19</v>
      </c>
      <c r="F1975" s="237" t="s">
        <v>2462</v>
      </c>
      <c r="G1975" s="234"/>
      <c r="H1975" s="236" t="s">
        <v>19</v>
      </c>
      <c r="I1975" s="238"/>
      <c r="J1975" s="234"/>
      <c r="K1975" s="234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198</v>
      </c>
      <c r="AU1975" s="243" t="s">
        <v>82</v>
      </c>
      <c r="AV1975" s="13" t="s">
        <v>80</v>
      </c>
      <c r="AW1975" s="13" t="s">
        <v>35</v>
      </c>
      <c r="AX1975" s="13" t="s">
        <v>73</v>
      </c>
      <c r="AY1975" s="243" t="s">
        <v>188</v>
      </c>
    </row>
    <row r="1976" s="14" customFormat="1">
      <c r="A1976" s="14"/>
      <c r="B1976" s="244"/>
      <c r="C1976" s="245"/>
      <c r="D1976" s="235" t="s">
        <v>198</v>
      </c>
      <c r="E1976" s="246" t="s">
        <v>19</v>
      </c>
      <c r="F1976" s="247" t="s">
        <v>3035</v>
      </c>
      <c r="G1976" s="245"/>
      <c r="H1976" s="248">
        <v>51.893999999999998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198</v>
      </c>
      <c r="AU1976" s="254" t="s">
        <v>82</v>
      </c>
      <c r="AV1976" s="14" t="s">
        <v>82</v>
      </c>
      <c r="AW1976" s="14" t="s">
        <v>35</v>
      </c>
      <c r="AX1976" s="14" t="s">
        <v>73</v>
      </c>
      <c r="AY1976" s="254" t="s">
        <v>188</v>
      </c>
    </row>
    <row r="1977" s="14" customFormat="1">
      <c r="A1977" s="14"/>
      <c r="B1977" s="244"/>
      <c r="C1977" s="245"/>
      <c r="D1977" s="235" t="s">
        <v>198</v>
      </c>
      <c r="E1977" s="246" t="s">
        <v>19</v>
      </c>
      <c r="F1977" s="247" t="s">
        <v>1663</v>
      </c>
      <c r="G1977" s="245"/>
      <c r="H1977" s="248">
        <v>3.7799999999999998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198</v>
      </c>
      <c r="AU1977" s="254" t="s">
        <v>82</v>
      </c>
      <c r="AV1977" s="14" t="s">
        <v>82</v>
      </c>
      <c r="AW1977" s="14" t="s">
        <v>35</v>
      </c>
      <c r="AX1977" s="14" t="s">
        <v>73</v>
      </c>
      <c r="AY1977" s="254" t="s">
        <v>188</v>
      </c>
    </row>
    <row r="1978" s="14" customFormat="1">
      <c r="A1978" s="14"/>
      <c r="B1978" s="244"/>
      <c r="C1978" s="245"/>
      <c r="D1978" s="235" t="s">
        <v>198</v>
      </c>
      <c r="E1978" s="246" t="s">
        <v>19</v>
      </c>
      <c r="F1978" s="247" t="s">
        <v>3032</v>
      </c>
      <c r="G1978" s="245"/>
      <c r="H1978" s="248">
        <v>-11.1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198</v>
      </c>
      <c r="AU1978" s="254" t="s">
        <v>82</v>
      </c>
      <c r="AV1978" s="14" t="s">
        <v>82</v>
      </c>
      <c r="AW1978" s="14" t="s">
        <v>35</v>
      </c>
      <c r="AX1978" s="14" t="s">
        <v>73</v>
      </c>
      <c r="AY1978" s="254" t="s">
        <v>188</v>
      </c>
    </row>
    <row r="1979" s="13" customFormat="1">
      <c r="A1979" s="13"/>
      <c r="B1979" s="233"/>
      <c r="C1979" s="234"/>
      <c r="D1979" s="235" t="s">
        <v>198</v>
      </c>
      <c r="E1979" s="236" t="s">
        <v>19</v>
      </c>
      <c r="F1979" s="237" t="s">
        <v>2464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198</v>
      </c>
      <c r="AU1979" s="243" t="s">
        <v>82</v>
      </c>
      <c r="AV1979" s="13" t="s">
        <v>80</v>
      </c>
      <c r="AW1979" s="13" t="s">
        <v>35</v>
      </c>
      <c r="AX1979" s="13" t="s">
        <v>73</v>
      </c>
      <c r="AY1979" s="243" t="s">
        <v>188</v>
      </c>
    </row>
    <row r="1980" s="14" customFormat="1">
      <c r="A1980" s="14"/>
      <c r="B1980" s="244"/>
      <c r="C1980" s="245"/>
      <c r="D1980" s="235" t="s">
        <v>198</v>
      </c>
      <c r="E1980" s="246" t="s">
        <v>19</v>
      </c>
      <c r="F1980" s="247" t="s">
        <v>3036</v>
      </c>
      <c r="G1980" s="245"/>
      <c r="H1980" s="248">
        <v>45.648000000000003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198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188</v>
      </c>
    </row>
    <row r="1981" s="14" customFormat="1">
      <c r="A1981" s="14"/>
      <c r="B1981" s="244"/>
      <c r="C1981" s="245"/>
      <c r="D1981" s="235" t="s">
        <v>198</v>
      </c>
      <c r="E1981" s="246" t="s">
        <v>19</v>
      </c>
      <c r="F1981" s="247" t="s">
        <v>1669</v>
      </c>
      <c r="G1981" s="245"/>
      <c r="H1981" s="248">
        <v>2.1000000000000001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198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188</v>
      </c>
    </row>
    <row r="1982" s="14" customFormat="1">
      <c r="A1982" s="14"/>
      <c r="B1982" s="244"/>
      <c r="C1982" s="245"/>
      <c r="D1982" s="235" t="s">
        <v>198</v>
      </c>
      <c r="E1982" s="246" t="s">
        <v>19</v>
      </c>
      <c r="F1982" s="247" t="s">
        <v>2272</v>
      </c>
      <c r="G1982" s="245"/>
      <c r="H1982" s="248">
        <v>-6.75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198</v>
      </c>
      <c r="AU1982" s="254" t="s">
        <v>82</v>
      </c>
      <c r="AV1982" s="14" t="s">
        <v>82</v>
      </c>
      <c r="AW1982" s="14" t="s">
        <v>35</v>
      </c>
      <c r="AX1982" s="14" t="s">
        <v>73</v>
      </c>
      <c r="AY1982" s="254" t="s">
        <v>188</v>
      </c>
    </row>
    <row r="1983" s="13" customFormat="1">
      <c r="A1983" s="13"/>
      <c r="B1983" s="233"/>
      <c r="C1983" s="234"/>
      <c r="D1983" s="235" t="s">
        <v>198</v>
      </c>
      <c r="E1983" s="236" t="s">
        <v>19</v>
      </c>
      <c r="F1983" s="237" t="s">
        <v>2466</v>
      </c>
      <c r="G1983" s="234"/>
      <c r="H1983" s="236" t="s">
        <v>19</v>
      </c>
      <c r="I1983" s="238"/>
      <c r="J1983" s="234"/>
      <c r="K1983" s="234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198</v>
      </c>
      <c r="AU1983" s="243" t="s">
        <v>82</v>
      </c>
      <c r="AV1983" s="13" t="s">
        <v>80</v>
      </c>
      <c r="AW1983" s="13" t="s">
        <v>35</v>
      </c>
      <c r="AX1983" s="13" t="s">
        <v>73</v>
      </c>
      <c r="AY1983" s="243" t="s">
        <v>188</v>
      </c>
    </row>
    <row r="1984" s="14" customFormat="1">
      <c r="A1984" s="14"/>
      <c r="B1984" s="244"/>
      <c r="C1984" s="245"/>
      <c r="D1984" s="235" t="s">
        <v>198</v>
      </c>
      <c r="E1984" s="246" t="s">
        <v>19</v>
      </c>
      <c r="F1984" s="247" t="s">
        <v>2467</v>
      </c>
      <c r="G1984" s="245"/>
      <c r="H1984" s="248">
        <v>10.664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198</v>
      </c>
      <c r="AU1984" s="254" t="s">
        <v>82</v>
      </c>
      <c r="AV1984" s="14" t="s">
        <v>82</v>
      </c>
      <c r="AW1984" s="14" t="s">
        <v>35</v>
      </c>
      <c r="AX1984" s="14" t="s">
        <v>73</v>
      </c>
      <c r="AY1984" s="254" t="s">
        <v>188</v>
      </c>
    </row>
    <row r="1985" s="14" customFormat="1">
      <c r="A1985" s="14"/>
      <c r="B1985" s="244"/>
      <c r="C1985" s="245"/>
      <c r="D1985" s="235" t="s">
        <v>198</v>
      </c>
      <c r="E1985" s="246" t="s">
        <v>19</v>
      </c>
      <c r="F1985" s="247" t="s">
        <v>3037</v>
      </c>
      <c r="G1985" s="245"/>
      <c r="H1985" s="248">
        <v>38.192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198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188</v>
      </c>
    </row>
    <row r="1986" s="14" customFormat="1">
      <c r="A1986" s="14"/>
      <c r="B1986" s="244"/>
      <c r="C1986" s="245"/>
      <c r="D1986" s="235" t="s">
        <v>198</v>
      </c>
      <c r="E1986" s="246" t="s">
        <v>19</v>
      </c>
      <c r="F1986" s="247" t="s">
        <v>2768</v>
      </c>
      <c r="G1986" s="245"/>
      <c r="H1986" s="248">
        <v>-5.5679999999999996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198</v>
      </c>
      <c r="AU1986" s="254" t="s">
        <v>82</v>
      </c>
      <c r="AV1986" s="14" t="s">
        <v>82</v>
      </c>
      <c r="AW1986" s="14" t="s">
        <v>35</v>
      </c>
      <c r="AX1986" s="14" t="s">
        <v>73</v>
      </c>
      <c r="AY1986" s="254" t="s">
        <v>188</v>
      </c>
    </row>
    <row r="1987" s="14" customFormat="1">
      <c r="A1987" s="14"/>
      <c r="B1987" s="244"/>
      <c r="C1987" s="245"/>
      <c r="D1987" s="235" t="s">
        <v>198</v>
      </c>
      <c r="E1987" s="246" t="s">
        <v>19</v>
      </c>
      <c r="F1987" s="247" t="s">
        <v>1669</v>
      </c>
      <c r="G1987" s="245"/>
      <c r="H1987" s="248">
        <v>2.1000000000000001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198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188</v>
      </c>
    </row>
    <row r="1988" s="14" customFormat="1">
      <c r="A1988" s="14"/>
      <c r="B1988" s="244"/>
      <c r="C1988" s="245"/>
      <c r="D1988" s="235" t="s">
        <v>198</v>
      </c>
      <c r="E1988" s="246" t="s">
        <v>19</v>
      </c>
      <c r="F1988" s="247" t="s">
        <v>1670</v>
      </c>
      <c r="G1988" s="245"/>
      <c r="H1988" s="248">
        <v>-3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198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188</v>
      </c>
    </row>
    <row r="1989" s="13" customFormat="1">
      <c r="A1989" s="13"/>
      <c r="B1989" s="233"/>
      <c r="C1989" s="234"/>
      <c r="D1989" s="235" t="s">
        <v>198</v>
      </c>
      <c r="E1989" s="236" t="s">
        <v>19</v>
      </c>
      <c r="F1989" s="237" t="s">
        <v>2468</v>
      </c>
      <c r="G1989" s="234"/>
      <c r="H1989" s="236" t="s">
        <v>19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198</v>
      </c>
      <c r="AU1989" s="243" t="s">
        <v>82</v>
      </c>
      <c r="AV1989" s="13" t="s">
        <v>80</v>
      </c>
      <c r="AW1989" s="13" t="s">
        <v>35</v>
      </c>
      <c r="AX1989" s="13" t="s">
        <v>73</v>
      </c>
      <c r="AY1989" s="243" t="s">
        <v>188</v>
      </c>
    </row>
    <row r="1990" s="14" customFormat="1">
      <c r="A1990" s="14"/>
      <c r="B1990" s="244"/>
      <c r="C1990" s="245"/>
      <c r="D1990" s="235" t="s">
        <v>198</v>
      </c>
      <c r="E1990" s="246" t="s">
        <v>19</v>
      </c>
      <c r="F1990" s="247" t="s">
        <v>2469</v>
      </c>
      <c r="G1990" s="245"/>
      <c r="H1990" s="248">
        <v>12.028000000000001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198</v>
      </c>
      <c r="AU1990" s="254" t="s">
        <v>82</v>
      </c>
      <c r="AV1990" s="14" t="s">
        <v>82</v>
      </c>
      <c r="AW1990" s="14" t="s">
        <v>35</v>
      </c>
      <c r="AX1990" s="14" t="s">
        <v>73</v>
      </c>
      <c r="AY1990" s="254" t="s">
        <v>188</v>
      </c>
    </row>
    <row r="1991" s="14" customFormat="1">
      <c r="A1991" s="14"/>
      <c r="B1991" s="244"/>
      <c r="C1991" s="245"/>
      <c r="D1991" s="235" t="s">
        <v>198</v>
      </c>
      <c r="E1991" s="246" t="s">
        <v>19</v>
      </c>
      <c r="F1991" s="247" t="s">
        <v>1669</v>
      </c>
      <c r="G1991" s="245"/>
      <c r="H1991" s="248">
        <v>2.1000000000000001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198</v>
      </c>
      <c r="AU1991" s="254" t="s">
        <v>82</v>
      </c>
      <c r="AV1991" s="14" t="s">
        <v>82</v>
      </c>
      <c r="AW1991" s="14" t="s">
        <v>35</v>
      </c>
      <c r="AX1991" s="14" t="s">
        <v>73</v>
      </c>
      <c r="AY1991" s="254" t="s">
        <v>188</v>
      </c>
    </row>
    <row r="1992" s="14" customFormat="1">
      <c r="A1992" s="14"/>
      <c r="B1992" s="244"/>
      <c r="C1992" s="245"/>
      <c r="D1992" s="235" t="s">
        <v>198</v>
      </c>
      <c r="E1992" s="246" t="s">
        <v>19</v>
      </c>
      <c r="F1992" s="247" t="s">
        <v>2527</v>
      </c>
      <c r="G1992" s="245"/>
      <c r="H1992" s="248">
        <v>36.207999999999998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4" t="s">
        <v>198</v>
      </c>
      <c r="AU1992" s="254" t="s">
        <v>82</v>
      </c>
      <c r="AV1992" s="14" t="s">
        <v>82</v>
      </c>
      <c r="AW1992" s="14" t="s">
        <v>35</v>
      </c>
      <c r="AX1992" s="14" t="s">
        <v>73</v>
      </c>
      <c r="AY1992" s="254" t="s">
        <v>188</v>
      </c>
    </row>
    <row r="1993" s="14" customFormat="1">
      <c r="A1993" s="14"/>
      <c r="B1993" s="244"/>
      <c r="C1993" s="245"/>
      <c r="D1993" s="235" t="s">
        <v>198</v>
      </c>
      <c r="E1993" s="246" t="s">
        <v>19</v>
      </c>
      <c r="F1993" s="247" t="s">
        <v>1901</v>
      </c>
      <c r="G1993" s="245"/>
      <c r="H1993" s="248">
        <v>-3.75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198</v>
      </c>
      <c r="AU1993" s="254" t="s">
        <v>82</v>
      </c>
      <c r="AV1993" s="14" t="s">
        <v>82</v>
      </c>
      <c r="AW1993" s="14" t="s">
        <v>35</v>
      </c>
      <c r="AX1993" s="14" t="s">
        <v>73</v>
      </c>
      <c r="AY1993" s="254" t="s">
        <v>188</v>
      </c>
    </row>
    <row r="1994" s="14" customFormat="1">
      <c r="A1994" s="14"/>
      <c r="B1994" s="244"/>
      <c r="C1994" s="245"/>
      <c r="D1994" s="235" t="s">
        <v>198</v>
      </c>
      <c r="E1994" s="246" t="s">
        <v>19</v>
      </c>
      <c r="F1994" s="247" t="s">
        <v>3038</v>
      </c>
      <c r="G1994" s="245"/>
      <c r="H1994" s="248">
        <v>-4.8179999999999996</v>
      </c>
      <c r="I1994" s="249"/>
      <c r="J1994" s="245"/>
      <c r="K1994" s="245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198</v>
      </c>
      <c r="AU1994" s="254" t="s">
        <v>82</v>
      </c>
      <c r="AV1994" s="14" t="s">
        <v>82</v>
      </c>
      <c r="AW1994" s="14" t="s">
        <v>35</v>
      </c>
      <c r="AX1994" s="14" t="s">
        <v>73</v>
      </c>
      <c r="AY1994" s="254" t="s">
        <v>188</v>
      </c>
    </row>
    <row r="1995" s="13" customFormat="1">
      <c r="A1995" s="13"/>
      <c r="B1995" s="233"/>
      <c r="C1995" s="234"/>
      <c r="D1995" s="235" t="s">
        <v>198</v>
      </c>
      <c r="E1995" s="236" t="s">
        <v>19</v>
      </c>
      <c r="F1995" s="237" t="s">
        <v>2470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198</v>
      </c>
      <c r="AU1995" s="243" t="s">
        <v>82</v>
      </c>
      <c r="AV1995" s="13" t="s">
        <v>80</v>
      </c>
      <c r="AW1995" s="13" t="s">
        <v>35</v>
      </c>
      <c r="AX1995" s="13" t="s">
        <v>73</v>
      </c>
      <c r="AY1995" s="243" t="s">
        <v>188</v>
      </c>
    </row>
    <row r="1996" s="14" customFormat="1">
      <c r="A1996" s="14"/>
      <c r="B1996" s="244"/>
      <c r="C1996" s="245"/>
      <c r="D1996" s="235" t="s">
        <v>198</v>
      </c>
      <c r="E1996" s="246" t="s">
        <v>19</v>
      </c>
      <c r="F1996" s="247" t="s">
        <v>2471</v>
      </c>
      <c r="G1996" s="245"/>
      <c r="H1996" s="248">
        <v>11.222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198</v>
      </c>
      <c r="AU1996" s="254" t="s">
        <v>82</v>
      </c>
      <c r="AV1996" s="14" t="s">
        <v>82</v>
      </c>
      <c r="AW1996" s="14" t="s">
        <v>35</v>
      </c>
      <c r="AX1996" s="14" t="s">
        <v>73</v>
      </c>
      <c r="AY1996" s="254" t="s">
        <v>188</v>
      </c>
    </row>
    <row r="1997" s="14" customFormat="1">
      <c r="A1997" s="14"/>
      <c r="B1997" s="244"/>
      <c r="C1997" s="245"/>
      <c r="D1997" s="235" t="s">
        <v>198</v>
      </c>
      <c r="E1997" s="246" t="s">
        <v>19</v>
      </c>
      <c r="F1997" s="247" t="s">
        <v>1669</v>
      </c>
      <c r="G1997" s="245"/>
      <c r="H1997" s="248">
        <v>2.1000000000000001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198</v>
      </c>
      <c r="AU1997" s="254" t="s">
        <v>82</v>
      </c>
      <c r="AV1997" s="14" t="s">
        <v>82</v>
      </c>
      <c r="AW1997" s="14" t="s">
        <v>35</v>
      </c>
      <c r="AX1997" s="14" t="s">
        <v>73</v>
      </c>
      <c r="AY1997" s="254" t="s">
        <v>188</v>
      </c>
    </row>
    <row r="1998" s="14" customFormat="1">
      <c r="A1998" s="14"/>
      <c r="B1998" s="244"/>
      <c r="C1998" s="245"/>
      <c r="D1998" s="235" t="s">
        <v>198</v>
      </c>
      <c r="E1998" s="246" t="s">
        <v>19</v>
      </c>
      <c r="F1998" s="247" t="s">
        <v>1670</v>
      </c>
      <c r="G1998" s="245"/>
      <c r="H1998" s="248">
        <v>-3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198</v>
      </c>
      <c r="AU1998" s="254" t="s">
        <v>82</v>
      </c>
      <c r="AV1998" s="14" t="s">
        <v>82</v>
      </c>
      <c r="AW1998" s="14" t="s">
        <v>35</v>
      </c>
      <c r="AX1998" s="14" t="s">
        <v>73</v>
      </c>
      <c r="AY1998" s="254" t="s">
        <v>188</v>
      </c>
    </row>
    <row r="1999" s="14" customFormat="1">
      <c r="A1999" s="14"/>
      <c r="B1999" s="244"/>
      <c r="C1999" s="245"/>
      <c r="D1999" s="235" t="s">
        <v>198</v>
      </c>
      <c r="E1999" s="246" t="s">
        <v>19</v>
      </c>
      <c r="F1999" s="247" t="s">
        <v>3039</v>
      </c>
      <c r="G1999" s="245"/>
      <c r="H1999" s="248">
        <v>36.951999999999998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198</v>
      </c>
      <c r="AU1999" s="254" t="s">
        <v>82</v>
      </c>
      <c r="AV1999" s="14" t="s">
        <v>82</v>
      </c>
      <c r="AW1999" s="14" t="s">
        <v>35</v>
      </c>
      <c r="AX1999" s="14" t="s">
        <v>73</v>
      </c>
      <c r="AY1999" s="254" t="s">
        <v>188</v>
      </c>
    </row>
    <row r="2000" s="14" customFormat="1">
      <c r="A2000" s="14"/>
      <c r="B2000" s="244"/>
      <c r="C2000" s="245"/>
      <c r="D2000" s="235" t="s">
        <v>198</v>
      </c>
      <c r="E2000" s="246" t="s">
        <v>19</v>
      </c>
      <c r="F2000" s="247" t="s">
        <v>1901</v>
      </c>
      <c r="G2000" s="245"/>
      <c r="H2000" s="248">
        <v>-3.75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198</v>
      </c>
      <c r="AU2000" s="254" t="s">
        <v>82</v>
      </c>
      <c r="AV2000" s="14" t="s">
        <v>82</v>
      </c>
      <c r="AW2000" s="14" t="s">
        <v>35</v>
      </c>
      <c r="AX2000" s="14" t="s">
        <v>73</v>
      </c>
      <c r="AY2000" s="254" t="s">
        <v>188</v>
      </c>
    </row>
    <row r="2001" s="13" customFormat="1">
      <c r="A2001" s="13"/>
      <c r="B2001" s="233"/>
      <c r="C2001" s="234"/>
      <c r="D2001" s="235" t="s">
        <v>198</v>
      </c>
      <c r="E2001" s="236" t="s">
        <v>19</v>
      </c>
      <c r="F2001" s="237" t="s">
        <v>2472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198</v>
      </c>
      <c r="AU2001" s="243" t="s">
        <v>82</v>
      </c>
      <c r="AV2001" s="13" t="s">
        <v>80</v>
      </c>
      <c r="AW2001" s="13" t="s">
        <v>35</v>
      </c>
      <c r="AX2001" s="13" t="s">
        <v>73</v>
      </c>
      <c r="AY2001" s="243" t="s">
        <v>188</v>
      </c>
    </row>
    <row r="2002" s="14" customFormat="1">
      <c r="A2002" s="14"/>
      <c r="B2002" s="244"/>
      <c r="C2002" s="245"/>
      <c r="D2002" s="235" t="s">
        <v>198</v>
      </c>
      <c r="E2002" s="246" t="s">
        <v>19</v>
      </c>
      <c r="F2002" s="247" t="s">
        <v>2473</v>
      </c>
      <c r="G2002" s="245"/>
      <c r="H2002" s="248">
        <v>11.904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198</v>
      </c>
      <c r="AU2002" s="254" t="s">
        <v>82</v>
      </c>
      <c r="AV2002" s="14" t="s">
        <v>82</v>
      </c>
      <c r="AW2002" s="14" t="s">
        <v>35</v>
      </c>
      <c r="AX2002" s="14" t="s">
        <v>73</v>
      </c>
      <c r="AY2002" s="254" t="s">
        <v>188</v>
      </c>
    </row>
    <row r="2003" s="14" customFormat="1">
      <c r="A2003" s="14"/>
      <c r="B2003" s="244"/>
      <c r="C2003" s="245"/>
      <c r="D2003" s="235" t="s">
        <v>198</v>
      </c>
      <c r="E2003" s="246" t="s">
        <v>19</v>
      </c>
      <c r="F2003" s="247" t="s">
        <v>1669</v>
      </c>
      <c r="G2003" s="245"/>
      <c r="H2003" s="248">
        <v>2.1000000000000001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198</v>
      </c>
      <c r="AU2003" s="254" t="s">
        <v>82</v>
      </c>
      <c r="AV2003" s="14" t="s">
        <v>82</v>
      </c>
      <c r="AW2003" s="14" t="s">
        <v>35</v>
      </c>
      <c r="AX2003" s="14" t="s">
        <v>73</v>
      </c>
      <c r="AY2003" s="254" t="s">
        <v>188</v>
      </c>
    </row>
    <row r="2004" s="14" customFormat="1">
      <c r="A2004" s="14"/>
      <c r="B2004" s="244"/>
      <c r="C2004" s="245"/>
      <c r="D2004" s="235" t="s">
        <v>198</v>
      </c>
      <c r="E2004" s="246" t="s">
        <v>19</v>
      </c>
      <c r="F2004" s="247" t="s">
        <v>1670</v>
      </c>
      <c r="G2004" s="245"/>
      <c r="H2004" s="248">
        <v>-3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198</v>
      </c>
      <c r="AU2004" s="254" t="s">
        <v>82</v>
      </c>
      <c r="AV2004" s="14" t="s">
        <v>82</v>
      </c>
      <c r="AW2004" s="14" t="s">
        <v>35</v>
      </c>
      <c r="AX2004" s="14" t="s">
        <v>73</v>
      </c>
      <c r="AY2004" s="254" t="s">
        <v>188</v>
      </c>
    </row>
    <row r="2005" s="14" customFormat="1">
      <c r="A2005" s="14"/>
      <c r="B2005" s="244"/>
      <c r="C2005" s="245"/>
      <c r="D2005" s="235" t="s">
        <v>198</v>
      </c>
      <c r="E2005" s="246" t="s">
        <v>19</v>
      </c>
      <c r="F2005" s="247" t="s">
        <v>3040</v>
      </c>
      <c r="G2005" s="245"/>
      <c r="H2005" s="248">
        <v>24.117999999999999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198</v>
      </c>
      <c r="AU2005" s="254" t="s">
        <v>82</v>
      </c>
      <c r="AV2005" s="14" t="s">
        <v>82</v>
      </c>
      <c r="AW2005" s="14" t="s">
        <v>35</v>
      </c>
      <c r="AX2005" s="14" t="s">
        <v>73</v>
      </c>
      <c r="AY2005" s="254" t="s">
        <v>188</v>
      </c>
    </row>
    <row r="2006" s="14" customFormat="1">
      <c r="A2006" s="14"/>
      <c r="B2006" s="244"/>
      <c r="C2006" s="245"/>
      <c r="D2006" s="235" t="s">
        <v>198</v>
      </c>
      <c r="E2006" s="246" t="s">
        <v>19</v>
      </c>
      <c r="F2006" s="247" t="s">
        <v>1901</v>
      </c>
      <c r="G2006" s="245"/>
      <c r="H2006" s="248">
        <v>-3.75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198</v>
      </c>
      <c r="AU2006" s="254" t="s">
        <v>82</v>
      </c>
      <c r="AV2006" s="14" t="s">
        <v>82</v>
      </c>
      <c r="AW2006" s="14" t="s">
        <v>35</v>
      </c>
      <c r="AX2006" s="14" t="s">
        <v>73</v>
      </c>
      <c r="AY2006" s="254" t="s">
        <v>188</v>
      </c>
    </row>
    <row r="2007" s="13" customFormat="1">
      <c r="A2007" s="13"/>
      <c r="B2007" s="233"/>
      <c r="C2007" s="234"/>
      <c r="D2007" s="235" t="s">
        <v>198</v>
      </c>
      <c r="E2007" s="236" t="s">
        <v>19</v>
      </c>
      <c r="F2007" s="237" t="s">
        <v>2474</v>
      </c>
      <c r="G2007" s="234"/>
      <c r="H2007" s="236" t="s">
        <v>19</v>
      </c>
      <c r="I2007" s="238"/>
      <c r="J2007" s="234"/>
      <c r="K2007" s="234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198</v>
      </c>
      <c r="AU2007" s="243" t="s">
        <v>82</v>
      </c>
      <c r="AV2007" s="13" t="s">
        <v>80</v>
      </c>
      <c r="AW2007" s="13" t="s">
        <v>35</v>
      </c>
      <c r="AX2007" s="13" t="s">
        <v>73</v>
      </c>
      <c r="AY2007" s="243" t="s">
        <v>188</v>
      </c>
    </row>
    <row r="2008" s="14" customFormat="1">
      <c r="A2008" s="14"/>
      <c r="B2008" s="244"/>
      <c r="C2008" s="245"/>
      <c r="D2008" s="235" t="s">
        <v>198</v>
      </c>
      <c r="E2008" s="246" t="s">
        <v>19</v>
      </c>
      <c r="F2008" s="247" t="s">
        <v>2475</v>
      </c>
      <c r="G2008" s="245"/>
      <c r="H2008" s="248">
        <v>43.957999999999998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198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188</v>
      </c>
    </row>
    <row r="2009" s="14" customFormat="1">
      <c r="A2009" s="14"/>
      <c r="B2009" s="244"/>
      <c r="C2009" s="245"/>
      <c r="D2009" s="235" t="s">
        <v>198</v>
      </c>
      <c r="E2009" s="246" t="s">
        <v>19</v>
      </c>
      <c r="F2009" s="247" t="s">
        <v>1669</v>
      </c>
      <c r="G2009" s="245"/>
      <c r="H2009" s="248">
        <v>2.1000000000000001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198</v>
      </c>
      <c r="AU2009" s="254" t="s">
        <v>82</v>
      </c>
      <c r="AV2009" s="14" t="s">
        <v>82</v>
      </c>
      <c r="AW2009" s="14" t="s">
        <v>35</v>
      </c>
      <c r="AX2009" s="14" t="s">
        <v>73</v>
      </c>
      <c r="AY2009" s="254" t="s">
        <v>188</v>
      </c>
    </row>
    <row r="2010" s="14" customFormat="1">
      <c r="A2010" s="14"/>
      <c r="B2010" s="244"/>
      <c r="C2010" s="245"/>
      <c r="D2010" s="235" t="s">
        <v>198</v>
      </c>
      <c r="E2010" s="246" t="s">
        <v>19</v>
      </c>
      <c r="F2010" s="247" t="s">
        <v>1670</v>
      </c>
      <c r="G2010" s="245"/>
      <c r="H2010" s="248">
        <v>-3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198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188</v>
      </c>
    </row>
    <row r="2011" s="14" customFormat="1">
      <c r="A2011" s="14"/>
      <c r="B2011" s="244"/>
      <c r="C2011" s="245"/>
      <c r="D2011" s="235" t="s">
        <v>198</v>
      </c>
      <c r="E2011" s="246" t="s">
        <v>19</v>
      </c>
      <c r="F2011" s="247" t="s">
        <v>3041</v>
      </c>
      <c r="G2011" s="245"/>
      <c r="H2011" s="248">
        <v>24.707000000000001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198</v>
      </c>
      <c r="AU2011" s="254" t="s">
        <v>82</v>
      </c>
      <c r="AV2011" s="14" t="s">
        <v>82</v>
      </c>
      <c r="AW2011" s="14" t="s">
        <v>35</v>
      </c>
      <c r="AX2011" s="14" t="s">
        <v>73</v>
      </c>
      <c r="AY2011" s="254" t="s">
        <v>188</v>
      </c>
    </row>
    <row r="2012" s="14" customFormat="1">
      <c r="A2012" s="14"/>
      <c r="B2012" s="244"/>
      <c r="C2012" s="245"/>
      <c r="D2012" s="235" t="s">
        <v>198</v>
      </c>
      <c r="E2012" s="246" t="s">
        <v>19</v>
      </c>
      <c r="F2012" s="247" t="s">
        <v>2773</v>
      </c>
      <c r="G2012" s="245"/>
      <c r="H2012" s="248">
        <v>-7.2000000000000002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198</v>
      </c>
      <c r="AU2012" s="254" t="s">
        <v>82</v>
      </c>
      <c r="AV2012" s="14" t="s">
        <v>82</v>
      </c>
      <c r="AW2012" s="14" t="s">
        <v>35</v>
      </c>
      <c r="AX2012" s="14" t="s">
        <v>73</v>
      </c>
      <c r="AY2012" s="254" t="s">
        <v>188</v>
      </c>
    </row>
    <row r="2013" s="13" customFormat="1">
      <c r="A2013" s="13"/>
      <c r="B2013" s="233"/>
      <c r="C2013" s="234"/>
      <c r="D2013" s="235" t="s">
        <v>198</v>
      </c>
      <c r="E2013" s="236" t="s">
        <v>19</v>
      </c>
      <c r="F2013" s="237" t="s">
        <v>2476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198</v>
      </c>
      <c r="AU2013" s="243" t="s">
        <v>82</v>
      </c>
      <c r="AV2013" s="13" t="s">
        <v>80</v>
      </c>
      <c r="AW2013" s="13" t="s">
        <v>35</v>
      </c>
      <c r="AX2013" s="13" t="s">
        <v>73</v>
      </c>
      <c r="AY2013" s="243" t="s">
        <v>188</v>
      </c>
    </row>
    <row r="2014" s="14" customFormat="1">
      <c r="A2014" s="14"/>
      <c r="B2014" s="244"/>
      <c r="C2014" s="245"/>
      <c r="D2014" s="235" t="s">
        <v>198</v>
      </c>
      <c r="E2014" s="246" t="s">
        <v>19</v>
      </c>
      <c r="F2014" s="247" t="s">
        <v>2477</v>
      </c>
      <c r="G2014" s="245"/>
      <c r="H2014" s="248">
        <v>35.030000000000001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198</v>
      </c>
      <c r="AU2014" s="254" t="s">
        <v>82</v>
      </c>
      <c r="AV2014" s="14" t="s">
        <v>82</v>
      </c>
      <c r="AW2014" s="14" t="s">
        <v>35</v>
      </c>
      <c r="AX2014" s="14" t="s">
        <v>73</v>
      </c>
      <c r="AY2014" s="254" t="s">
        <v>188</v>
      </c>
    </row>
    <row r="2015" s="14" customFormat="1">
      <c r="A2015" s="14"/>
      <c r="B2015" s="244"/>
      <c r="C2015" s="245"/>
      <c r="D2015" s="235" t="s">
        <v>198</v>
      </c>
      <c r="E2015" s="246" t="s">
        <v>19</v>
      </c>
      <c r="F2015" s="247" t="s">
        <v>2478</v>
      </c>
      <c r="G2015" s="245"/>
      <c r="H2015" s="248">
        <v>1.5840000000000001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198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188</v>
      </c>
    </row>
    <row r="2016" s="14" customFormat="1">
      <c r="A2016" s="14"/>
      <c r="B2016" s="244"/>
      <c r="C2016" s="245"/>
      <c r="D2016" s="235" t="s">
        <v>198</v>
      </c>
      <c r="E2016" s="246" t="s">
        <v>19</v>
      </c>
      <c r="F2016" s="247" t="s">
        <v>2479</v>
      </c>
      <c r="G2016" s="245"/>
      <c r="H2016" s="248">
        <v>-6.9119999999999999</v>
      </c>
      <c r="I2016" s="249"/>
      <c r="J2016" s="245"/>
      <c r="K2016" s="245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4" t="s">
        <v>198</v>
      </c>
      <c r="AU2016" s="254" t="s">
        <v>82</v>
      </c>
      <c r="AV2016" s="14" t="s">
        <v>82</v>
      </c>
      <c r="AW2016" s="14" t="s">
        <v>35</v>
      </c>
      <c r="AX2016" s="14" t="s">
        <v>73</v>
      </c>
      <c r="AY2016" s="254" t="s">
        <v>188</v>
      </c>
    </row>
    <row r="2017" s="14" customFormat="1">
      <c r="A2017" s="14"/>
      <c r="B2017" s="244"/>
      <c r="C2017" s="245"/>
      <c r="D2017" s="235" t="s">
        <v>198</v>
      </c>
      <c r="E2017" s="246" t="s">
        <v>19</v>
      </c>
      <c r="F2017" s="247" t="s">
        <v>3042</v>
      </c>
      <c r="G2017" s="245"/>
      <c r="H2017" s="248">
        <v>32.953000000000003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198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188</v>
      </c>
    </row>
    <row r="2018" s="14" customFormat="1">
      <c r="A2018" s="14"/>
      <c r="B2018" s="244"/>
      <c r="C2018" s="245"/>
      <c r="D2018" s="235" t="s">
        <v>198</v>
      </c>
      <c r="E2018" s="246" t="s">
        <v>19</v>
      </c>
      <c r="F2018" s="247" t="s">
        <v>2768</v>
      </c>
      <c r="G2018" s="245"/>
      <c r="H2018" s="248">
        <v>-5.5679999999999996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198</v>
      </c>
      <c r="AU2018" s="254" t="s">
        <v>82</v>
      </c>
      <c r="AV2018" s="14" t="s">
        <v>82</v>
      </c>
      <c r="AW2018" s="14" t="s">
        <v>35</v>
      </c>
      <c r="AX2018" s="14" t="s">
        <v>73</v>
      </c>
      <c r="AY2018" s="254" t="s">
        <v>188</v>
      </c>
    </row>
    <row r="2019" s="13" customFormat="1">
      <c r="A2019" s="13"/>
      <c r="B2019" s="233"/>
      <c r="C2019" s="234"/>
      <c r="D2019" s="235" t="s">
        <v>198</v>
      </c>
      <c r="E2019" s="236" t="s">
        <v>19</v>
      </c>
      <c r="F2019" s="237" t="s">
        <v>2480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198</v>
      </c>
      <c r="AU2019" s="243" t="s">
        <v>82</v>
      </c>
      <c r="AV2019" s="13" t="s">
        <v>80</v>
      </c>
      <c r="AW2019" s="13" t="s">
        <v>35</v>
      </c>
      <c r="AX2019" s="13" t="s">
        <v>73</v>
      </c>
      <c r="AY2019" s="243" t="s">
        <v>188</v>
      </c>
    </row>
    <row r="2020" s="14" customFormat="1">
      <c r="A2020" s="14"/>
      <c r="B2020" s="244"/>
      <c r="C2020" s="245"/>
      <c r="D2020" s="235" t="s">
        <v>198</v>
      </c>
      <c r="E2020" s="246" t="s">
        <v>19</v>
      </c>
      <c r="F2020" s="247" t="s">
        <v>2481</v>
      </c>
      <c r="G2020" s="245"/>
      <c r="H2020" s="248">
        <v>5.6109999999999998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198</v>
      </c>
      <c r="AU2020" s="254" t="s">
        <v>82</v>
      </c>
      <c r="AV2020" s="14" t="s">
        <v>82</v>
      </c>
      <c r="AW2020" s="14" t="s">
        <v>35</v>
      </c>
      <c r="AX2020" s="14" t="s">
        <v>73</v>
      </c>
      <c r="AY2020" s="254" t="s">
        <v>188</v>
      </c>
    </row>
    <row r="2021" s="14" customFormat="1">
      <c r="A2021" s="14"/>
      <c r="B2021" s="244"/>
      <c r="C2021" s="245"/>
      <c r="D2021" s="235" t="s">
        <v>198</v>
      </c>
      <c r="E2021" s="246" t="s">
        <v>19</v>
      </c>
      <c r="F2021" s="247" t="s">
        <v>2482</v>
      </c>
      <c r="G2021" s="245"/>
      <c r="H2021" s="248">
        <v>1.02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198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188</v>
      </c>
    </row>
    <row r="2022" s="14" customFormat="1">
      <c r="A2022" s="14"/>
      <c r="B2022" s="244"/>
      <c r="C2022" s="245"/>
      <c r="D2022" s="235" t="s">
        <v>198</v>
      </c>
      <c r="E2022" s="246" t="s">
        <v>19</v>
      </c>
      <c r="F2022" s="247" t="s">
        <v>2483</v>
      </c>
      <c r="G2022" s="245"/>
      <c r="H2022" s="248">
        <v>-2.3999999999999999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198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188</v>
      </c>
    </row>
    <row r="2023" s="14" customFormat="1">
      <c r="A2023" s="14"/>
      <c r="B2023" s="244"/>
      <c r="C2023" s="245"/>
      <c r="D2023" s="235" t="s">
        <v>198</v>
      </c>
      <c r="E2023" s="246" t="s">
        <v>19</v>
      </c>
      <c r="F2023" s="247" t="s">
        <v>3043</v>
      </c>
      <c r="G2023" s="245"/>
      <c r="H2023" s="248">
        <v>34.999000000000002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198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188</v>
      </c>
    </row>
    <row r="2024" s="14" customFormat="1">
      <c r="A2024" s="14"/>
      <c r="B2024" s="244"/>
      <c r="C2024" s="245"/>
      <c r="D2024" s="235" t="s">
        <v>198</v>
      </c>
      <c r="E2024" s="246" t="s">
        <v>19</v>
      </c>
      <c r="F2024" s="247" t="s">
        <v>3044</v>
      </c>
      <c r="G2024" s="245"/>
      <c r="H2024" s="248">
        <v>-6.3360000000000003</v>
      </c>
      <c r="I2024" s="249"/>
      <c r="J2024" s="245"/>
      <c r="K2024" s="245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4" t="s">
        <v>198</v>
      </c>
      <c r="AU2024" s="254" t="s">
        <v>82</v>
      </c>
      <c r="AV2024" s="14" t="s">
        <v>82</v>
      </c>
      <c r="AW2024" s="14" t="s">
        <v>35</v>
      </c>
      <c r="AX2024" s="14" t="s">
        <v>73</v>
      </c>
      <c r="AY2024" s="254" t="s">
        <v>188</v>
      </c>
    </row>
    <row r="2025" s="13" customFormat="1">
      <c r="A2025" s="13"/>
      <c r="B2025" s="233"/>
      <c r="C2025" s="234"/>
      <c r="D2025" s="235" t="s">
        <v>198</v>
      </c>
      <c r="E2025" s="236" t="s">
        <v>19</v>
      </c>
      <c r="F2025" s="237" t="s">
        <v>2484</v>
      </c>
      <c r="G2025" s="234"/>
      <c r="H2025" s="236" t="s">
        <v>19</v>
      </c>
      <c r="I2025" s="238"/>
      <c r="J2025" s="234"/>
      <c r="K2025" s="234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198</v>
      </c>
      <c r="AU2025" s="243" t="s">
        <v>82</v>
      </c>
      <c r="AV2025" s="13" t="s">
        <v>80</v>
      </c>
      <c r="AW2025" s="13" t="s">
        <v>35</v>
      </c>
      <c r="AX2025" s="13" t="s">
        <v>73</v>
      </c>
      <c r="AY2025" s="243" t="s">
        <v>188</v>
      </c>
    </row>
    <row r="2026" s="14" customFormat="1">
      <c r="A2026" s="14"/>
      <c r="B2026" s="244"/>
      <c r="C2026" s="245"/>
      <c r="D2026" s="235" t="s">
        <v>198</v>
      </c>
      <c r="E2026" s="246" t="s">
        <v>19</v>
      </c>
      <c r="F2026" s="247" t="s">
        <v>2485</v>
      </c>
      <c r="G2026" s="245"/>
      <c r="H2026" s="248">
        <v>35.216000000000001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198</v>
      </c>
      <c r="AU2026" s="254" t="s">
        <v>82</v>
      </c>
      <c r="AV2026" s="14" t="s">
        <v>82</v>
      </c>
      <c r="AW2026" s="14" t="s">
        <v>35</v>
      </c>
      <c r="AX2026" s="14" t="s">
        <v>73</v>
      </c>
      <c r="AY2026" s="254" t="s">
        <v>188</v>
      </c>
    </row>
    <row r="2027" s="14" customFormat="1">
      <c r="A2027" s="14"/>
      <c r="B2027" s="244"/>
      <c r="C2027" s="245"/>
      <c r="D2027" s="235" t="s">
        <v>198</v>
      </c>
      <c r="E2027" s="246" t="s">
        <v>19</v>
      </c>
      <c r="F2027" s="247" t="s">
        <v>1676</v>
      </c>
      <c r="G2027" s="245"/>
      <c r="H2027" s="248">
        <v>3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198</v>
      </c>
      <c r="AU2027" s="254" t="s">
        <v>82</v>
      </c>
      <c r="AV2027" s="14" t="s">
        <v>82</v>
      </c>
      <c r="AW2027" s="14" t="s">
        <v>35</v>
      </c>
      <c r="AX2027" s="14" t="s">
        <v>73</v>
      </c>
      <c r="AY2027" s="254" t="s">
        <v>188</v>
      </c>
    </row>
    <row r="2028" s="14" customFormat="1">
      <c r="A2028" s="14"/>
      <c r="B2028" s="244"/>
      <c r="C2028" s="245"/>
      <c r="D2028" s="235" t="s">
        <v>198</v>
      </c>
      <c r="E2028" s="246" t="s">
        <v>19</v>
      </c>
      <c r="F2028" s="247" t="s">
        <v>1677</v>
      </c>
      <c r="G2028" s="245"/>
      <c r="H2028" s="248">
        <v>-12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198</v>
      </c>
      <c r="AU2028" s="254" t="s">
        <v>82</v>
      </c>
      <c r="AV2028" s="14" t="s">
        <v>82</v>
      </c>
      <c r="AW2028" s="14" t="s">
        <v>35</v>
      </c>
      <c r="AX2028" s="14" t="s">
        <v>73</v>
      </c>
      <c r="AY2028" s="254" t="s">
        <v>188</v>
      </c>
    </row>
    <row r="2029" s="14" customFormat="1">
      <c r="A2029" s="14"/>
      <c r="B2029" s="244"/>
      <c r="C2029" s="245"/>
      <c r="D2029" s="235" t="s">
        <v>198</v>
      </c>
      <c r="E2029" s="246" t="s">
        <v>19</v>
      </c>
      <c r="F2029" s="247" t="s">
        <v>3045</v>
      </c>
      <c r="G2029" s="245"/>
      <c r="H2029" s="248">
        <v>46.655000000000001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198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188</v>
      </c>
    </row>
    <row r="2030" s="14" customFormat="1">
      <c r="A2030" s="14"/>
      <c r="B2030" s="244"/>
      <c r="C2030" s="245"/>
      <c r="D2030" s="235" t="s">
        <v>198</v>
      </c>
      <c r="E2030" s="246" t="s">
        <v>19</v>
      </c>
      <c r="F2030" s="247" t="s">
        <v>2779</v>
      </c>
      <c r="G2030" s="245"/>
      <c r="H2030" s="248">
        <v>-9.3179999999999996</v>
      </c>
      <c r="I2030" s="249"/>
      <c r="J2030" s="245"/>
      <c r="K2030" s="245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198</v>
      </c>
      <c r="AU2030" s="254" t="s">
        <v>82</v>
      </c>
      <c r="AV2030" s="14" t="s">
        <v>82</v>
      </c>
      <c r="AW2030" s="14" t="s">
        <v>35</v>
      </c>
      <c r="AX2030" s="14" t="s">
        <v>73</v>
      </c>
      <c r="AY2030" s="254" t="s">
        <v>188</v>
      </c>
    </row>
    <row r="2031" s="15" customFormat="1">
      <c r="A2031" s="15"/>
      <c r="B2031" s="255"/>
      <c r="C2031" s="256"/>
      <c r="D2031" s="235" t="s">
        <v>198</v>
      </c>
      <c r="E2031" s="257" t="s">
        <v>19</v>
      </c>
      <c r="F2031" s="258" t="s">
        <v>229</v>
      </c>
      <c r="G2031" s="256"/>
      <c r="H2031" s="259">
        <v>817.29399999999998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5" t="s">
        <v>198</v>
      </c>
      <c r="AU2031" s="265" t="s">
        <v>82</v>
      </c>
      <c r="AV2031" s="15" t="s">
        <v>135</v>
      </c>
      <c r="AW2031" s="15" t="s">
        <v>35</v>
      </c>
      <c r="AX2031" s="15" t="s">
        <v>80</v>
      </c>
      <c r="AY2031" s="265" t="s">
        <v>188</v>
      </c>
    </row>
    <row r="2032" s="2" customFormat="1" ht="24.15" customHeight="1">
      <c r="A2032" s="40"/>
      <c r="B2032" s="41"/>
      <c r="C2032" s="215" t="s">
        <v>3046</v>
      </c>
      <c r="D2032" s="215" t="s">
        <v>190</v>
      </c>
      <c r="E2032" s="216" t="s">
        <v>2289</v>
      </c>
      <c r="F2032" s="217" t="s">
        <v>2290</v>
      </c>
      <c r="G2032" s="218" t="s">
        <v>243</v>
      </c>
      <c r="H2032" s="219">
        <v>67.164000000000001</v>
      </c>
      <c r="I2032" s="220"/>
      <c r="J2032" s="221">
        <f>ROUND(I2032*H2032,2)</f>
        <v>0</v>
      </c>
      <c r="K2032" s="217" t="s">
        <v>194</v>
      </c>
      <c r="L2032" s="46"/>
      <c r="M2032" s="222" t="s">
        <v>19</v>
      </c>
      <c r="N2032" s="223" t="s">
        <v>44</v>
      </c>
      <c r="O2032" s="86"/>
      <c r="P2032" s="224">
        <f>O2032*H2032</f>
        <v>0</v>
      </c>
      <c r="Q2032" s="224">
        <v>0.00025999999999999998</v>
      </c>
      <c r="R2032" s="224">
        <f>Q2032*H2032</f>
        <v>0.017462639999999998</v>
      </c>
      <c r="S2032" s="224">
        <v>0</v>
      </c>
      <c r="T2032" s="225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6" t="s">
        <v>342</v>
      </c>
      <c r="AT2032" s="226" t="s">
        <v>190</v>
      </c>
      <c r="AU2032" s="226" t="s">
        <v>82</v>
      </c>
      <c r="AY2032" s="19" t="s">
        <v>188</v>
      </c>
      <c r="BE2032" s="227">
        <f>IF(N2032="základní",J2032,0)</f>
        <v>0</v>
      </c>
      <c r="BF2032" s="227">
        <f>IF(N2032="snížená",J2032,0)</f>
        <v>0</v>
      </c>
      <c r="BG2032" s="227">
        <f>IF(N2032="zákl. přenesená",J2032,0)</f>
        <v>0</v>
      </c>
      <c r="BH2032" s="227">
        <f>IF(N2032="sníž. přenesená",J2032,0)</f>
        <v>0</v>
      </c>
      <c r="BI2032" s="227">
        <f>IF(N2032="nulová",J2032,0)</f>
        <v>0</v>
      </c>
      <c r="BJ2032" s="19" t="s">
        <v>80</v>
      </c>
      <c r="BK2032" s="227">
        <f>ROUND(I2032*H2032,2)</f>
        <v>0</v>
      </c>
      <c r="BL2032" s="19" t="s">
        <v>342</v>
      </c>
      <c r="BM2032" s="226" t="s">
        <v>3047</v>
      </c>
    </row>
    <row r="2033" s="2" customFormat="1">
      <c r="A2033" s="40"/>
      <c r="B2033" s="41"/>
      <c r="C2033" s="42"/>
      <c r="D2033" s="228" t="s">
        <v>196</v>
      </c>
      <c r="E2033" s="42"/>
      <c r="F2033" s="229" t="s">
        <v>2292</v>
      </c>
      <c r="G2033" s="42"/>
      <c r="H2033" s="42"/>
      <c r="I2033" s="230"/>
      <c r="J2033" s="42"/>
      <c r="K2033" s="42"/>
      <c r="L2033" s="46"/>
      <c r="M2033" s="231"/>
      <c r="N2033" s="232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196</v>
      </c>
      <c r="AU2033" s="19" t="s">
        <v>82</v>
      </c>
    </row>
    <row r="2034" s="13" customFormat="1">
      <c r="A2034" s="13"/>
      <c r="B2034" s="233"/>
      <c r="C2034" s="234"/>
      <c r="D2034" s="235" t="s">
        <v>198</v>
      </c>
      <c r="E2034" s="236" t="s">
        <v>19</v>
      </c>
      <c r="F2034" s="237" t="s">
        <v>2346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198</v>
      </c>
      <c r="AU2034" s="243" t="s">
        <v>82</v>
      </c>
      <c r="AV2034" s="13" t="s">
        <v>80</v>
      </c>
      <c r="AW2034" s="13" t="s">
        <v>35</v>
      </c>
      <c r="AX2034" s="13" t="s">
        <v>73</v>
      </c>
      <c r="AY2034" s="243" t="s">
        <v>188</v>
      </c>
    </row>
    <row r="2035" s="13" customFormat="1">
      <c r="A2035" s="13"/>
      <c r="B2035" s="233"/>
      <c r="C2035" s="234"/>
      <c r="D2035" s="235" t="s">
        <v>198</v>
      </c>
      <c r="E2035" s="236" t="s">
        <v>19</v>
      </c>
      <c r="F2035" s="237" t="s">
        <v>2439</v>
      </c>
      <c r="G2035" s="234"/>
      <c r="H2035" s="236" t="s">
        <v>19</v>
      </c>
      <c r="I2035" s="238"/>
      <c r="J2035" s="234"/>
      <c r="K2035" s="234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198</v>
      </c>
      <c r="AU2035" s="243" t="s">
        <v>82</v>
      </c>
      <c r="AV2035" s="13" t="s">
        <v>80</v>
      </c>
      <c r="AW2035" s="13" t="s">
        <v>35</v>
      </c>
      <c r="AX2035" s="13" t="s">
        <v>73</v>
      </c>
      <c r="AY2035" s="243" t="s">
        <v>188</v>
      </c>
    </row>
    <row r="2036" s="14" customFormat="1">
      <c r="A2036" s="14"/>
      <c r="B2036" s="244"/>
      <c r="C2036" s="245"/>
      <c r="D2036" s="235" t="s">
        <v>198</v>
      </c>
      <c r="E2036" s="246" t="s">
        <v>19</v>
      </c>
      <c r="F2036" s="247" t="s">
        <v>1552</v>
      </c>
      <c r="G2036" s="245"/>
      <c r="H2036" s="248">
        <v>55.299999999999997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198</v>
      </c>
      <c r="AU2036" s="254" t="s">
        <v>82</v>
      </c>
      <c r="AV2036" s="14" t="s">
        <v>82</v>
      </c>
      <c r="AW2036" s="14" t="s">
        <v>35</v>
      </c>
      <c r="AX2036" s="14" t="s">
        <v>73</v>
      </c>
      <c r="AY2036" s="254" t="s">
        <v>188</v>
      </c>
    </row>
    <row r="2037" s="14" customFormat="1">
      <c r="A2037" s="14"/>
      <c r="B2037" s="244"/>
      <c r="C2037" s="245"/>
      <c r="D2037" s="235" t="s">
        <v>198</v>
      </c>
      <c r="E2037" s="246" t="s">
        <v>19</v>
      </c>
      <c r="F2037" s="247" t="s">
        <v>747</v>
      </c>
      <c r="G2037" s="245"/>
      <c r="H2037" s="248">
        <v>1.1479999999999999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198</v>
      </c>
      <c r="AU2037" s="254" t="s">
        <v>82</v>
      </c>
      <c r="AV2037" s="14" t="s">
        <v>82</v>
      </c>
      <c r="AW2037" s="14" t="s">
        <v>35</v>
      </c>
      <c r="AX2037" s="14" t="s">
        <v>73</v>
      </c>
      <c r="AY2037" s="254" t="s">
        <v>188</v>
      </c>
    </row>
    <row r="2038" s="14" customFormat="1">
      <c r="A2038" s="14"/>
      <c r="B2038" s="244"/>
      <c r="C2038" s="245"/>
      <c r="D2038" s="235" t="s">
        <v>198</v>
      </c>
      <c r="E2038" s="246" t="s">
        <v>19</v>
      </c>
      <c r="F2038" s="247" t="s">
        <v>1553</v>
      </c>
      <c r="G2038" s="245"/>
      <c r="H2038" s="248">
        <v>1.05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198</v>
      </c>
      <c r="AU2038" s="254" t="s">
        <v>82</v>
      </c>
      <c r="AV2038" s="14" t="s">
        <v>82</v>
      </c>
      <c r="AW2038" s="14" t="s">
        <v>35</v>
      </c>
      <c r="AX2038" s="14" t="s">
        <v>73</v>
      </c>
      <c r="AY2038" s="254" t="s">
        <v>188</v>
      </c>
    </row>
    <row r="2039" s="14" customFormat="1">
      <c r="A2039" s="14"/>
      <c r="B2039" s="244"/>
      <c r="C2039" s="245"/>
      <c r="D2039" s="235" t="s">
        <v>198</v>
      </c>
      <c r="E2039" s="246" t="s">
        <v>19</v>
      </c>
      <c r="F2039" s="247" t="s">
        <v>1554</v>
      </c>
      <c r="G2039" s="245"/>
      <c r="H2039" s="248">
        <v>-5.79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198</v>
      </c>
      <c r="AU2039" s="254" t="s">
        <v>82</v>
      </c>
      <c r="AV2039" s="14" t="s">
        <v>82</v>
      </c>
      <c r="AW2039" s="14" t="s">
        <v>35</v>
      </c>
      <c r="AX2039" s="14" t="s">
        <v>73</v>
      </c>
      <c r="AY2039" s="254" t="s">
        <v>188</v>
      </c>
    </row>
    <row r="2040" s="13" customFormat="1">
      <c r="A2040" s="13"/>
      <c r="B2040" s="233"/>
      <c r="C2040" s="234"/>
      <c r="D2040" s="235" t="s">
        <v>198</v>
      </c>
      <c r="E2040" s="236" t="s">
        <v>19</v>
      </c>
      <c r="F2040" s="237" t="s">
        <v>2440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198</v>
      </c>
      <c r="AU2040" s="243" t="s">
        <v>82</v>
      </c>
      <c r="AV2040" s="13" t="s">
        <v>80</v>
      </c>
      <c r="AW2040" s="13" t="s">
        <v>35</v>
      </c>
      <c r="AX2040" s="13" t="s">
        <v>73</v>
      </c>
      <c r="AY2040" s="243" t="s">
        <v>188</v>
      </c>
    </row>
    <row r="2041" s="14" customFormat="1">
      <c r="A2041" s="14"/>
      <c r="B2041" s="244"/>
      <c r="C2041" s="245"/>
      <c r="D2041" s="235" t="s">
        <v>198</v>
      </c>
      <c r="E2041" s="246" t="s">
        <v>19</v>
      </c>
      <c r="F2041" s="247" t="s">
        <v>2296</v>
      </c>
      <c r="G2041" s="245"/>
      <c r="H2041" s="248">
        <v>2.6400000000000001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198</v>
      </c>
      <c r="AU2041" s="254" t="s">
        <v>82</v>
      </c>
      <c r="AV2041" s="14" t="s">
        <v>82</v>
      </c>
      <c r="AW2041" s="14" t="s">
        <v>35</v>
      </c>
      <c r="AX2041" s="14" t="s">
        <v>73</v>
      </c>
      <c r="AY2041" s="254" t="s">
        <v>188</v>
      </c>
    </row>
    <row r="2042" s="14" customFormat="1">
      <c r="A2042" s="14"/>
      <c r="B2042" s="244"/>
      <c r="C2042" s="245"/>
      <c r="D2042" s="235" t="s">
        <v>198</v>
      </c>
      <c r="E2042" s="246" t="s">
        <v>19</v>
      </c>
      <c r="F2042" s="247" t="s">
        <v>2413</v>
      </c>
      <c r="G2042" s="245"/>
      <c r="H2042" s="248">
        <v>4.3200000000000003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198</v>
      </c>
      <c r="AU2042" s="254" t="s">
        <v>82</v>
      </c>
      <c r="AV2042" s="14" t="s">
        <v>82</v>
      </c>
      <c r="AW2042" s="14" t="s">
        <v>35</v>
      </c>
      <c r="AX2042" s="14" t="s">
        <v>73</v>
      </c>
      <c r="AY2042" s="254" t="s">
        <v>188</v>
      </c>
    </row>
    <row r="2043" s="14" customFormat="1">
      <c r="A2043" s="14"/>
      <c r="B2043" s="244"/>
      <c r="C2043" s="245"/>
      <c r="D2043" s="235" t="s">
        <v>198</v>
      </c>
      <c r="E2043" s="246" t="s">
        <v>19</v>
      </c>
      <c r="F2043" s="247" t="s">
        <v>1613</v>
      </c>
      <c r="G2043" s="245"/>
      <c r="H2043" s="248">
        <v>4.2480000000000002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198</v>
      </c>
      <c r="AU2043" s="254" t="s">
        <v>82</v>
      </c>
      <c r="AV2043" s="14" t="s">
        <v>82</v>
      </c>
      <c r="AW2043" s="14" t="s">
        <v>35</v>
      </c>
      <c r="AX2043" s="14" t="s">
        <v>73</v>
      </c>
      <c r="AY2043" s="254" t="s">
        <v>188</v>
      </c>
    </row>
    <row r="2044" s="14" customFormat="1">
      <c r="A2044" s="14"/>
      <c r="B2044" s="244"/>
      <c r="C2044" s="245"/>
      <c r="D2044" s="235" t="s">
        <v>198</v>
      </c>
      <c r="E2044" s="246" t="s">
        <v>19</v>
      </c>
      <c r="F2044" s="247" t="s">
        <v>1613</v>
      </c>
      <c r="G2044" s="245"/>
      <c r="H2044" s="248">
        <v>4.2480000000000002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198</v>
      </c>
      <c r="AU2044" s="254" t="s">
        <v>82</v>
      </c>
      <c r="AV2044" s="14" t="s">
        <v>82</v>
      </c>
      <c r="AW2044" s="14" t="s">
        <v>35</v>
      </c>
      <c r="AX2044" s="14" t="s">
        <v>73</v>
      </c>
      <c r="AY2044" s="254" t="s">
        <v>188</v>
      </c>
    </row>
    <row r="2045" s="15" customFormat="1">
      <c r="A2045" s="15"/>
      <c r="B2045" s="255"/>
      <c r="C2045" s="256"/>
      <c r="D2045" s="235" t="s">
        <v>198</v>
      </c>
      <c r="E2045" s="257" t="s">
        <v>19</v>
      </c>
      <c r="F2045" s="258" t="s">
        <v>229</v>
      </c>
      <c r="G2045" s="256"/>
      <c r="H2045" s="259">
        <v>67.164000000000001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5" t="s">
        <v>198</v>
      </c>
      <c r="AU2045" s="265" t="s">
        <v>82</v>
      </c>
      <c r="AV2045" s="15" t="s">
        <v>135</v>
      </c>
      <c r="AW2045" s="15" t="s">
        <v>35</v>
      </c>
      <c r="AX2045" s="15" t="s">
        <v>80</v>
      </c>
      <c r="AY2045" s="265" t="s">
        <v>188</v>
      </c>
    </row>
    <row r="2046" s="12" customFormat="1" ht="22.8" customHeight="1">
      <c r="A2046" s="12"/>
      <c r="B2046" s="199"/>
      <c r="C2046" s="200"/>
      <c r="D2046" s="201" t="s">
        <v>72</v>
      </c>
      <c r="E2046" s="213" t="s">
        <v>2298</v>
      </c>
      <c r="F2046" s="213" t="s">
        <v>2299</v>
      </c>
      <c r="G2046" s="200"/>
      <c r="H2046" s="200"/>
      <c r="I2046" s="203"/>
      <c r="J2046" s="214">
        <f>BK2046</f>
        <v>0</v>
      </c>
      <c r="K2046" s="200"/>
      <c r="L2046" s="205"/>
      <c r="M2046" s="206"/>
      <c r="N2046" s="207"/>
      <c r="O2046" s="207"/>
      <c r="P2046" s="208">
        <f>SUM(P2047:P2093)</f>
        <v>0</v>
      </c>
      <c r="Q2046" s="207"/>
      <c r="R2046" s="208">
        <f>SUM(R2047:R2093)</f>
        <v>0.059110000000000003</v>
      </c>
      <c r="S2046" s="207"/>
      <c r="T2046" s="209">
        <f>SUM(T2047:T2093)</f>
        <v>0</v>
      </c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R2046" s="210" t="s">
        <v>82</v>
      </c>
      <c r="AT2046" s="211" t="s">
        <v>72</v>
      </c>
      <c r="AU2046" s="211" t="s">
        <v>80</v>
      </c>
      <c r="AY2046" s="210" t="s">
        <v>188</v>
      </c>
      <c r="BK2046" s="212">
        <f>SUM(BK2047:BK2093)</f>
        <v>0</v>
      </c>
    </row>
    <row r="2047" s="2" customFormat="1" ht="24.15" customHeight="1">
      <c r="A2047" s="40"/>
      <c r="B2047" s="41"/>
      <c r="C2047" s="215" t="s">
        <v>3048</v>
      </c>
      <c r="D2047" s="215" t="s">
        <v>190</v>
      </c>
      <c r="E2047" s="216" t="s">
        <v>2301</v>
      </c>
      <c r="F2047" s="217" t="s">
        <v>2302</v>
      </c>
      <c r="G2047" s="218" t="s">
        <v>442</v>
      </c>
      <c r="H2047" s="219">
        <v>5</v>
      </c>
      <c r="I2047" s="220"/>
      <c r="J2047" s="221">
        <f>ROUND(I2047*H2047,2)</f>
        <v>0</v>
      </c>
      <c r="K2047" s="217" t="s">
        <v>2303</v>
      </c>
      <c r="L2047" s="46"/>
      <c r="M2047" s="222" t="s">
        <v>19</v>
      </c>
      <c r="N2047" s="223" t="s">
        <v>44</v>
      </c>
      <c r="O2047" s="86"/>
      <c r="P2047" s="224">
        <f>O2047*H2047</f>
        <v>0</v>
      </c>
      <c r="Q2047" s="224">
        <v>0</v>
      </c>
      <c r="R2047" s="224">
        <f>Q2047*H2047</f>
        <v>0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342</v>
      </c>
      <c r="AT2047" s="226" t="s">
        <v>190</v>
      </c>
      <c r="AU2047" s="226" t="s">
        <v>82</v>
      </c>
      <c r="AY2047" s="19" t="s">
        <v>188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80</v>
      </c>
      <c r="BK2047" s="227">
        <f>ROUND(I2047*H2047,2)</f>
        <v>0</v>
      </c>
      <c r="BL2047" s="19" t="s">
        <v>342</v>
      </c>
      <c r="BM2047" s="226" t="s">
        <v>3049</v>
      </c>
    </row>
    <row r="2048" s="2" customFormat="1">
      <c r="A2048" s="40"/>
      <c r="B2048" s="41"/>
      <c r="C2048" s="42"/>
      <c r="D2048" s="228" t="s">
        <v>196</v>
      </c>
      <c r="E2048" s="42"/>
      <c r="F2048" s="229" t="s">
        <v>2305</v>
      </c>
      <c r="G2048" s="42"/>
      <c r="H2048" s="42"/>
      <c r="I2048" s="230"/>
      <c r="J2048" s="42"/>
      <c r="K2048" s="42"/>
      <c r="L2048" s="46"/>
      <c r="M2048" s="231"/>
      <c r="N2048" s="232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196</v>
      </c>
      <c r="AU2048" s="19" t="s">
        <v>82</v>
      </c>
    </row>
    <row r="2049" s="13" customFormat="1">
      <c r="A2049" s="13"/>
      <c r="B2049" s="233"/>
      <c r="C2049" s="234"/>
      <c r="D2049" s="235" t="s">
        <v>198</v>
      </c>
      <c r="E2049" s="236" t="s">
        <v>19</v>
      </c>
      <c r="F2049" s="237" t="s">
        <v>2306</v>
      </c>
      <c r="G2049" s="234"/>
      <c r="H2049" s="236" t="s">
        <v>19</v>
      </c>
      <c r="I2049" s="238"/>
      <c r="J2049" s="234"/>
      <c r="K2049" s="234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198</v>
      </c>
      <c r="AU2049" s="243" t="s">
        <v>82</v>
      </c>
      <c r="AV2049" s="13" t="s">
        <v>80</v>
      </c>
      <c r="AW2049" s="13" t="s">
        <v>35</v>
      </c>
      <c r="AX2049" s="13" t="s">
        <v>73</v>
      </c>
      <c r="AY2049" s="243" t="s">
        <v>188</v>
      </c>
    </row>
    <row r="2050" s="13" customFormat="1">
      <c r="A2050" s="13"/>
      <c r="B2050" s="233"/>
      <c r="C2050" s="234"/>
      <c r="D2050" s="235" t="s">
        <v>198</v>
      </c>
      <c r="E2050" s="236" t="s">
        <v>19</v>
      </c>
      <c r="F2050" s="237" t="s">
        <v>2307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198</v>
      </c>
      <c r="AU2050" s="243" t="s">
        <v>82</v>
      </c>
      <c r="AV2050" s="13" t="s">
        <v>80</v>
      </c>
      <c r="AW2050" s="13" t="s">
        <v>35</v>
      </c>
      <c r="AX2050" s="13" t="s">
        <v>73</v>
      </c>
      <c r="AY2050" s="243" t="s">
        <v>188</v>
      </c>
    </row>
    <row r="2051" s="14" customFormat="1">
      <c r="A2051" s="14"/>
      <c r="B2051" s="244"/>
      <c r="C2051" s="245"/>
      <c r="D2051" s="235" t="s">
        <v>198</v>
      </c>
      <c r="E2051" s="246" t="s">
        <v>19</v>
      </c>
      <c r="F2051" s="247" t="s">
        <v>253</v>
      </c>
      <c r="G2051" s="245"/>
      <c r="H2051" s="248">
        <v>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198</v>
      </c>
      <c r="AU2051" s="254" t="s">
        <v>82</v>
      </c>
      <c r="AV2051" s="14" t="s">
        <v>82</v>
      </c>
      <c r="AW2051" s="14" t="s">
        <v>35</v>
      </c>
      <c r="AX2051" s="14" t="s">
        <v>73</v>
      </c>
      <c r="AY2051" s="254" t="s">
        <v>188</v>
      </c>
    </row>
    <row r="2052" s="15" customFormat="1">
      <c r="A2052" s="15"/>
      <c r="B2052" s="255"/>
      <c r="C2052" s="256"/>
      <c r="D2052" s="235" t="s">
        <v>198</v>
      </c>
      <c r="E2052" s="257" t="s">
        <v>19</v>
      </c>
      <c r="F2052" s="258" t="s">
        <v>229</v>
      </c>
      <c r="G2052" s="256"/>
      <c r="H2052" s="259">
        <v>5</v>
      </c>
      <c r="I2052" s="260"/>
      <c r="J2052" s="256"/>
      <c r="K2052" s="256"/>
      <c r="L2052" s="261"/>
      <c r="M2052" s="262"/>
      <c r="N2052" s="263"/>
      <c r="O2052" s="263"/>
      <c r="P2052" s="263"/>
      <c r="Q2052" s="263"/>
      <c r="R2052" s="263"/>
      <c r="S2052" s="263"/>
      <c r="T2052" s="264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5" t="s">
        <v>198</v>
      </c>
      <c r="AU2052" s="265" t="s">
        <v>82</v>
      </c>
      <c r="AV2052" s="15" t="s">
        <v>135</v>
      </c>
      <c r="AW2052" s="15" t="s">
        <v>35</v>
      </c>
      <c r="AX2052" s="15" t="s">
        <v>80</v>
      </c>
      <c r="AY2052" s="265" t="s">
        <v>188</v>
      </c>
    </row>
    <row r="2053" s="2" customFormat="1" ht="16.5" customHeight="1">
      <c r="A2053" s="40"/>
      <c r="B2053" s="41"/>
      <c r="C2053" s="272" t="s">
        <v>3050</v>
      </c>
      <c r="D2053" s="272" t="s">
        <v>522</v>
      </c>
      <c r="E2053" s="273" t="s">
        <v>2309</v>
      </c>
      <c r="F2053" s="274" t="s">
        <v>2310</v>
      </c>
      <c r="G2053" s="275" t="s">
        <v>243</v>
      </c>
      <c r="H2053" s="276">
        <v>15</v>
      </c>
      <c r="I2053" s="277"/>
      <c r="J2053" s="278">
        <f>ROUND(I2053*H2053,2)</f>
        <v>0</v>
      </c>
      <c r="K2053" s="274" t="s">
        <v>2303</v>
      </c>
      <c r="L2053" s="279"/>
      <c r="M2053" s="280" t="s">
        <v>19</v>
      </c>
      <c r="N2053" s="281" t="s">
        <v>44</v>
      </c>
      <c r="O2053" s="86"/>
      <c r="P2053" s="224">
        <f>O2053*H2053</f>
        <v>0</v>
      </c>
      <c r="Q2053" s="224">
        <v>0.001</v>
      </c>
      <c r="R2053" s="224">
        <f>Q2053*H2053</f>
        <v>0.014999999999999999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630</v>
      </c>
      <c r="AT2053" s="226" t="s">
        <v>522</v>
      </c>
      <c r="AU2053" s="226" t="s">
        <v>82</v>
      </c>
      <c r="AY2053" s="19" t="s">
        <v>188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80</v>
      </c>
      <c r="BK2053" s="227">
        <f>ROUND(I2053*H2053,2)</f>
        <v>0</v>
      </c>
      <c r="BL2053" s="19" t="s">
        <v>342</v>
      </c>
      <c r="BM2053" s="226" t="s">
        <v>3051</v>
      </c>
    </row>
    <row r="2054" s="13" customFormat="1">
      <c r="A2054" s="13"/>
      <c r="B2054" s="233"/>
      <c r="C2054" s="234"/>
      <c r="D2054" s="235" t="s">
        <v>198</v>
      </c>
      <c r="E2054" s="236" t="s">
        <v>19</v>
      </c>
      <c r="F2054" s="237" t="s">
        <v>2306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198</v>
      </c>
      <c r="AU2054" s="243" t="s">
        <v>82</v>
      </c>
      <c r="AV2054" s="13" t="s">
        <v>80</v>
      </c>
      <c r="AW2054" s="13" t="s">
        <v>35</v>
      </c>
      <c r="AX2054" s="13" t="s">
        <v>73</v>
      </c>
      <c r="AY2054" s="243" t="s">
        <v>188</v>
      </c>
    </row>
    <row r="2055" s="13" customFormat="1">
      <c r="A2055" s="13"/>
      <c r="B2055" s="233"/>
      <c r="C2055" s="234"/>
      <c r="D2055" s="235" t="s">
        <v>198</v>
      </c>
      <c r="E2055" s="236" t="s">
        <v>19</v>
      </c>
      <c r="F2055" s="237" t="s">
        <v>2307</v>
      </c>
      <c r="G2055" s="234"/>
      <c r="H2055" s="236" t="s">
        <v>19</v>
      </c>
      <c r="I2055" s="238"/>
      <c r="J2055" s="234"/>
      <c r="K2055" s="234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3" t="s">
        <v>198</v>
      </c>
      <c r="AU2055" s="243" t="s">
        <v>82</v>
      </c>
      <c r="AV2055" s="13" t="s">
        <v>80</v>
      </c>
      <c r="AW2055" s="13" t="s">
        <v>35</v>
      </c>
      <c r="AX2055" s="13" t="s">
        <v>73</v>
      </c>
      <c r="AY2055" s="243" t="s">
        <v>188</v>
      </c>
    </row>
    <row r="2056" s="14" customFormat="1">
      <c r="A2056" s="14"/>
      <c r="B2056" s="244"/>
      <c r="C2056" s="245"/>
      <c r="D2056" s="235" t="s">
        <v>198</v>
      </c>
      <c r="E2056" s="246" t="s">
        <v>19</v>
      </c>
      <c r="F2056" s="247" t="s">
        <v>2312</v>
      </c>
      <c r="G2056" s="245"/>
      <c r="H2056" s="248">
        <v>15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198</v>
      </c>
      <c r="AU2056" s="254" t="s">
        <v>82</v>
      </c>
      <c r="AV2056" s="14" t="s">
        <v>82</v>
      </c>
      <c r="AW2056" s="14" t="s">
        <v>35</v>
      </c>
      <c r="AX2056" s="14" t="s">
        <v>73</v>
      </c>
      <c r="AY2056" s="254" t="s">
        <v>188</v>
      </c>
    </row>
    <row r="2057" s="15" customFormat="1">
      <c r="A2057" s="15"/>
      <c r="B2057" s="255"/>
      <c r="C2057" s="256"/>
      <c r="D2057" s="235" t="s">
        <v>198</v>
      </c>
      <c r="E2057" s="257" t="s">
        <v>19</v>
      </c>
      <c r="F2057" s="258" t="s">
        <v>229</v>
      </c>
      <c r="G2057" s="256"/>
      <c r="H2057" s="259">
        <v>15</v>
      </c>
      <c r="I2057" s="260"/>
      <c r="J2057" s="256"/>
      <c r="K2057" s="256"/>
      <c r="L2057" s="261"/>
      <c r="M2057" s="262"/>
      <c r="N2057" s="263"/>
      <c r="O2057" s="263"/>
      <c r="P2057" s="263"/>
      <c r="Q2057" s="263"/>
      <c r="R2057" s="263"/>
      <c r="S2057" s="263"/>
      <c r="T2057" s="264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5" t="s">
        <v>198</v>
      </c>
      <c r="AU2057" s="265" t="s">
        <v>82</v>
      </c>
      <c r="AV2057" s="15" t="s">
        <v>135</v>
      </c>
      <c r="AW2057" s="15" t="s">
        <v>35</v>
      </c>
      <c r="AX2057" s="15" t="s">
        <v>80</v>
      </c>
      <c r="AY2057" s="265" t="s">
        <v>188</v>
      </c>
    </row>
    <row r="2058" s="2" customFormat="1" ht="24.15" customHeight="1">
      <c r="A2058" s="40"/>
      <c r="B2058" s="41"/>
      <c r="C2058" s="215" t="s">
        <v>3052</v>
      </c>
      <c r="D2058" s="215" t="s">
        <v>190</v>
      </c>
      <c r="E2058" s="216" t="s">
        <v>2314</v>
      </c>
      <c r="F2058" s="217" t="s">
        <v>2315</v>
      </c>
      <c r="G2058" s="218" t="s">
        <v>442</v>
      </c>
      <c r="H2058" s="219">
        <v>5</v>
      </c>
      <c r="I2058" s="220"/>
      <c r="J2058" s="221">
        <f>ROUND(I2058*H2058,2)</f>
        <v>0</v>
      </c>
      <c r="K2058" s="217" t="s">
        <v>2303</v>
      </c>
      <c r="L2058" s="46"/>
      <c r="M2058" s="222" t="s">
        <v>19</v>
      </c>
      <c r="N2058" s="223" t="s">
        <v>44</v>
      </c>
      <c r="O2058" s="86"/>
      <c r="P2058" s="224">
        <f>O2058*H2058</f>
        <v>0</v>
      </c>
      <c r="Q2058" s="224">
        <v>0</v>
      </c>
      <c r="R2058" s="224">
        <f>Q2058*H2058</f>
        <v>0</v>
      </c>
      <c r="S2058" s="224">
        <v>0</v>
      </c>
      <c r="T2058" s="225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6" t="s">
        <v>342</v>
      </c>
      <c r="AT2058" s="226" t="s">
        <v>190</v>
      </c>
      <c r="AU2058" s="226" t="s">
        <v>82</v>
      </c>
      <c r="AY2058" s="19" t="s">
        <v>188</v>
      </c>
      <c r="BE2058" s="227">
        <f>IF(N2058="základní",J2058,0)</f>
        <v>0</v>
      </c>
      <c r="BF2058" s="227">
        <f>IF(N2058="snížená",J2058,0)</f>
        <v>0</v>
      </c>
      <c r="BG2058" s="227">
        <f>IF(N2058="zákl. přenesená",J2058,0)</f>
        <v>0</v>
      </c>
      <c r="BH2058" s="227">
        <f>IF(N2058="sníž. přenesená",J2058,0)</f>
        <v>0</v>
      </c>
      <c r="BI2058" s="227">
        <f>IF(N2058="nulová",J2058,0)</f>
        <v>0</v>
      </c>
      <c r="BJ2058" s="19" t="s">
        <v>80</v>
      </c>
      <c r="BK2058" s="227">
        <f>ROUND(I2058*H2058,2)</f>
        <v>0</v>
      </c>
      <c r="BL2058" s="19" t="s">
        <v>342</v>
      </c>
      <c r="BM2058" s="226" t="s">
        <v>3053</v>
      </c>
    </row>
    <row r="2059" s="2" customFormat="1">
      <c r="A2059" s="40"/>
      <c r="B2059" s="41"/>
      <c r="C2059" s="42"/>
      <c r="D2059" s="228" t="s">
        <v>196</v>
      </c>
      <c r="E2059" s="42"/>
      <c r="F2059" s="229" t="s">
        <v>2317</v>
      </c>
      <c r="G2059" s="42"/>
      <c r="H2059" s="42"/>
      <c r="I2059" s="230"/>
      <c r="J2059" s="42"/>
      <c r="K2059" s="42"/>
      <c r="L2059" s="46"/>
      <c r="M2059" s="231"/>
      <c r="N2059" s="232"/>
      <c r="O2059" s="86"/>
      <c r="P2059" s="86"/>
      <c r="Q2059" s="86"/>
      <c r="R2059" s="86"/>
      <c r="S2059" s="86"/>
      <c r="T2059" s="87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9" t="s">
        <v>196</v>
      </c>
      <c r="AU2059" s="19" t="s">
        <v>82</v>
      </c>
    </row>
    <row r="2060" s="13" customFormat="1">
      <c r="A2060" s="13"/>
      <c r="B2060" s="233"/>
      <c r="C2060" s="234"/>
      <c r="D2060" s="235" t="s">
        <v>198</v>
      </c>
      <c r="E2060" s="236" t="s">
        <v>19</v>
      </c>
      <c r="F2060" s="237" t="s">
        <v>2306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198</v>
      </c>
      <c r="AU2060" s="243" t="s">
        <v>82</v>
      </c>
      <c r="AV2060" s="13" t="s">
        <v>80</v>
      </c>
      <c r="AW2060" s="13" t="s">
        <v>35</v>
      </c>
      <c r="AX2060" s="13" t="s">
        <v>73</v>
      </c>
      <c r="AY2060" s="243" t="s">
        <v>188</v>
      </c>
    </row>
    <row r="2061" s="13" customFormat="1">
      <c r="A2061" s="13"/>
      <c r="B2061" s="233"/>
      <c r="C2061" s="234"/>
      <c r="D2061" s="235" t="s">
        <v>198</v>
      </c>
      <c r="E2061" s="236" t="s">
        <v>19</v>
      </c>
      <c r="F2061" s="237" t="s">
        <v>2318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198</v>
      </c>
      <c r="AU2061" s="243" t="s">
        <v>82</v>
      </c>
      <c r="AV2061" s="13" t="s">
        <v>80</v>
      </c>
      <c r="AW2061" s="13" t="s">
        <v>35</v>
      </c>
      <c r="AX2061" s="13" t="s">
        <v>73</v>
      </c>
      <c r="AY2061" s="243" t="s">
        <v>188</v>
      </c>
    </row>
    <row r="2062" s="14" customFormat="1">
      <c r="A2062" s="14"/>
      <c r="B2062" s="244"/>
      <c r="C2062" s="245"/>
      <c r="D2062" s="235" t="s">
        <v>198</v>
      </c>
      <c r="E2062" s="246" t="s">
        <v>19</v>
      </c>
      <c r="F2062" s="247" t="s">
        <v>80</v>
      </c>
      <c r="G2062" s="245"/>
      <c r="H2062" s="248">
        <v>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198</v>
      </c>
      <c r="AU2062" s="254" t="s">
        <v>82</v>
      </c>
      <c r="AV2062" s="14" t="s">
        <v>82</v>
      </c>
      <c r="AW2062" s="14" t="s">
        <v>35</v>
      </c>
      <c r="AX2062" s="14" t="s">
        <v>73</v>
      </c>
      <c r="AY2062" s="254" t="s">
        <v>188</v>
      </c>
    </row>
    <row r="2063" s="13" customFormat="1">
      <c r="A2063" s="13"/>
      <c r="B2063" s="233"/>
      <c r="C2063" s="234"/>
      <c r="D2063" s="235" t="s">
        <v>198</v>
      </c>
      <c r="E2063" s="236" t="s">
        <v>19</v>
      </c>
      <c r="F2063" s="237" t="s">
        <v>3054</v>
      </c>
      <c r="G2063" s="234"/>
      <c r="H2063" s="236" t="s">
        <v>19</v>
      </c>
      <c r="I2063" s="238"/>
      <c r="J2063" s="234"/>
      <c r="K2063" s="234"/>
      <c r="L2063" s="239"/>
      <c r="M2063" s="240"/>
      <c r="N2063" s="241"/>
      <c r="O2063" s="241"/>
      <c r="P2063" s="241"/>
      <c r="Q2063" s="241"/>
      <c r="R2063" s="241"/>
      <c r="S2063" s="241"/>
      <c r="T2063" s="24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3" t="s">
        <v>198</v>
      </c>
      <c r="AU2063" s="243" t="s">
        <v>82</v>
      </c>
      <c r="AV2063" s="13" t="s">
        <v>80</v>
      </c>
      <c r="AW2063" s="13" t="s">
        <v>35</v>
      </c>
      <c r="AX2063" s="13" t="s">
        <v>73</v>
      </c>
      <c r="AY2063" s="243" t="s">
        <v>188</v>
      </c>
    </row>
    <row r="2064" s="14" customFormat="1">
      <c r="A2064" s="14"/>
      <c r="B2064" s="244"/>
      <c r="C2064" s="245"/>
      <c r="D2064" s="235" t="s">
        <v>198</v>
      </c>
      <c r="E2064" s="246" t="s">
        <v>19</v>
      </c>
      <c r="F2064" s="247" t="s">
        <v>80</v>
      </c>
      <c r="G2064" s="245"/>
      <c r="H2064" s="248">
        <v>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198</v>
      </c>
      <c r="AU2064" s="254" t="s">
        <v>82</v>
      </c>
      <c r="AV2064" s="14" t="s">
        <v>82</v>
      </c>
      <c r="AW2064" s="14" t="s">
        <v>35</v>
      </c>
      <c r="AX2064" s="14" t="s">
        <v>73</v>
      </c>
      <c r="AY2064" s="254" t="s">
        <v>188</v>
      </c>
    </row>
    <row r="2065" s="13" customFormat="1">
      <c r="A2065" s="13"/>
      <c r="B2065" s="233"/>
      <c r="C2065" s="234"/>
      <c r="D2065" s="235" t="s">
        <v>198</v>
      </c>
      <c r="E2065" s="236" t="s">
        <v>19</v>
      </c>
      <c r="F2065" s="237" t="s">
        <v>3055</v>
      </c>
      <c r="G2065" s="234"/>
      <c r="H2065" s="236" t="s">
        <v>19</v>
      </c>
      <c r="I2065" s="238"/>
      <c r="J2065" s="234"/>
      <c r="K2065" s="234"/>
      <c r="L2065" s="239"/>
      <c r="M2065" s="240"/>
      <c r="N2065" s="241"/>
      <c r="O2065" s="241"/>
      <c r="P2065" s="241"/>
      <c r="Q2065" s="241"/>
      <c r="R2065" s="241"/>
      <c r="S2065" s="241"/>
      <c r="T2065" s="24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3" t="s">
        <v>198</v>
      </c>
      <c r="AU2065" s="243" t="s">
        <v>82</v>
      </c>
      <c r="AV2065" s="13" t="s">
        <v>80</v>
      </c>
      <c r="AW2065" s="13" t="s">
        <v>35</v>
      </c>
      <c r="AX2065" s="13" t="s">
        <v>73</v>
      </c>
      <c r="AY2065" s="243" t="s">
        <v>188</v>
      </c>
    </row>
    <row r="2066" s="14" customFormat="1">
      <c r="A2066" s="14"/>
      <c r="B2066" s="244"/>
      <c r="C2066" s="245"/>
      <c r="D2066" s="235" t="s">
        <v>198</v>
      </c>
      <c r="E2066" s="246" t="s">
        <v>19</v>
      </c>
      <c r="F2066" s="247" t="s">
        <v>1926</v>
      </c>
      <c r="G2066" s="245"/>
      <c r="H2066" s="248">
        <v>3</v>
      </c>
      <c r="I2066" s="249"/>
      <c r="J2066" s="245"/>
      <c r="K2066" s="245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198</v>
      </c>
      <c r="AU2066" s="254" t="s">
        <v>82</v>
      </c>
      <c r="AV2066" s="14" t="s">
        <v>82</v>
      </c>
      <c r="AW2066" s="14" t="s">
        <v>35</v>
      </c>
      <c r="AX2066" s="14" t="s">
        <v>73</v>
      </c>
      <c r="AY2066" s="254" t="s">
        <v>188</v>
      </c>
    </row>
    <row r="2067" s="15" customFormat="1">
      <c r="A2067" s="15"/>
      <c r="B2067" s="255"/>
      <c r="C2067" s="256"/>
      <c r="D2067" s="235" t="s">
        <v>198</v>
      </c>
      <c r="E2067" s="257" t="s">
        <v>19</v>
      </c>
      <c r="F2067" s="258" t="s">
        <v>229</v>
      </c>
      <c r="G2067" s="256"/>
      <c r="H2067" s="259">
        <v>5</v>
      </c>
      <c r="I2067" s="260"/>
      <c r="J2067" s="256"/>
      <c r="K2067" s="256"/>
      <c r="L2067" s="261"/>
      <c r="M2067" s="262"/>
      <c r="N2067" s="263"/>
      <c r="O2067" s="263"/>
      <c r="P2067" s="263"/>
      <c r="Q2067" s="263"/>
      <c r="R2067" s="263"/>
      <c r="S2067" s="263"/>
      <c r="T2067" s="264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5" t="s">
        <v>198</v>
      </c>
      <c r="AU2067" s="265" t="s">
        <v>82</v>
      </c>
      <c r="AV2067" s="15" t="s">
        <v>135</v>
      </c>
      <c r="AW2067" s="15" t="s">
        <v>35</v>
      </c>
      <c r="AX2067" s="15" t="s">
        <v>80</v>
      </c>
      <c r="AY2067" s="265" t="s">
        <v>188</v>
      </c>
    </row>
    <row r="2068" s="2" customFormat="1" ht="16.5" customHeight="1">
      <c r="A2068" s="40"/>
      <c r="B2068" s="41"/>
      <c r="C2068" s="272" t="s">
        <v>3056</v>
      </c>
      <c r="D2068" s="272" t="s">
        <v>522</v>
      </c>
      <c r="E2068" s="273" t="s">
        <v>2320</v>
      </c>
      <c r="F2068" s="274" t="s">
        <v>2321</v>
      </c>
      <c r="G2068" s="275" t="s">
        <v>243</v>
      </c>
      <c r="H2068" s="276">
        <v>12</v>
      </c>
      <c r="I2068" s="277"/>
      <c r="J2068" s="278">
        <f>ROUND(I2068*H2068,2)</f>
        <v>0</v>
      </c>
      <c r="K2068" s="274" t="s">
        <v>2303</v>
      </c>
      <c r="L2068" s="279"/>
      <c r="M2068" s="280" t="s">
        <v>19</v>
      </c>
      <c r="N2068" s="281" t="s">
        <v>44</v>
      </c>
      <c r="O2068" s="86"/>
      <c r="P2068" s="224">
        <f>O2068*H2068</f>
        <v>0</v>
      </c>
      <c r="Q2068" s="224">
        <v>0.001</v>
      </c>
      <c r="R2068" s="224">
        <f>Q2068*H2068</f>
        <v>0.012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630</v>
      </c>
      <c r="AT2068" s="226" t="s">
        <v>522</v>
      </c>
      <c r="AU2068" s="226" t="s">
        <v>82</v>
      </c>
      <c r="AY2068" s="19" t="s">
        <v>188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80</v>
      </c>
      <c r="BK2068" s="227">
        <f>ROUND(I2068*H2068,2)</f>
        <v>0</v>
      </c>
      <c r="BL2068" s="19" t="s">
        <v>342</v>
      </c>
      <c r="BM2068" s="226" t="s">
        <v>3057</v>
      </c>
    </row>
    <row r="2069" s="13" customFormat="1">
      <c r="A2069" s="13"/>
      <c r="B2069" s="233"/>
      <c r="C2069" s="234"/>
      <c r="D2069" s="235" t="s">
        <v>198</v>
      </c>
      <c r="E2069" s="236" t="s">
        <v>19</v>
      </c>
      <c r="F2069" s="237" t="s">
        <v>2306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198</v>
      </c>
      <c r="AU2069" s="243" t="s">
        <v>82</v>
      </c>
      <c r="AV2069" s="13" t="s">
        <v>80</v>
      </c>
      <c r="AW2069" s="13" t="s">
        <v>35</v>
      </c>
      <c r="AX2069" s="13" t="s">
        <v>73</v>
      </c>
      <c r="AY2069" s="243" t="s">
        <v>188</v>
      </c>
    </row>
    <row r="2070" s="13" customFormat="1">
      <c r="A2070" s="13"/>
      <c r="B2070" s="233"/>
      <c r="C2070" s="234"/>
      <c r="D2070" s="235" t="s">
        <v>198</v>
      </c>
      <c r="E2070" s="236" t="s">
        <v>19</v>
      </c>
      <c r="F2070" s="237" t="s">
        <v>2318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198</v>
      </c>
      <c r="AU2070" s="243" t="s">
        <v>82</v>
      </c>
      <c r="AV2070" s="13" t="s">
        <v>80</v>
      </c>
      <c r="AW2070" s="13" t="s">
        <v>35</v>
      </c>
      <c r="AX2070" s="13" t="s">
        <v>73</v>
      </c>
      <c r="AY2070" s="243" t="s">
        <v>188</v>
      </c>
    </row>
    <row r="2071" s="14" customFormat="1">
      <c r="A2071" s="14"/>
      <c r="B2071" s="244"/>
      <c r="C2071" s="245"/>
      <c r="D2071" s="235" t="s">
        <v>198</v>
      </c>
      <c r="E2071" s="246" t="s">
        <v>19</v>
      </c>
      <c r="F2071" s="247" t="s">
        <v>2114</v>
      </c>
      <c r="G2071" s="245"/>
      <c r="H2071" s="248">
        <v>6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198</v>
      </c>
      <c r="AU2071" s="254" t="s">
        <v>82</v>
      </c>
      <c r="AV2071" s="14" t="s">
        <v>82</v>
      </c>
      <c r="AW2071" s="14" t="s">
        <v>35</v>
      </c>
      <c r="AX2071" s="14" t="s">
        <v>73</v>
      </c>
      <c r="AY2071" s="254" t="s">
        <v>188</v>
      </c>
    </row>
    <row r="2072" s="13" customFormat="1">
      <c r="A2072" s="13"/>
      <c r="B2072" s="233"/>
      <c r="C2072" s="234"/>
      <c r="D2072" s="235" t="s">
        <v>198</v>
      </c>
      <c r="E2072" s="236" t="s">
        <v>19</v>
      </c>
      <c r="F2072" s="237" t="s">
        <v>3054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198</v>
      </c>
      <c r="AU2072" s="243" t="s">
        <v>82</v>
      </c>
      <c r="AV2072" s="13" t="s">
        <v>80</v>
      </c>
      <c r="AW2072" s="13" t="s">
        <v>35</v>
      </c>
      <c r="AX2072" s="13" t="s">
        <v>73</v>
      </c>
      <c r="AY2072" s="243" t="s">
        <v>188</v>
      </c>
    </row>
    <row r="2073" s="14" customFormat="1">
      <c r="A2073" s="14"/>
      <c r="B2073" s="244"/>
      <c r="C2073" s="245"/>
      <c r="D2073" s="235" t="s">
        <v>198</v>
      </c>
      <c r="E2073" s="246" t="s">
        <v>19</v>
      </c>
      <c r="F2073" s="247" t="s">
        <v>2114</v>
      </c>
      <c r="G2073" s="245"/>
      <c r="H2073" s="248">
        <v>6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198</v>
      </c>
      <c r="AU2073" s="254" t="s">
        <v>82</v>
      </c>
      <c r="AV2073" s="14" t="s">
        <v>82</v>
      </c>
      <c r="AW2073" s="14" t="s">
        <v>35</v>
      </c>
      <c r="AX2073" s="14" t="s">
        <v>73</v>
      </c>
      <c r="AY2073" s="254" t="s">
        <v>188</v>
      </c>
    </row>
    <row r="2074" s="15" customFormat="1">
      <c r="A2074" s="15"/>
      <c r="B2074" s="255"/>
      <c r="C2074" s="256"/>
      <c r="D2074" s="235" t="s">
        <v>198</v>
      </c>
      <c r="E2074" s="257" t="s">
        <v>19</v>
      </c>
      <c r="F2074" s="258" t="s">
        <v>229</v>
      </c>
      <c r="G2074" s="256"/>
      <c r="H2074" s="259">
        <v>12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198</v>
      </c>
      <c r="AU2074" s="265" t="s">
        <v>82</v>
      </c>
      <c r="AV2074" s="15" t="s">
        <v>135</v>
      </c>
      <c r="AW2074" s="15" t="s">
        <v>35</v>
      </c>
      <c r="AX2074" s="15" t="s">
        <v>80</v>
      </c>
      <c r="AY2074" s="265" t="s">
        <v>188</v>
      </c>
    </row>
    <row r="2075" s="2" customFormat="1" ht="16.5" customHeight="1">
      <c r="A2075" s="40"/>
      <c r="B2075" s="41"/>
      <c r="C2075" s="272" t="s">
        <v>3058</v>
      </c>
      <c r="D2075" s="272" t="s">
        <v>522</v>
      </c>
      <c r="E2075" s="273" t="s">
        <v>3059</v>
      </c>
      <c r="F2075" s="274" t="s">
        <v>3060</v>
      </c>
      <c r="G2075" s="275" t="s">
        <v>243</v>
      </c>
      <c r="H2075" s="276">
        <v>13.91</v>
      </c>
      <c r="I2075" s="277"/>
      <c r="J2075" s="278">
        <f>ROUND(I2075*H2075,2)</f>
        <v>0</v>
      </c>
      <c r="K2075" s="274" t="s">
        <v>2303</v>
      </c>
      <c r="L2075" s="279"/>
      <c r="M2075" s="280" t="s">
        <v>19</v>
      </c>
      <c r="N2075" s="281" t="s">
        <v>44</v>
      </c>
      <c r="O2075" s="86"/>
      <c r="P2075" s="224">
        <f>O2075*H2075</f>
        <v>0</v>
      </c>
      <c r="Q2075" s="224">
        <v>0.001</v>
      </c>
      <c r="R2075" s="224">
        <f>Q2075*H2075</f>
        <v>0.013910000000000001</v>
      </c>
      <c r="S2075" s="224">
        <v>0</v>
      </c>
      <c r="T2075" s="225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6" t="s">
        <v>630</v>
      </c>
      <c r="AT2075" s="226" t="s">
        <v>522</v>
      </c>
      <c r="AU2075" s="226" t="s">
        <v>82</v>
      </c>
      <c r="AY2075" s="19" t="s">
        <v>188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9" t="s">
        <v>80</v>
      </c>
      <c r="BK2075" s="227">
        <f>ROUND(I2075*H2075,2)</f>
        <v>0</v>
      </c>
      <c r="BL2075" s="19" t="s">
        <v>342</v>
      </c>
      <c r="BM2075" s="226" t="s">
        <v>3061</v>
      </c>
    </row>
    <row r="2076" s="13" customFormat="1">
      <c r="A2076" s="13"/>
      <c r="B2076" s="233"/>
      <c r="C2076" s="234"/>
      <c r="D2076" s="235" t="s">
        <v>198</v>
      </c>
      <c r="E2076" s="236" t="s">
        <v>19</v>
      </c>
      <c r="F2076" s="237" t="s">
        <v>3055</v>
      </c>
      <c r="G2076" s="234"/>
      <c r="H2076" s="236" t="s">
        <v>19</v>
      </c>
      <c r="I2076" s="238"/>
      <c r="J2076" s="234"/>
      <c r="K2076" s="234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198</v>
      </c>
      <c r="AU2076" s="243" t="s">
        <v>82</v>
      </c>
      <c r="AV2076" s="13" t="s">
        <v>80</v>
      </c>
      <c r="AW2076" s="13" t="s">
        <v>35</v>
      </c>
      <c r="AX2076" s="13" t="s">
        <v>73</v>
      </c>
      <c r="AY2076" s="243" t="s">
        <v>188</v>
      </c>
    </row>
    <row r="2077" s="14" customFormat="1">
      <c r="A2077" s="14"/>
      <c r="B2077" s="244"/>
      <c r="C2077" s="245"/>
      <c r="D2077" s="235" t="s">
        <v>198</v>
      </c>
      <c r="E2077" s="246" t="s">
        <v>19</v>
      </c>
      <c r="F2077" s="247" t="s">
        <v>3062</v>
      </c>
      <c r="G2077" s="245"/>
      <c r="H2077" s="248">
        <v>4.9400000000000004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198</v>
      </c>
      <c r="AU2077" s="254" t="s">
        <v>82</v>
      </c>
      <c r="AV2077" s="14" t="s">
        <v>82</v>
      </c>
      <c r="AW2077" s="14" t="s">
        <v>35</v>
      </c>
      <c r="AX2077" s="14" t="s">
        <v>73</v>
      </c>
      <c r="AY2077" s="254" t="s">
        <v>188</v>
      </c>
    </row>
    <row r="2078" s="14" customFormat="1">
      <c r="A2078" s="14"/>
      <c r="B2078" s="244"/>
      <c r="C2078" s="245"/>
      <c r="D2078" s="235" t="s">
        <v>198</v>
      </c>
      <c r="E2078" s="246" t="s">
        <v>19</v>
      </c>
      <c r="F2078" s="247" t="s">
        <v>3063</v>
      </c>
      <c r="G2078" s="245"/>
      <c r="H2078" s="248">
        <v>4.0300000000000002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198</v>
      </c>
      <c r="AU2078" s="254" t="s">
        <v>82</v>
      </c>
      <c r="AV2078" s="14" t="s">
        <v>82</v>
      </c>
      <c r="AW2078" s="14" t="s">
        <v>35</v>
      </c>
      <c r="AX2078" s="14" t="s">
        <v>73</v>
      </c>
      <c r="AY2078" s="254" t="s">
        <v>188</v>
      </c>
    </row>
    <row r="2079" s="14" customFormat="1">
      <c r="A2079" s="14"/>
      <c r="B2079" s="244"/>
      <c r="C2079" s="245"/>
      <c r="D2079" s="235" t="s">
        <v>198</v>
      </c>
      <c r="E2079" s="246" t="s">
        <v>19</v>
      </c>
      <c r="F2079" s="247" t="s">
        <v>3062</v>
      </c>
      <c r="G2079" s="245"/>
      <c r="H2079" s="248">
        <v>4.9400000000000004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198</v>
      </c>
      <c r="AU2079" s="254" t="s">
        <v>82</v>
      </c>
      <c r="AV2079" s="14" t="s">
        <v>82</v>
      </c>
      <c r="AW2079" s="14" t="s">
        <v>35</v>
      </c>
      <c r="AX2079" s="14" t="s">
        <v>73</v>
      </c>
      <c r="AY2079" s="254" t="s">
        <v>188</v>
      </c>
    </row>
    <row r="2080" s="15" customFormat="1">
      <c r="A2080" s="15"/>
      <c r="B2080" s="255"/>
      <c r="C2080" s="256"/>
      <c r="D2080" s="235" t="s">
        <v>198</v>
      </c>
      <c r="E2080" s="257" t="s">
        <v>19</v>
      </c>
      <c r="F2080" s="258" t="s">
        <v>229</v>
      </c>
      <c r="G2080" s="256"/>
      <c r="H2080" s="259">
        <v>13.91</v>
      </c>
      <c r="I2080" s="260"/>
      <c r="J2080" s="256"/>
      <c r="K2080" s="256"/>
      <c r="L2080" s="261"/>
      <c r="M2080" s="262"/>
      <c r="N2080" s="263"/>
      <c r="O2080" s="263"/>
      <c r="P2080" s="263"/>
      <c r="Q2080" s="263"/>
      <c r="R2080" s="263"/>
      <c r="S2080" s="263"/>
      <c r="T2080" s="264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5" t="s">
        <v>198</v>
      </c>
      <c r="AU2080" s="265" t="s">
        <v>82</v>
      </c>
      <c r="AV2080" s="15" t="s">
        <v>135</v>
      </c>
      <c r="AW2080" s="15" t="s">
        <v>35</v>
      </c>
      <c r="AX2080" s="15" t="s">
        <v>80</v>
      </c>
      <c r="AY2080" s="265" t="s">
        <v>188</v>
      </c>
    </row>
    <row r="2081" s="2" customFormat="1" ht="24.15" customHeight="1">
      <c r="A2081" s="40"/>
      <c r="B2081" s="41"/>
      <c r="C2081" s="215" t="s">
        <v>3064</v>
      </c>
      <c r="D2081" s="215" t="s">
        <v>190</v>
      </c>
      <c r="E2081" s="216" t="s">
        <v>2324</v>
      </c>
      <c r="F2081" s="217" t="s">
        <v>2325</v>
      </c>
      <c r="G2081" s="218" t="s">
        <v>442</v>
      </c>
      <c r="H2081" s="219">
        <v>2</v>
      </c>
      <c r="I2081" s="220"/>
      <c r="J2081" s="221">
        <f>ROUND(I2081*H2081,2)</f>
        <v>0</v>
      </c>
      <c r="K2081" s="217" t="s">
        <v>2303</v>
      </c>
      <c r="L2081" s="46"/>
      <c r="M2081" s="222" t="s">
        <v>19</v>
      </c>
      <c r="N2081" s="223" t="s">
        <v>44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342</v>
      </c>
      <c r="AT2081" s="226" t="s">
        <v>190</v>
      </c>
      <c r="AU2081" s="226" t="s">
        <v>82</v>
      </c>
      <c r="AY2081" s="19" t="s">
        <v>188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80</v>
      </c>
      <c r="BK2081" s="227">
        <f>ROUND(I2081*H2081,2)</f>
        <v>0</v>
      </c>
      <c r="BL2081" s="19" t="s">
        <v>342</v>
      </c>
      <c r="BM2081" s="226" t="s">
        <v>3065</v>
      </c>
    </row>
    <row r="2082" s="2" customFormat="1">
      <c r="A2082" s="40"/>
      <c r="B2082" s="41"/>
      <c r="C2082" s="42"/>
      <c r="D2082" s="228" t="s">
        <v>196</v>
      </c>
      <c r="E2082" s="42"/>
      <c r="F2082" s="229" t="s">
        <v>2327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196</v>
      </c>
      <c r="AU2082" s="19" t="s">
        <v>82</v>
      </c>
    </row>
    <row r="2083" s="13" customFormat="1">
      <c r="A2083" s="13"/>
      <c r="B2083" s="233"/>
      <c r="C2083" s="234"/>
      <c r="D2083" s="235" t="s">
        <v>198</v>
      </c>
      <c r="E2083" s="236" t="s">
        <v>19</v>
      </c>
      <c r="F2083" s="237" t="s">
        <v>2306</v>
      </c>
      <c r="G2083" s="234"/>
      <c r="H2083" s="236" t="s">
        <v>19</v>
      </c>
      <c r="I2083" s="238"/>
      <c r="J2083" s="234"/>
      <c r="K2083" s="234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198</v>
      </c>
      <c r="AU2083" s="243" t="s">
        <v>82</v>
      </c>
      <c r="AV2083" s="13" t="s">
        <v>80</v>
      </c>
      <c r="AW2083" s="13" t="s">
        <v>35</v>
      </c>
      <c r="AX2083" s="13" t="s">
        <v>73</v>
      </c>
      <c r="AY2083" s="243" t="s">
        <v>188</v>
      </c>
    </row>
    <row r="2084" s="13" customFormat="1">
      <c r="A2084" s="13"/>
      <c r="B2084" s="233"/>
      <c r="C2084" s="234"/>
      <c r="D2084" s="235" t="s">
        <v>198</v>
      </c>
      <c r="E2084" s="236" t="s">
        <v>19</v>
      </c>
      <c r="F2084" s="237" t="s">
        <v>3066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198</v>
      </c>
      <c r="AU2084" s="243" t="s">
        <v>82</v>
      </c>
      <c r="AV2084" s="13" t="s">
        <v>80</v>
      </c>
      <c r="AW2084" s="13" t="s">
        <v>35</v>
      </c>
      <c r="AX2084" s="13" t="s">
        <v>73</v>
      </c>
      <c r="AY2084" s="243" t="s">
        <v>188</v>
      </c>
    </row>
    <row r="2085" s="14" customFormat="1">
      <c r="A2085" s="14"/>
      <c r="B2085" s="244"/>
      <c r="C2085" s="245"/>
      <c r="D2085" s="235" t="s">
        <v>198</v>
      </c>
      <c r="E2085" s="246" t="s">
        <v>19</v>
      </c>
      <c r="F2085" s="247" t="s">
        <v>1773</v>
      </c>
      <c r="G2085" s="245"/>
      <c r="H2085" s="248">
        <v>2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198</v>
      </c>
      <c r="AU2085" s="254" t="s">
        <v>82</v>
      </c>
      <c r="AV2085" s="14" t="s">
        <v>82</v>
      </c>
      <c r="AW2085" s="14" t="s">
        <v>35</v>
      </c>
      <c r="AX2085" s="14" t="s">
        <v>73</v>
      </c>
      <c r="AY2085" s="254" t="s">
        <v>188</v>
      </c>
    </row>
    <row r="2086" s="15" customFormat="1">
      <c r="A2086" s="15"/>
      <c r="B2086" s="255"/>
      <c r="C2086" s="256"/>
      <c r="D2086" s="235" t="s">
        <v>198</v>
      </c>
      <c r="E2086" s="257" t="s">
        <v>19</v>
      </c>
      <c r="F2086" s="258" t="s">
        <v>229</v>
      </c>
      <c r="G2086" s="256"/>
      <c r="H2086" s="259">
        <v>2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198</v>
      </c>
      <c r="AU2086" s="265" t="s">
        <v>82</v>
      </c>
      <c r="AV2086" s="15" t="s">
        <v>135</v>
      </c>
      <c r="AW2086" s="15" t="s">
        <v>35</v>
      </c>
      <c r="AX2086" s="15" t="s">
        <v>80</v>
      </c>
      <c r="AY2086" s="265" t="s">
        <v>188</v>
      </c>
    </row>
    <row r="2087" s="2" customFormat="1" ht="16.5" customHeight="1">
      <c r="A2087" s="40"/>
      <c r="B2087" s="41"/>
      <c r="C2087" s="272" t="s">
        <v>3067</v>
      </c>
      <c r="D2087" s="272" t="s">
        <v>522</v>
      </c>
      <c r="E2087" s="273" t="s">
        <v>2330</v>
      </c>
      <c r="F2087" s="274" t="s">
        <v>2331</v>
      </c>
      <c r="G2087" s="275" t="s">
        <v>243</v>
      </c>
      <c r="H2087" s="276">
        <v>18.199999999999999</v>
      </c>
      <c r="I2087" s="277"/>
      <c r="J2087" s="278">
        <f>ROUND(I2087*H2087,2)</f>
        <v>0</v>
      </c>
      <c r="K2087" s="274" t="s">
        <v>2303</v>
      </c>
      <c r="L2087" s="279"/>
      <c r="M2087" s="280" t="s">
        <v>19</v>
      </c>
      <c r="N2087" s="281" t="s">
        <v>44</v>
      </c>
      <c r="O2087" s="86"/>
      <c r="P2087" s="224">
        <f>O2087*H2087</f>
        <v>0</v>
      </c>
      <c r="Q2087" s="224">
        <v>0.001</v>
      </c>
      <c r="R2087" s="224">
        <f>Q2087*H2087</f>
        <v>0.018200000000000001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630</v>
      </c>
      <c r="AT2087" s="226" t="s">
        <v>522</v>
      </c>
      <c r="AU2087" s="226" t="s">
        <v>82</v>
      </c>
      <c r="AY2087" s="19" t="s">
        <v>188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80</v>
      </c>
      <c r="BK2087" s="227">
        <f>ROUND(I2087*H2087,2)</f>
        <v>0</v>
      </c>
      <c r="BL2087" s="19" t="s">
        <v>342</v>
      </c>
      <c r="BM2087" s="226" t="s">
        <v>3068</v>
      </c>
    </row>
    <row r="2088" s="13" customFormat="1">
      <c r="A2088" s="13"/>
      <c r="B2088" s="233"/>
      <c r="C2088" s="234"/>
      <c r="D2088" s="235" t="s">
        <v>198</v>
      </c>
      <c r="E2088" s="236" t="s">
        <v>19</v>
      </c>
      <c r="F2088" s="237" t="s">
        <v>2306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198</v>
      </c>
      <c r="AU2088" s="243" t="s">
        <v>82</v>
      </c>
      <c r="AV2088" s="13" t="s">
        <v>80</v>
      </c>
      <c r="AW2088" s="13" t="s">
        <v>35</v>
      </c>
      <c r="AX2088" s="13" t="s">
        <v>73</v>
      </c>
      <c r="AY2088" s="243" t="s">
        <v>188</v>
      </c>
    </row>
    <row r="2089" s="13" customFormat="1">
      <c r="A2089" s="13"/>
      <c r="B2089" s="233"/>
      <c r="C2089" s="234"/>
      <c r="D2089" s="235" t="s">
        <v>198</v>
      </c>
      <c r="E2089" s="236" t="s">
        <v>19</v>
      </c>
      <c r="F2089" s="237" t="s">
        <v>3066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198</v>
      </c>
      <c r="AU2089" s="243" t="s">
        <v>82</v>
      </c>
      <c r="AV2089" s="13" t="s">
        <v>80</v>
      </c>
      <c r="AW2089" s="13" t="s">
        <v>35</v>
      </c>
      <c r="AX2089" s="13" t="s">
        <v>73</v>
      </c>
      <c r="AY2089" s="243" t="s">
        <v>188</v>
      </c>
    </row>
    <row r="2090" s="14" customFormat="1">
      <c r="A2090" s="14"/>
      <c r="B2090" s="244"/>
      <c r="C2090" s="245"/>
      <c r="D2090" s="235" t="s">
        <v>198</v>
      </c>
      <c r="E2090" s="246" t="s">
        <v>19</v>
      </c>
      <c r="F2090" s="247" t="s">
        <v>3069</v>
      </c>
      <c r="G2090" s="245"/>
      <c r="H2090" s="248">
        <v>18.199999999999999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198</v>
      </c>
      <c r="AU2090" s="254" t="s">
        <v>82</v>
      </c>
      <c r="AV2090" s="14" t="s">
        <v>82</v>
      </c>
      <c r="AW2090" s="14" t="s">
        <v>35</v>
      </c>
      <c r="AX2090" s="14" t="s">
        <v>73</v>
      </c>
      <c r="AY2090" s="254" t="s">
        <v>188</v>
      </c>
    </row>
    <row r="2091" s="15" customFormat="1">
      <c r="A2091" s="15"/>
      <c r="B2091" s="255"/>
      <c r="C2091" s="256"/>
      <c r="D2091" s="235" t="s">
        <v>198</v>
      </c>
      <c r="E2091" s="257" t="s">
        <v>19</v>
      </c>
      <c r="F2091" s="258" t="s">
        <v>229</v>
      </c>
      <c r="G2091" s="256"/>
      <c r="H2091" s="259">
        <v>18.199999999999999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198</v>
      </c>
      <c r="AU2091" s="265" t="s">
        <v>82</v>
      </c>
      <c r="AV2091" s="15" t="s">
        <v>135</v>
      </c>
      <c r="AW2091" s="15" t="s">
        <v>35</v>
      </c>
      <c r="AX2091" s="15" t="s">
        <v>80</v>
      </c>
      <c r="AY2091" s="265" t="s">
        <v>188</v>
      </c>
    </row>
    <row r="2092" s="2" customFormat="1" ht="24.15" customHeight="1">
      <c r="A2092" s="40"/>
      <c r="B2092" s="41"/>
      <c r="C2092" s="215" t="s">
        <v>3070</v>
      </c>
      <c r="D2092" s="215" t="s">
        <v>190</v>
      </c>
      <c r="E2092" s="216" t="s">
        <v>2335</v>
      </c>
      <c r="F2092" s="217" t="s">
        <v>2336</v>
      </c>
      <c r="G2092" s="218" t="s">
        <v>460</v>
      </c>
      <c r="H2092" s="266"/>
      <c r="I2092" s="220"/>
      <c r="J2092" s="221">
        <f>ROUND(I2092*H2092,2)</f>
        <v>0</v>
      </c>
      <c r="K2092" s="217" t="s">
        <v>2303</v>
      </c>
      <c r="L2092" s="46"/>
      <c r="M2092" s="222" t="s">
        <v>19</v>
      </c>
      <c r="N2092" s="223" t="s">
        <v>44</v>
      </c>
      <c r="O2092" s="86"/>
      <c r="P2092" s="224">
        <f>O2092*H2092</f>
        <v>0</v>
      </c>
      <c r="Q2092" s="224">
        <v>0</v>
      </c>
      <c r="R2092" s="224">
        <f>Q2092*H2092</f>
        <v>0</v>
      </c>
      <c r="S2092" s="224">
        <v>0</v>
      </c>
      <c r="T2092" s="225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6" t="s">
        <v>342</v>
      </c>
      <c r="AT2092" s="226" t="s">
        <v>190</v>
      </c>
      <c r="AU2092" s="226" t="s">
        <v>82</v>
      </c>
      <c r="AY2092" s="19" t="s">
        <v>188</v>
      </c>
      <c r="BE2092" s="227">
        <f>IF(N2092="základní",J2092,0)</f>
        <v>0</v>
      </c>
      <c r="BF2092" s="227">
        <f>IF(N2092="snížená",J2092,0)</f>
        <v>0</v>
      </c>
      <c r="BG2092" s="227">
        <f>IF(N2092="zákl. přenesená",J2092,0)</f>
        <v>0</v>
      </c>
      <c r="BH2092" s="227">
        <f>IF(N2092="sníž. přenesená",J2092,0)</f>
        <v>0</v>
      </c>
      <c r="BI2092" s="227">
        <f>IF(N2092="nulová",J2092,0)</f>
        <v>0</v>
      </c>
      <c r="BJ2092" s="19" t="s">
        <v>80</v>
      </c>
      <c r="BK2092" s="227">
        <f>ROUND(I2092*H2092,2)</f>
        <v>0</v>
      </c>
      <c r="BL2092" s="19" t="s">
        <v>342</v>
      </c>
      <c r="BM2092" s="226" t="s">
        <v>3071</v>
      </c>
    </row>
    <row r="2093" s="2" customFormat="1">
      <c r="A2093" s="40"/>
      <c r="B2093" s="41"/>
      <c r="C2093" s="42"/>
      <c r="D2093" s="228" t="s">
        <v>196</v>
      </c>
      <c r="E2093" s="42"/>
      <c r="F2093" s="229" t="s">
        <v>2338</v>
      </c>
      <c r="G2093" s="42"/>
      <c r="H2093" s="42"/>
      <c r="I2093" s="230"/>
      <c r="J2093" s="42"/>
      <c r="K2093" s="42"/>
      <c r="L2093" s="46"/>
      <c r="M2093" s="231"/>
      <c r="N2093" s="232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196</v>
      </c>
      <c r="AU2093" s="19" t="s">
        <v>82</v>
      </c>
    </row>
    <row r="2094" s="12" customFormat="1" ht="25.92" customHeight="1">
      <c r="A2094" s="12"/>
      <c r="B2094" s="199"/>
      <c r="C2094" s="200"/>
      <c r="D2094" s="201" t="s">
        <v>72</v>
      </c>
      <c r="E2094" s="202" t="s">
        <v>455</v>
      </c>
      <c r="F2094" s="202" t="s">
        <v>456</v>
      </c>
      <c r="G2094" s="200"/>
      <c r="H2094" s="200"/>
      <c r="I2094" s="203"/>
      <c r="J2094" s="204">
        <f>BK2094</f>
        <v>0</v>
      </c>
      <c r="K2094" s="200"/>
      <c r="L2094" s="205"/>
      <c r="M2094" s="206"/>
      <c r="N2094" s="207"/>
      <c r="O2094" s="207"/>
      <c r="P2094" s="208">
        <f>P2095</f>
        <v>0</v>
      </c>
      <c r="Q2094" s="207"/>
      <c r="R2094" s="208">
        <f>R2095</f>
        <v>0</v>
      </c>
      <c r="S2094" s="207"/>
      <c r="T2094" s="209">
        <f>T2095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10" t="s">
        <v>253</v>
      </c>
      <c r="AT2094" s="211" t="s">
        <v>72</v>
      </c>
      <c r="AU2094" s="211" t="s">
        <v>73</v>
      </c>
      <c r="AY2094" s="210" t="s">
        <v>188</v>
      </c>
      <c r="BK2094" s="212">
        <f>BK2095</f>
        <v>0</v>
      </c>
    </row>
    <row r="2095" s="2" customFormat="1" ht="16.5" customHeight="1">
      <c r="A2095" s="40"/>
      <c r="B2095" s="41"/>
      <c r="C2095" s="215" t="s">
        <v>3072</v>
      </c>
      <c r="D2095" s="215" t="s">
        <v>190</v>
      </c>
      <c r="E2095" s="216" t="s">
        <v>2340</v>
      </c>
      <c r="F2095" s="217" t="s">
        <v>459</v>
      </c>
      <c r="G2095" s="218" t="s">
        <v>460</v>
      </c>
      <c r="H2095" s="266"/>
      <c r="I2095" s="220"/>
      <c r="J2095" s="221">
        <f>ROUND(I2095*H2095,2)</f>
        <v>0</v>
      </c>
      <c r="K2095" s="217" t="s">
        <v>19</v>
      </c>
      <c r="L2095" s="46"/>
      <c r="M2095" s="267" t="s">
        <v>19</v>
      </c>
      <c r="N2095" s="268" t="s">
        <v>44</v>
      </c>
      <c r="O2095" s="269"/>
      <c r="P2095" s="270">
        <f>O2095*H2095</f>
        <v>0</v>
      </c>
      <c r="Q2095" s="270">
        <v>0</v>
      </c>
      <c r="R2095" s="270">
        <f>Q2095*H2095</f>
        <v>0</v>
      </c>
      <c r="S2095" s="270">
        <v>0</v>
      </c>
      <c r="T2095" s="271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6" t="s">
        <v>135</v>
      </c>
      <c r="AT2095" s="226" t="s">
        <v>190</v>
      </c>
      <c r="AU2095" s="226" t="s">
        <v>80</v>
      </c>
      <c r="AY2095" s="19" t="s">
        <v>188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19" t="s">
        <v>80</v>
      </c>
      <c r="BK2095" s="227">
        <f>ROUND(I2095*H2095,2)</f>
        <v>0</v>
      </c>
      <c r="BL2095" s="19" t="s">
        <v>135</v>
      </c>
      <c r="BM2095" s="226" t="s">
        <v>3073</v>
      </c>
    </row>
    <row r="2096" s="2" customFormat="1" ht="6.96" customHeight="1">
      <c r="A2096" s="40"/>
      <c r="B2096" s="61"/>
      <c r="C2096" s="62"/>
      <c r="D2096" s="62"/>
      <c r="E2096" s="62"/>
      <c r="F2096" s="62"/>
      <c r="G2096" s="62"/>
      <c r="H2096" s="62"/>
      <c r="I2096" s="62"/>
      <c r="J2096" s="62"/>
      <c r="K2096" s="62"/>
      <c r="L2096" s="46"/>
      <c r="M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</row>
  </sheetData>
  <sheetProtection sheet="1" autoFilter="0" formatColumns="0" formatRows="0" objects="1" scenarios="1" spinCount="100000" saltValue="H0InJo4xhC7AnSH3/4tz1ZGCTbyOf4dTBjQoeF5WCE91kHdvWB8xeg8tZdz0uIOsJsyBLgbv2erFN0v+pdC/ig==" hashValue="GLS0eSJn7iijGMaZ5emIIeXsXfb2va5XbahA2hwURolkUPfXvIQAgvtq+zPiFDvDvqrH/95HEyW1LJzUGpLWNQ==" algorithmName="SHA-512" password="CC35"/>
  <autoFilter ref="C107:K20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1_02/311272241"/>
    <hyperlink ref="F127" r:id="rId2" display="https://podminky.urs.cz/item/CS_URS_2021_02/330321610"/>
    <hyperlink ref="F133" r:id="rId3" display="https://podminky.urs.cz/item/CS_URS_2021_02/331351121"/>
    <hyperlink ref="F138" r:id="rId4" display="https://podminky.urs.cz/item/CS_URS_2021_02/331351122"/>
    <hyperlink ref="F143" r:id="rId5" display="https://podminky.urs.cz/item/CS_URS_2021_02/331351125"/>
    <hyperlink ref="F148" r:id="rId6" display="https://podminky.urs.cz/item/CS_URS_2021_02/331351126"/>
    <hyperlink ref="F153" r:id="rId7" display="https://podminky.urs.cz/item/CS_URS_2021_02/331361821"/>
    <hyperlink ref="F157" r:id="rId8" display="https://podminky.urs.cz/item/CS_URS_2021_02/341321410"/>
    <hyperlink ref="F165" r:id="rId9" display="https://podminky.urs.cz/item/CS_URS_2021_02/341351111"/>
    <hyperlink ref="F175" r:id="rId10" display="https://podminky.urs.cz/item/CS_URS_2021_02/341351112"/>
    <hyperlink ref="F185" r:id="rId11" display="https://podminky.urs.cz/item/CS_URS_2021_02/341361821"/>
    <hyperlink ref="F190" r:id="rId12" display="https://podminky.urs.cz/item/CS_URS_2021_02/411321616"/>
    <hyperlink ref="F207" r:id="rId13" display="https://podminky.urs.cz/item/CS_URS_2021_02/411351011"/>
    <hyperlink ref="F224" r:id="rId14" display="https://podminky.urs.cz/item/CS_URS_2021_02/411351012"/>
    <hyperlink ref="F241" r:id="rId15" display="https://podminky.urs.cz/item/CS_URS_2021_02/411354313"/>
    <hyperlink ref="F253" r:id="rId16" display="https://podminky.urs.cz/item/CS_URS_2021_02/411354314"/>
    <hyperlink ref="F265" r:id="rId17" display="https://podminky.urs.cz/item/CS_URS_2021_02/411361821"/>
    <hyperlink ref="F269" r:id="rId18" display="https://podminky.urs.cz/item/CS_URS_2021_02/413322626"/>
    <hyperlink ref="F282" r:id="rId19" display="https://podminky.urs.cz/item/CS_URS_2021_02/413351111"/>
    <hyperlink ref="F297" r:id="rId20" display="https://podminky.urs.cz/item/CS_URS_2021_02/413351112"/>
    <hyperlink ref="F312" r:id="rId21" display="https://podminky.urs.cz/item/CS_URS_2021_02/413352111"/>
    <hyperlink ref="F320" r:id="rId22" display="https://podminky.urs.cz/item/CS_URS_2021_02/413352112"/>
    <hyperlink ref="F328" r:id="rId23" display="https://podminky.urs.cz/item/CS_URS_2021_02/413361821"/>
    <hyperlink ref="F332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9" r:id="rId27" display="https://podminky.urs.cz/item/CS_URS_2021_02/431351122"/>
    <hyperlink ref="F369" r:id="rId28" display="https://podminky.urs.cz/item/CS_URS_2021_02/433351131"/>
    <hyperlink ref="F375" r:id="rId29" display="https://podminky.urs.cz/item/CS_URS_2021_02/433351132"/>
    <hyperlink ref="F381" r:id="rId30" display="https://podminky.urs.cz/item/CS_URS_2021_02/434351141"/>
    <hyperlink ref="F390" r:id="rId31" display="https://podminky.urs.cz/item/CS_URS_2021_02/434351142"/>
    <hyperlink ref="F411" r:id="rId32" display="https://podminky.urs.cz/item/CS_URS_2021_02/611131121"/>
    <hyperlink ref="F418" r:id="rId33" display="https://podminky.urs.cz/item/CS_URS_2021_02/611131125"/>
    <hyperlink ref="F432" r:id="rId34" display="https://podminky.urs.cz/item/CS_URS_2021_02/611142001"/>
    <hyperlink ref="F439" r:id="rId35" display="https://podminky.urs.cz/item/CS_URS_2021_02/611311131"/>
    <hyperlink ref="F446" r:id="rId36" display="https://podminky.urs.cz/item/CS_URS_2021_02/611311135"/>
    <hyperlink ref="F460" r:id="rId37" display="https://podminky.urs.cz/item/CS_URS_2021_02/612131121"/>
    <hyperlink ref="F528" r:id="rId38" display="https://podminky.urs.cz/item/CS_URS_2021_02/612142001"/>
    <hyperlink ref="F605" r:id="rId39" display="https://podminky.urs.cz/item/CS_URS_2021_02/612311131"/>
    <hyperlink ref="F682" r:id="rId40" display="https://podminky.urs.cz/item/CS_URS_2021_02/632441225"/>
    <hyperlink ref="F723" r:id="rId41" display="https://podminky.urs.cz/item/CS_URS_2021_02/632481213"/>
    <hyperlink ref="F733" r:id="rId42" display="https://podminky.urs.cz/item/CS_URS_2021_02/634112126"/>
    <hyperlink ref="F785" r:id="rId43" display="https://podminky.urs.cz/item/CS_URS_2021_02/642942951"/>
    <hyperlink ref="F827" r:id="rId44" display="https://podminky.urs.cz/item/CS_URS_2021_02/941211112"/>
    <hyperlink ref="F831" r:id="rId45" display="https://podminky.urs.cz/item/CS_URS_2021_02/941211211"/>
    <hyperlink ref="F835" r:id="rId46" display="https://podminky.urs.cz/item/CS_URS_2021_02/941211812"/>
    <hyperlink ref="F839" r:id="rId47" display="https://podminky.urs.cz/item/CS_URS_2021_02/943211111"/>
    <hyperlink ref="F845" r:id="rId48" display="https://podminky.urs.cz/item/CS_URS_2021_02/943211211"/>
    <hyperlink ref="F851" r:id="rId49" display="https://podminky.urs.cz/item/CS_URS_2021_02/943211811"/>
    <hyperlink ref="F857" r:id="rId50" display="https://podminky.urs.cz/item/CS_URS_2021_02/944611111"/>
    <hyperlink ref="F861" r:id="rId51" display="https://podminky.urs.cz/item/CS_URS_2021_02/944611211"/>
    <hyperlink ref="F865" r:id="rId52" display="https://podminky.urs.cz/item/CS_URS_2021_02/944611811"/>
    <hyperlink ref="F869" r:id="rId53" display="https://podminky.urs.cz/item/CS_URS_2021_02/949101112"/>
    <hyperlink ref="F883" r:id="rId54" display="https://podminky.urs.cz/item/CS_URS_2021_02/998012103"/>
    <hyperlink ref="F909" r:id="rId55" display="https://podminky.urs.cz/item/CS_URS_2021_02/711493112"/>
    <hyperlink ref="F914" r:id="rId56" display="https://podminky.urs.cz/item/CS_URS_2021_02/711493122"/>
    <hyperlink ref="F933" r:id="rId57" display="https://podminky.urs.cz/item/CS_URS_2021_02/998711203"/>
    <hyperlink ref="F936" r:id="rId58" display="https://podminky.urs.cz/item/CS_URS_2021_02/712311101"/>
    <hyperlink ref="F948" r:id="rId59" display="https://podminky.urs.cz/item/CS_URS_2021_02/712341559"/>
    <hyperlink ref="F960" r:id="rId60" display="https://podminky.urs.cz/item/CS_URS_2021_02/712361701"/>
    <hyperlink ref="F978" r:id="rId61" display="https://podminky.urs.cz/item/CS_URS_2021_02/712391171"/>
    <hyperlink ref="F985" r:id="rId62" display="https://podminky.urs.cz/item/CS_URS_2021_02/712391172"/>
    <hyperlink ref="F1003" r:id="rId63" display="https://podminky.urs.cz/item/CS_URS_2021_02/712771255"/>
    <hyperlink ref="F1014" r:id="rId64" display="https://podminky.urs.cz/item/CS_URS_2021_02/712771271"/>
    <hyperlink ref="F1030" r:id="rId65" display="https://podminky.urs.cz/item/CS_URS_2021_02/712771331"/>
    <hyperlink ref="F1045" r:id="rId66" display="https://podminky.urs.cz/item/CS_URS_2021_02/712771411"/>
    <hyperlink ref="F1097" r:id="rId67" display="https://podminky.urs.cz/item/CS_URS_2021_02/712998004"/>
    <hyperlink ref="F1108" r:id="rId68" display="https://podminky.urs.cz/item/CS_URS_2021_02/998712203"/>
    <hyperlink ref="F1111" r:id="rId69" display="https://podminky.urs.cz/item/CS_URS_2021_02/713121111"/>
    <hyperlink ref="F1139" r:id="rId70" display="https://podminky.urs.cz/item/CS_URS_2021_02/713141136"/>
    <hyperlink ref="F1160" r:id="rId71" display="https://podminky.urs.cz/item/CS_URS_2021_02/998713203"/>
    <hyperlink ref="F1183" r:id="rId72" display="https://podminky.urs.cz/item/CS_URS_2021_02/725291511"/>
    <hyperlink ref="F1188" r:id="rId73" display="https://podminky.urs.cz/item/CS_URS_2021_02/725291621"/>
    <hyperlink ref="F1193" r:id="rId74" display="https://podminky.urs.cz/item/CS_URS_2021_02/725291631"/>
    <hyperlink ref="F1198" r:id="rId75" display="https://podminky.urs.cz/item/CS_URS_2021_02/998725203"/>
    <hyperlink ref="F1231" r:id="rId76" display="https://podminky.urs.cz/item/CS_URS_2021_02/763111336"/>
    <hyperlink ref="F1247" r:id="rId77" display="https://podminky.urs.cz/item/CS_URS_2021_02/763111362"/>
    <hyperlink ref="F1290" r:id="rId78" display="https://podminky.urs.cz/item/CS_URS_2021_02/763111717"/>
    <hyperlink ref="F1295" r:id="rId79" display="https://podminky.urs.cz/item/CS_URS_2021_02/763111771"/>
    <hyperlink ref="F1300" r:id="rId80" display="https://podminky.urs.cz/item/CS_URS_2021_02/763173111"/>
    <hyperlink ref="F1309" r:id="rId81" display="https://podminky.urs.cz/item/CS_URS_2021_02/763173121"/>
    <hyperlink ref="F1318" r:id="rId82" display="https://podminky.urs.cz/item/CS_URS_2021_02/763411116"/>
    <hyperlink ref="F1329" r:id="rId83" display="https://podminky.urs.cz/item/CS_URS_2021_02/763411126"/>
    <hyperlink ref="F1338" r:id="rId84" display="https://podminky.urs.cz/item/CS_URS_2021_02/763431031"/>
    <hyperlink ref="F1348" r:id="rId85" display="https://podminky.urs.cz/item/CS_URS_2021_02/998763403"/>
    <hyperlink ref="F1356" r:id="rId86" display="https://podminky.urs.cz/item/CS_URS_2021_02/764208105"/>
    <hyperlink ref="F1370" r:id="rId87" display="https://podminky.urs.cz/item/CS_URS_2021_02/764208107"/>
    <hyperlink ref="F1397" r:id="rId88" display="https://podminky.urs.cz/item/CS_URS_2021_02/764208145"/>
    <hyperlink ref="F1406" r:id="rId89" display="https://podminky.urs.cz/item/CS_URS_2021_02/998764203"/>
    <hyperlink ref="F1425" r:id="rId90" display="https://podminky.urs.cz/item/CS_URS_2021_02/766211100"/>
    <hyperlink ref="F1441" r:id="rId91" display="https://podminky.urs.cz/item/CS_URS_2021_02/766438111"/>
    <hyperlink ref="F1463" r:id="rId92" display="https://podminky.urs.cz/item/CS_URS_2021_02/766660171"/>
    <hyperlink ref="F1482" r:id="rId93" display="https://podminky.urs.cz/item/CS_URS_2021_02/766660174"/>
    <hyperlink ref="F1491" r:id="rId94" display="https://podminky.urs.cz/item/CS_URS_2021_02/766660182"/>
    <hyperlink ref="F1502" r:id="rId95" display="https://podminky.urs.cz/item/CS_URS_2021_02/766694121"/>
    <hyperlink ref="F1513" r:id="rId96" display="https://podminky.urs.cz/item/CS_URS_2021_02/766694124"/>
    <hyperlink ref="F1532" r:id="rId97" display="https://podminky.urs.cz/item/CS_URS_2021_02/998766203"/>
    <hyperlink ref="F1583" r:id="rId98" display="https://podminky.urs.cz/item/CS_URS_2021_02/767163121"/>
    <hyperlink ref="F1598" r:id="rId99" display="https://podminky.urs.cz/item/CS_URS_2021_02/767163221"/>
    <hyperlink ref="F1613" r:id="rId100" display="https://podminky.urs.cz/item/CS_URS_2021_02/767995111"/>
    <hyperlink ref="F1643" r:id="rId101" display="https://podminky.urs.cz/item/CS_URS_2021_02/767995113"/>
    <hyperlink ref="F1656" r:id="rId102" display="https://podminky.urs.cz/item/CS_URS_2021_02/953965132"/>
    <hyperlink ref="F1665" r:id="rId103" display="https://podminky.urs.cz/item/CS_URS_2021_02/998767203"/>
    <hyperlink ref="F1668" r:id="rId104" display="https://podminky.urs.cz/item/CS_URS_2021_02/771151022"/>
    <hyperlink ref="F1673" r:id="rId105" display="https://podminky.urs.cz/item/CS_URS_2021_02/771574263"/>
    <hyperlink ref="F1683" r:id="rId106" display="https://podminky.urs.cz/item/CS_URS_2021_02/771577111"/>
    <hyperlink ref="F1688" r:id="rId107" display="https://podminky.urs.cz/item/CS_URS_2021_02/998771203"/>
    <hyperlink ref="F1691" r:id="rId108" display="https://podminky.urs.cz/item/CS_URS_2021_02/776111111"/>
    <hyperlink ref="F1701" r:id="rId109" display="https://podminky.urs.cz/item/CS_URS_2021_02/776211131"/>
    <hyperlink ref="F1713" r:id="rId110" display="https://podminky.urs.cz/item/CS_URS_2021_02/776251111"/>
    <hyperlink ref="F1725" r:id="rId111" display="https://podminky.urs.cz/item/CS_URS_2021_02/776411112"/>
    <hyperlink ref="F1849" r:id="rId112" display="https://podminky.urs.cz/item/CS_URS_2021_02/776991141"/>
    <hyperlink ref="F1855" r:id="rId113" display="https://podminky.urs.cz/item/CS_URS_2021_02/998776203"/>
    <hyperlink ref="F1858" r:id="rId114" display="https://podminky.urs.cz/item/CS_URS_2021_02/781474114"/>
    <hyperlink ref="F1896" r:id="rId115" display="https://podminky.urs.cz/item/CS_URS_2021_02/781491021"/>
    <hyperlink ref="F1906" r:id="rId116" display="https://podminky.urs.cz/item/CS_URS_2021_02/781494111"/>
    <hyperlink ref="F1911" r:id="rId117" display="https://podminky.urs.cz/item/CS_URS_2021_02/781494511"/>
    <hyperlink ref="F1930" r:id="rId118" display="https://podminky.urs.cz/item/CS_URS_2021_02/998781203"/>
    <hyperlink ref="F1933" r:id="rId119" display="https://podminky.urs.cz/item/CS_URS_2021_02/784211101"/>
    <hyperlink ref="F2033" r:id="rId120" display="https://podminky.urs.cz/item/CS_URS_2021_02/784211109"/>
    <hyperlink ref="F2048" r:id="rId121" display="https://podminky.urs.cz/item/CS_URS_2022_01/786623021"/>
    <hyperlink ref="F2059" r:id="rId122" display="https://podminky.urs.cz/item/CS_URS_2022_01/786623023"/>
    <hyperlink ref="F2082" r:id="rId123" display="https://podminky.urs.cz/item/CS_URS_2022_01/786623027"/>
    <hyperlink ref="F2093" r:id="rId124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3074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ROUND((SUM(BE97:BE344)),  2)</f>
        <v>0</v>
      </c>
      <c r="G35" s="40"/>
      <c r="H35" s="40"/>
      <c r="I35" s="160">
        <v>0.20999999999999999</v>
      </c>
      <c r="J35" s="159">
        <f>ROUND(((SUM(BE97:BE344))*I35),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ROUND((SUM(BF97:BF344)),  2)</f>
        <v>0</v>
      </c>
      <c r="G36" s="40"/>
      <c r="H36" s="40"/>
      <c r="I36" s="160">
        <v>0.14999999999999999</v>
      </c>
      <c r="J36" s="159">
        <f>ROUND(((SUM(BF97:BF344))*I36),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ROUND((SUM(BI97:BI344)),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J177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J229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J250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J253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1042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170</v>
      </c>
      <c r="E72" s="185"/>
      <c r="F72" s="185"/>
      <c r="G72" s="185"/>
      <c r="H72" s="185"/>
      <c r="I72" s="185"/>
      <c r="J72" s="186">
        <f>J308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1043</v>
      </c>
      <c r="E73" s="185"/>
      <c r="F73" s="185"/>
      <c r="G73" s="185"/>
      <c r="H73" s="185"/>
      <c r="I73" s="185"/>
      <c r="J73" s="186">
        <f>J320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1045</v>
      </c>
      <c r="E74" s="185"/>
      <c r="F74" s="185"/>
      <c r="G74" s="185"/>
      <c r="H74" s="185"/>
      <c r="I74" s="185"/>
      <c r="J74" s="186">
        <f>J328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J343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07 - Architektonicko - stavební řešení 5.NP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P98+P253+P343</f>
        <v>0</v>
      </c>
      <c r="Q97" s="98"/>
      <c r="R97" s="196">
        <f>R98+R253+R343</f>
        <v>41.271639650000012</v>
      </c>
      <c r="S97" s="98"/>
      <c r="T97" s="197">
        <f>T98+T253+T343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BK98+BK253+BK343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P99+P122+P177+P229+P250</f>
        <v>0</v>
      </c>
      <c r="Q98" s="207"/>
      <c r="R98" s="208">
        <f>R99+R122+R177+R229+R250</f>
        <v>39.463049130000009</v>
      </c>
      <c r="S98" s="207"/>
      <c r="T98" s="209">
        <f>T99+T122+T177+T229+T250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BK99+BK122+BK177+BK229+BK250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230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SUM(P100:P121)</f>
        <v>0</v>
      </c>
      <c r="Q99" s="207"/>
      <c r="R99" s="208">
        <f>SUM(R100:R121)</f>
        <v>12.716662340000001</v>
      </c>
      <c r="S99" s="207"/>
      <c r="T99" s="209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SUM(BK100:BK121)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1046</v>
      </c>
      <c r="F100" s="217" t="s">
        <v>1047</v>
      </c>
      <c r="G100" s="218" t="s">
        <v>243</v>
      </c>
      <c r="H100" s="219">
        <v>9.8309999999999995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1.46029674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3075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1049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3076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3077</v>
      </c>
      <c r="G103" s="245"/>
      <c r="H103" s="248">
        <v>5.3760000000000003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3078</v>
      </c>
      <c r="G104" s="245"/>
      <c r="H104" s="248">
        <v>-2.02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3079</v>
      </c>
      <c r="G105" s="245"/>
      <c r="H105" s="248">
        <v>6.4749999999999996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5" customFormat="1">
      <c r="A106" s="15"/>
      <c r="B106" s="255"/>
      <c r="C106" s="256"/>
      <c r="D106" s="235" t="s">
        <v>198</v>
      </c>
      <c r="E106" s="257" t="s">
        <v>19</v>
      </c>
      <c r="F106" s="258" t="s">
        <v>229</v>
      </c>
      <c r="G106" s="256"/>
      <c r="H106" s="259">
        <v>9.8309999999999995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198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188</v>
      </c>
    </row>
    <row r="107" s="2" customFormat="1" ht="24.15" customHeight="1">
      <c r="A107" s="40"/>
      <c r="B107" s="41"/>
      <c r="C107" s="215" t="s">
        <v>82</v>
      </c>
      <c r="D107" s="215" t="s">
        <v>190</v>
      </c>
      <c r="E107" s="216" t="s">
        <v>651</v>
      </c>
      <c r="F107" s="217" t="s">
        <v>652</v>
      </c>
      <c r="G107" s="218" t="s">
        <v>243</v>
      </c>
      <c r="H107" s="219">
        <v>53.630000000000003</v>
      </c>
      <c r="I107" s="220"/>
      <c r="J107" s="221">
        <f>ROUND(I107*H107,2)</f>
        <v>0</v>
      </c>
      <c r="K107" s="217" t="s">
        <v>194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0.20712</v>
      </c>
      <c r="R107" s="224">
        <f>Q107*H107</f>
        <v>11.107845600000001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82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3080</v>
      </c>
    </row>
    <row r="108" s="2" customFormat="1">
      <c r="A108" s="40"/>
      <c r="B108" s="41"/>
      <c r="C108" s="42"/>
      <c r="D108" s="228" t="s">
        <v>196</v>
      </c>
      <c r="E108" s="42"/>
      <c r="F108" s="229" t="s">
        <v>654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196</v>
      </c>
      <c r="AU108" s="19" t="s">
        <v>82</v>
      </c>
    </row>
    <row r="109" s="13" customFormat="1">
      <c r="A109" s="13"/>
      <c r="B109" s="233"/>
      <c r="C109" s="234"/>
      <c r="D109" s="235" t="s">
        <v>198</v>
      </c>
      <c r="E109" s="236" t="s">
        <v>19</v>
      </c>
      <c r="F109" s="237" t="s">
        <v>3076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198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3081</v>
      </c>
      <c r="G110" s="245"/>
      <c r="H110" s="248">
        <v>53.460000000000001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3082</v>
      </c>
      <c r="G111" s="245"/>
      <c r="H111" s="248">
        <v>2.2200000000000002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3083</v>
      </c>
      <c r="G112" s="245"/>
      <c r="H112" s="248">
        <v>-2.0499999999999998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5" customFormat="1">
      <c r="A113" s="15"/>
      <c r="B113" s="255"/>
      <c r="C113" s="256"/>
      <c r="D113" s="235" t="s">
        <v>198</v>
      </c>
      <c r="E113" s="257" t="s">
        <v>19</v>
      </c>
      <c r="F113" s="258" t="s">
        <v>229</v>
      </c>
      <c r="G113" s="256"/>
      <c r="H113" s="259">
        <v>53.630000000000003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198</v>
      </c>
      <c r="AU113" s="265" t="s">
        <v>82</v>
      </c>
      <c r="AV113" s="15" t="s">
        <v>135</v>
      </c>
      <c r="AW113" s="15" t="s">
        <v>35</v>
      </c>
      <c r="AX113" s="15" t="s">
        <v>80</v>
      </c>
      <c r="AY113" s="265" t="s">
        <v>188</v>
      </c>
    </row>
    <row r="114" s="2" customFormat="1" ht="24.15" customHeight="1">
      <c r="A114" s="40"/>
      <c r="B114" s="41"/>
      <c r="C114" s="215" t="s">
        <v>129</v>
      </c>
      <c r="D114" s="215" t="s">
        <v>190</v>
      </c>
      <c r="E114" s="216" t="s">
        <v>3084</v>
      </c>
      <c r="F114" s="217" t="s">
        <v>3085</v>
      </c>
      <c r="G114" s="218" t="s">
        <v>442</v>
      </c>
      <c r="H114" s="219">
        <v>1</v>
      </c>
      <c r="I114" s="220"/>
      <c r="J114" s="221">
        <f>ROUND(I114*H114,2)</f>
        <v>0</v>
      </c>
      <c r="K114" s="217" t="s">
        <v>194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0.054210000000000001</v>
      </c>
      <c r="R114" s="224">
        <f>Q114*H114</f>
        <v>0.054210000000000001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82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3086</v>
      </c>
    </row>
    <row r="115" s="2" customFormat="1">
      <c r="A115" s="40"/>
      <c r="B115" s="41"/>
      <c r="C115" s="42"/>
      <c r="D115" s="228" t="s">
        <v>196</v>
      </c>
      <c r="E115" s="42"/>
      <c r="F115" s="229" t="s">
        <v>3087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196</v>
      </c>
      <c r="AU115" s="19" t="s">
        <v>82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80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5" customFormat="1">
      <c r="A117" s="15"/>
      <c r="B117" s="255"/>
      <c r="C117" s="256"/>
      <c r="D117" s="235" t="s">
        <v>198</v>
      </c>
      <c r="E117" s="257" t="s">
        <v>19</v>
      </c>
      <c r="F117" s="258" t="s">
        <v>229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198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188</v>
      </c>
    </row>
    <row r="118" s="2" customFormat="1" ht="24.15" customHeight="1">
      <c r="A118" s="40"/>
      <c r="B118" s="41"/>
      <c r="C118" s="215" t="s">
        <v>135</v>
      </c>
      <c r="D118" s="215" t="s">
        <v>190</v>
      </c>
      <c r="E118" s="216" t="s">
        <v>665</v>
      </c>
      <c r="F118" s="217" t="s">
        <v>666</v>
      </c>
      <c r="G118" s="218" t="s">
        <v>442</v>
      </c>
      <c r="H118" s="219">
        <v>1</v>
      </c>
      <c r="I118" s="220"/>
      <c r="J118" s="221">
        <f>ROUND(I118*H118,2)</f>
        <v>0</v>
      </c>
      <c r="K118" s="217" t="s">
        <v>194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0.094310000000000005</v>
      </c>
      <c r="R118" s="224">
        <f>Q118*H118</f>
        <v>0.094310000000000005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82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3088</v>
      </c>
    </row>
    <row r="119" s="2" customFormat="1">
      <c r="A119" s="40"/>
      <c r="B119" s="41"/>
      <c r="C119" s="42"/>
      <c r="D119" s="228" t="s">
        <v>196</v>
      </c>
      <c r="E119" s="42"/>
      <c r="F119" s="229" t="s">
        <v>668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196</v>
      </c>
      <c r="AU119" s="19" t="s">
        <v>82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80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12" customFormat="1" ht="22.8" customHeight="1">
      <c r="A122" s="12"/>
      <c r="B122" s="199"/>
      <c r="C122" s="200"/>
      <c r="D122" s="201" t="s">
        <v>72</v>
      </c>
      <c r="E122" s="213" t="s">
        <v>135</v>
      </c>
      <c r="F122" s="213" t="s">
        <v>788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SUM(P123:P176)</f>
        <v>0</v>
      </c>
      <c r="Q122" s="207"/>
      <c r="R122" s="208">
        <f>SUM(R123:R176)</f>
        <v>26.020222710000002</v>
      </c>
      <c r="S122" s="207"/>
      <c r="T122" s="209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72</v>
      </c>
      <c r="AU122" s="211" t="s">
        <v>80</v>
      </c>
      <c r="AY122" s="210" t="s">
        <v>188</v>
      </c>
      <c r="BK122" s="212">
        <f>SUM(BK123:BK176)</f>
        <v>0</v>
      </c>
    </row>
    <row r="123" s="2" customFormat="1" ht="24.15" customHeight="1">
      <c r="A123" s="40"/>
      <c r="B123" s="41"/>
      <c r="C123" s="215" t="s">
        <v>253</v>
      </c>
      <c r="D123" s="215" t="s">
        <v>190</v>
      </c>
      <c r="E123" s="216" t="s">
        <v>789</v>
      </c>
      <c r="F123" s="217" t="s">
        <v>790</v>
      </c>
      <c r="G123" s="218" t="s">
        <v>193</v>
      </c>
      <c r="H123" s="219">
        <v>9.9649999999999999</v>
      </c>
      <c r="I123" s="220"/>
      <c r="J123" s="221">
        <f>ROUND(I123*H123,2)</f>
        <v>0</v>
      </c>
      <c r="K123" s="217" t="s">
        <v>194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2.45343</v>
      </c>
      <c r="R123" s="224">
        <f>Q123*H123</f>
        <v>24.448429950000001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82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3089</v>
      </c>
    </row>
    <row r="124" s="2" customFormat="1">
      <c r="A124" s="40"/>
      <c r="B124" s="41"/>
      <c r="C124" s="42"/>
      <c r="D124" s="228" t="s">
        <v>196</v>
      </c>
      <c r="E124" s="42"/>
      <c r="F124" s="229" t="s">
        <v>792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196</v>
      </c>
      <c r="AU124" s="19" t="s">
        <v>82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3076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3090</v>
      </c>
      <c r="G126" s="245"/>
      <c r="H126" s="248">
        <v>9.6300000000000008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3091</v>
      </c>
      <c r="G127" s="245"/>
      <c r="H127" s="248">
        <v>0.33500000000000002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5" customFormat="1">
      <c r="A128" s="15"/>
      <c r="B128" s="255"/>
      <c r="C128" s="256"/>
      <c r="D128" s="235" t="s">
        <v>198</v>
      </c>
      <c r="E128" s="257" t="s">
        <v>19</v>
      </c>
      <c r="F128" s="258" t="s">
        <v>229</v>
      </c>
      <c r="G128" s="256"/>
      <c r="H128" s="259">
        <v>9.9650000000000016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198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188</v>
      </c>
    </row>
    <row r="129" s="2" customFormat="1" ht="21.75" customHeight="1">
      <c r="A129" s="40"/>
      <c r="B129" s="41"/>
      <c r="C129" s="215" t="s">
        <v>258</v>
      </c>
      <c r="D129" s="215" t="s">
        <v>190</v>
      </c>
      <c r="E129" s="216" t="s">
        <v>802</v>
      </c>
      <c r="F129" s="217" t="s">
        <v>803</v>
      </c>
      <c r="G129" s="218" t="s">
        <v>243</v>
      </c>
      <c r="H129" s="219">
        <v>50.823999999999998</v>
      </c>
      <c r="I129" s="220"/>
      <c r="J129" s="221">
        <f>ROUND(I129*H129,2)</f>
        <v>0</v>
      </c>
      <c r="K129" s="217" t="s">
        <v>194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0.0053299999999999997</v>
      </c>
      <c r="R129" s="224">
        <f>Q129*H129</f>
        <v>0.27089191999999995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82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3092</v>
      </c>
    </row>
    <row r="130" s="2" customFormat="1">
      <c r="A130" s="40"/>
      <c r="B130" s="41"/>
      <c r="C130" s="42"/>
      <c r="D130" s="228" t="s">
        <v>196</v>
      </c>
      <c r="E130" s="42"/>
      <c r="F130" s="229" t="s">
        <v>805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196</v>
      </c>
      <c r="AU130" s="19" t="s">
        <v>82</v>
      </c>
    </row>
    <row r="131" s="13" customFormat="1">
      <c r="A131" s="13"/>
      <c r="B131" s="233"/>
      <c r="C131" s="234"/>
      <c r="D131" s="235" t="s">
        <v>198</v>
      </c>
      <c r="E131" s="236" t="s">
        <v>19</v>
      </c>
      <c r="F131" s="237" t="s">
        <v>3076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198</v>
      </c>
      <c r="AU131" s="243" t="s">
        <v>82</v>
      </c>
      <c r="AV131" s="13" t="s">
        <v>80</v>
      </c>
      <c r="AW131" s="13" t="s">
        <v>35</v>
      </c>
      <c r="AX131" s="13" t="s">
        <v>73</v>
      </c>
      <c r="AY131" s="243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3093</v>
      </c>
      <c r="G132" s="245"/>
      <c r="H132" s="248">
        <v>20.16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3094</v>
      </c>
      <c r="G133" s="245"/>
      <c r="H133" s="248">
        <v>4.2800000000000002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3095</v>
      </c>
      <c r="G134" s="245"/>
      <c r="H134" s="248">
        <v>13.91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3096</v>
      </c>
      <c r="G135" s="245"/>
      <c r="H135" s="248">
        <v>3.3599999999999999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3097</v>
      </c>
      <c r="G136" s="245"/>
      <c r="H136" s="248">
        <v>1.2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3098</v>
      </c>
      <c r="G137" s="245"/>
      <c r="H137" s="248">
        <v>6.0800000000000001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3099</v>
      </c>
      <c r="G138" s="245"/>
      <c r="H138" s="248">
        <v>0.79800000000000004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3100</v>
      </c>
      <c r="G139" s="245"/>
      <c r="H139" s="248">
        <v>1.036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5" customFormat="1">
      <c r="A140" s="15"/>
      <c r="B140" s="255"/>
      <c r="C140" s="256"/>
      <c r="D140" s="235" t="s">
        <v>198</v>
      </c>
      <c r="E140" s="257" t="s">
        <v>19</v>
      </c>
      <c r="F140" s="258" t="s">
        <v>229</v>
      </c>
      <c r="G140" s="256"/>
      <c r="H140" s="259">
        <v>50.824000000000005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198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188</v>
      </c>
    </row>
    <row r="141" s="2" customFormat="1" ht="24.15" customHeight="1">
      <c r="A141" s="40"/>
      <c r="B141" s="41"/>
      <c r="C141" s="215" t="s">
        <v>263</v>
      </c>
      <c r="D141" s="215" t="s">
        <v>190</v>
      </c>
      <c r="E141" s="216" t="s">
        <v>819</v>
      </c>
      <c r="F141" s="217" t="s">
        <v>820</v>
      </c>
      <c r="G141" s="218" t="s">
        <v>243</v>
      </c>
      <c r="H141" s="219">
        <v>50.823999999999998</v>
      </c>
      <c r="I141" s="220"/>
      <c r="J141" s="221">
        <f>ROUND(I141*H141,2)</f>
        <v>0</v>
      </c>
      <c r="K141" s="217" t="s">
        <v>194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82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3101</v>
      </c>
    </row>
    <row r="142" s="2" customFormat="1">
      <c r="A142" s="40"/>
      <c r="B142" s="41"/>
      <c r="C142" s="42"/>
      <c r="D142" s="228" t="s">
        <v>196</v>
      </c>
      <c r="E142" s="42"/>
      <c r="F142" s="229" t="s">
        <v>822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196</v>
      </c>
      <c r="AU142" s="19" t="s">
        <v>82</v>
      </c>
    </row>
    <row r="143" s="13" customFormat="1">
      <c r="A143" s="13"/>
      <c r="B143" s="233"/>
      <c r="C143" s="234"/>
      <c r="D143" s="235" t="s">
        <v>198</v>
      </c>
      <c r="E143" s="236" t="s">
        <v>19</v>
      </c>
      <c r="F143" s="237" t="s">
        <v>3076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198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3093</v>
      </c>
      <c r="G144" s="245"/>
      <c r="H144" s="248">
        <v>20.16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3094</v>
      </c>
      <c r="G145" s="245"/>
      <c r="H145" s="248">
        <v>4.2800000000000002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3095</v>
      </c>
      <c r="G146" s="245"/>
      <c r="H146" s="248">
        <v>13.91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3096</v>
      </c>
      <c r="G147" s="245"/>
      <c r="H147" s="248">
        <v>3.3599999999999999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3097</v>
      </c>
      <c r="G148" s="245"/>
      <c r="H148" s="248">
        <v>1.2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3098</v>
      </c>
      <c r="G149" s="245"/>
      <c r="H149" s="248">
        <v>6.0800000000000001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3099</v>
      </c>
      <c r="G150" s="245"/>
      <c r="H150" s="248">
        <v>0.79800000000000004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3100</v>
      </c>
      <c r="G151" s="245"/>
      <c r="H151" s="248">
        <v>1.036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5" customFormat="1">
      <c r="A152" s="15"/>
      <c r="B152" s="255"/>
      <c r="C152" s="256"/>
      <c r="D152" s="235" t="s">
        <v>198</v>
      </c>
      <c r="E152" s="257" t="s">
        <v>19</v>
      </c>
      <c r="F152" s="258" t="s">
        <v>229</v>
      </c>
      <c r="G152" s="256"/>
      <c r="H152" s="259">
        <v>50.824000000000005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198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188</v>
      </c>
    </row>
    <row r="153" s="2" customFormat="1" ht="24.15" customHeight="1">
      <c r="A153" s="40"/>
      <c r="B153" s="41"/>
      <c r="C153" s="215" t="s">
        <v>268</v>
      </c>
      <c r="D153" s="215" t="s">
        <v>190</v>
      </c>
      <c r="E153" s="216" t="s">
        <v>823</v>
      </c>
      <c r="F153" s="217" t="s">
        <v>824</v>
      </c>
      <c r="G153" s="218" t="s">
        <v>243</v>
      </c>
      <c r="H153" s="219">
        <v>43.707999999999998</v>
      </c>
      <c r="I153" s="220"/>
      <c r="J153" s="221">
        <f>ROUND(I153*H153,2)</f>
        <v>0</v>
      </c>
      <c r="K153" s="217" t="s">
        <v>194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0.00088000000000000003</v>
      </c>
      <c r="R153" s="224">
        <f>Q153*H153</f>
        <v>0.038463039999999997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82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3102</v>
      </c>
    </row>
    <row r="154" s="2" customFormat="1">
      <c r="A154" s="40"/>
      <c r="B154" s="41"/>
      <c r="C154" s="42"/>
      <c r="D154" s="228" t="s">
        <v>196</v>
      </c>
      <c r="E154" s="42"/>
      <c r="F154" s="229" t="s">
        <v>826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196</v>
      </c>
      <c r="AU154" s="19" t="s">
        <v>82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3076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3093</v>
      </c>
      <c r="G156" s="245"/>
      <c r="H156" s="248">
        <v>20.16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3094</v>
      </c>
      <c r="G157" s="245"/>
      <c r="H157" s="248">
        <v>4.2800000000000002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3095</v>
      </c>
      <c r="G158" s="245"/>
      <c r="H158" s="248">
        <v>13.91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3096</v>
      </c>
      <c r="G159" s="245"/>
      <c r="H159" s="248">
        <v>3.3599999999999999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3097</v>
      </c>
      <c r="G160" s="245"/>
      <c r="H160" s="248">
        <v>1.2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3099</v>
      </c>
      <c r="G161" s="245"/>
      <c r="H161" s="248">
        <v>0.79800000000000004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5" customFormat="1">
      <c r="A162" s="15"/>
      <c r="B162" s="255"/>
      <c r="C162" s="256"/>
      <c r="D162" s="235" t="s">
        <v>198</v>
      </c>
      <c r="E162" s="257" t="s">
        <v>19</v>
      </c>
      <c r="F162" s="258" t="s">
        <v>229</v>
      </c>
      <c r="G162" s="256"/>
      <c r="H162" s="259">
        <v>43.708000000000006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198</v>
      </c>
      <c r="AU162" s="265" t="s">
        <v>82</v>
      </c>
      <c r="AV162" s="15" t="s">
        <v>135</v>
      </c>
      <c r="AW162" s="15" t="s">
        <v>35</v>
      </c>
      <c r="AX162" s="15" t="s">
        <v>80</v>
      </c>
      <c r="AY162" s="265" t="s">
        <v>188</v>
      </c>
    </row>
    <row r="163" s="2" customFormat="1" ht="24.15" customHeight="1">
      <c r="A163" s="40"/>
      <c r="B163" s="41"/>
      <c r="C163" s="215" t="s">
        <v>239</v>
      </c>
      <c r="D163" s="215" t="s">
        <v>190</v>
      </c>
      <c r="E163" s="216" t="s">
        <v>830</v>
      </c>
      <c r="F163" s="217" t="s">
        <v>831</v>
      </c>
      <c r="G163" s="218" t="s">
        <v>243</v>
      </c>
      <c r="H163" s="219">
        <v>43.707999999999998</v>
      </c>
      <c r="I163" s="220"/>
      <c r="J163" s="221">
        <f>ROUND(I163*H163,2)</f>
        <v>0</v>
      </c>
      <c r="K163" s="217" t="s">
        <v>194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82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3103</v>
      </c>
    </row>
    <row r="164" s="2" customFormat="1">
      <c r="A164" s="40"/>
      <c r="B164" s="41"/>
      <c r="C164" s="42"/>
      <c r="D164" s="228" t="s">
        <v>196</v>
      </c>
      <c r="E164" s="42"/>
      <c r="F164" s="229" t="s">
        <v>833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196</v>
      </c>
      <c r="AU164" s="19" t="s">
        <v>82</v>
      </c>
    </row>
    <row r="165" s="13" customFormat="1">
      <c r="A165" s="13"/>
      <c r="B165" s="233"/>
      <c r="C165" s="234"/>
      <c r="D165" s="235" t="s">
        <v>198</v>
      </c>
      <c r="E165" s="236" t="s">
        <v>19</v>
      </c>
      <c r="F165" s="237" t="s">
        <v>3076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198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3093</v>
      </c>
      <c r="G166" s="245"/>
      <c r="H166" s="248">
        <v>20.16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3094</v>
      </c>
      <c r="G167" s="245"/>
      <c r="H167" s="248">
        <v>4.2800000000000002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3095</v>
      </c>
      <c r="G168" s="245"/>
      <c r="H168" s="248">
        <v>13.91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3096</v>
      </c>
      <c r="G169" s="245"/>
      <c r="H169" s="248">
        <v>3.3599999999999999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3097</v>
      </c>
      <c r="G170" s="245"/>
      <c r="H170" s="248">
        <v>1.2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3099</v>
      </c>
      <c r="G171" s="245"/>
      <c r="H171" s="248">
        <v>0.79800000000000004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5" customFormat="1">
      <c r="A172" s="15"/>
      <c r="B172" s="255"/>
      <c r="C172" s="256"/>
      <c r="D172" s="235" t="s">
        <v>198</v>
      </c>
      <c r="E172" s="257" t="s">
        <v>19</v>
      </c>
      <c r="F172" s="258" t="s">
        <v>229</v>
      </c>
      <c r="G172" s="256"/>
      <c r="H172" s="259">
        <v>43.708000000000006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198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188</v>
      </c>
    </row>
    <row r="173" s="2" customFormat="1" ht="44.25" customHeight="1">
      <c r="A173" s="40"/>
      <c r="B173" s="41"/>
      <c r="C173" s="215" t="s">
        <v>286</v>
      </c>
      <c r="D173" s="215" t="s">
        <v>190</v>
      </c>
      <c r="E173" s="216" t="s">
        <v>843</v>
      </c>
      <c r="F173" s="217" t="s">
        <v>844</v>
      </c>
      <c r="G173" s="218" t="s">
        <v>345</v>
      </c>
      <c r="H173" s="219">
        <v>1.196</v>
      </c>
      <c r="I173" s="220"/>
      <c r="J173" s="221">
        <f>ROUND(I173*H173,2)</f>
        <v>0</v>
      </c>
      <c r="K173" s="217" t="s">
        <v>194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1.05555</v>
      </c>
      <c r="R173" s="224">
        <f>Q173*H173</f>
        <v>1.2624377999999998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82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3104</v>
      </c>
    </row>
    <row r="174" s="2" customFormat="1">
      <c r="A174" s="40"/>
      <c r="B174" s="41"/>
      <c r="C174" s="42"/>
      <c r="D174" s="228" t="s">
        <v>196</v>
      </c>
      <c r="E174" s="42"/>
      <c r="F174" s="229" t="s">
        <v>846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196</v>
      </c>
      <c r="AU174" s="19" t="s">
        <v>82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3105</v>
      </c>
      <c r="G175" s="245"/>
      <c r="H175" s="248">
        <v>1.196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5" customFormat="1">
      <c r="A176" s="15"/>
      <c r="B176" s="255"/>
      <c r="C176" s="256"/>
      <c r="D176" s="235" t="s">
        <v>198</v>
      </c>
      <c r="E176" s="257" t="s">
        <v>19</v>
      </c>
      <c r="F176" s="258" t="s">
        <v>229</v>
      </c>
      <c r="G176" s="256"/>
      <c r="H176" s="259">
        <v>1.196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198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188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258</v>
      </c>
      <c r="F177" s="213" t="s">
        <v>1138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SUM(P178:P228)</f>
        <v>0</v>
      </c>
      <c r="Q177" s="207"/>
      <c r="R177" s="208">
        <f>SUM(R178:R228)</f>
        <v>0.72217408000000016</v>
      </c>
      <c r="S177" s="207"/>
      <c r="T177" s="209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72</v>
      </c>
      <c r="AU177" s="211" t="s">
        <v>80</v>
      </c>
      <c r="AY177" s="210" t="s">
        <v>188</v>
      </c>
      <c r="BK177" s="212">
        <f>SUM(BK178:BK228)</f>
        <v>0</v>
      </c>
    </row>
    <row r="178" s="2" customFormat="1" ht="24.15" customHeight="1">
      <c r="A178" s="40"/>
      <c r="B178" s="41"/>
      <c r="C178" s="215" t="s">
        <v>296</v>
      </c>
      <c r="D178" s="215" t="s">
        <v>190</v>
      </c>
      <c r="E178" s="216" t="s">
        <v>1139</v>
      </c>
      <c r="F178" s="217" t="s">
        <v>1140</v>
      </c>
      <c r="G178" s="218" t="s">
        <v>243</v>
      </c>
      <c r="H178" s="219">
        <v>37.642000000000003</v>
      </c>
      <c r="I178" s="220"/>
      <c r="J178" s="221">
        <f>ROUND(I178*H178,2)</f>
        <v>0</v>
      </c>
      <c r="K178" s="217" t="s">
        <v>194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0.00025999999999999998</v>
      </c>
      <c r="R178" s="224">
        <f>Q178*H178</f>
        <v>0.0097869199999999993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82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3106</v>
      </c>
    </row>
    <row r="179" s="2" customFormat="1">
      <c r="A179" s="40"/>
      <c r="B179" s="41"/>
      <c r="C179" s="42"/>
      <c r="D179" s="228" t="s">
        <v>196</v>
      </c>
      <c r="E179" s="42"/>
      <c r="F179" s="229" t="s">
        <v>1142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196</v>
      </c>
      <c r="AU179" s="19" t="s">
        <v>82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3076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3107</v>
      </c>
      <c r="G181" s="245"/>
      <c r="H181" s="248">
        <v>41.712000000000003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3108</v>
      </c>
      <c r="G182" s="245"/>
      <c r="H182" s="248">
        <v>-4.0700000000000003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37.642000000000003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4.15" customHeight="1">
      <c r="A184" s="40"/>
      <c r="B184" s="41"/>
      <c r="C184" s="215" t="s">
        <v>305</v>
      </c>
      <c r="D184" s="215" t="s">
        <v>190</v>
      </c>
      <c r="E184" s="216" t="s">
        <v>1148</v>
      </c>
      <c r="F184" s="217" t="s">
        <v>1149</v>
      </c>
      <c r="G184" s="218" t="s">
        <v>243</v>
      </c>
      <c r="H184" s="219">
        <v>37.642000000000003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0.0040000000000000001</v>
      </c>
      <c r="R184" s="224">
        <f>Q184*H184</f>
        <v>0.15056800000000001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3109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1151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3076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3107</v>
      </c>
      <c r="G187" s="245"/>
      <c r="H187" s="248">
        <v>41.712000000000003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3108</v>
      </c>
      <c r="G188" s="245"/>
      <c r="H188" s="248">
        <v>-4.0700000000000003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5" customFormat="1">
      <c r="A189" s="15"/>
      <c r="B189" s="255"/>
      <c r="C189" s="256"/>
      <c r="D189" s="235" t="s">
        <v>198</v>
      </c>
      <c r="E189" s="257" t="s">
        <v>19</v>
      </c>
      <c r="F189" s="258" t="s">
        <v>229</v>
      </c>
      <c r="G189" s="256"/>
      <c r="H189" s="259">
        <v>37.642000000000003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198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188</v>
      </c>
    </row>
    <row r="190" s="2" customFormat="1" ht="16.5" customHeight="1">
      <c r="A190" s="40"/>
      <c r="B190" s="41"/>
      <c r="C190" s="215" t="s">
        <v>312</v>
      </c>
      <c r="D190" s="215" t="s">
        <v>190</v>
      </c>
      <c r="E190" s="216" t="s">
        <v>1152</v>
      </c>
      <c r="F190" s="217" t="s">
        <v>1153</v>
      </c>
      <c r="G190" s="218" t="s">
        <v>243</v>
      </c>
      <c r="H190" s="219">
        <v>20.48</v>
      </c>
      <c r="I190" s="220"/>
      <c r="J190" s="221">
        <f>ROUND(I190*H190,2)</f>
        <v>0</v>
      </c>
      <c r="K190" s="217" t="s">
        <v>194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0.00025999999999999998</v>
      </c>
      <c r="R190" s="224">
        <f>Q190*H190</f>
        <v>0.0053247999999999993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82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3110</v>
      </c>
    </row>
    <row r="191" s="2" customFormat="1">
      <c r="A191" s="40"/>
      <c r="B191" s="41"/>
      <c r="C191" s="42"/>
      <c r="D191" s="228" t="s">
        <v>196</v>
      </c>
      <c r="E191" s="42"/>
      <c r="F191" s="229" t="s">
        <v>1155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196</v>
      </c>
      <c r="AU191" s="19" t="s">
        <v>82</v>
      </c>
    </row>
    <row r="192" s="13" customFormat="1">
      <c r="A192" s="13"/>
      <c r="B192" s="233"/>
      <c r="C192" s="234"/>
      <c r="D192" s="235" t="s">
        <v>198</v>
      </c>
      <c r="E192" s="236" t="s">
        <v>19</v>
      </c>
      <c r="F192" s="237" t="s">
        <v>3076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198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3111</v>
      </c>
      <c r="G193" s="245"/>
      <c r="H193" s="248">
        <v>22.5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3078</v>
      </c>
      <c r="G194" s="245"/>
      <c r="H194" s="248">
        <v>-2.02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5" customFormat="1">
      <c r="A195" s="15"/>
      <c r="B195" s="255"/>
      <c r="C195" s="256"/>
      <c r="D195" s="235" t="s">
        <v>198</v>
      </c>
      <c r="E195" s="257" t="s">
        <v>19</v>
      </c>
      <c r="F195" s="258" t="s">
        <v>229</v>
      </c>
      <c r="G195" s="256"/>
      <c r="H195" s="259">
        <v>20.48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198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188</v>
      </c>
    </row>
    <row r="196" s="2" customFormat="1" ht="24.15" customHeight="1">
      <c r="A196" s="40"/>
      <c r="B196" s="41"/>
      <c r="C196" s="215" t="s">
        <v>321</v>
      </c>
      <c r="D196" s="215" t="s">
        <v>190</v>
      </c>
      <c r="E196" s="216" t="s">
        <v>1183</v>
      </c>
      <c r="F196" s="217" t="s">
        <v>1184</v>
      </c>
      <c r="G196" s="218" t="s">
        <v>243</v>
      </c>
      <c r="H196" s="219">
        <v>58.122</v>
      </c>
      <c r="I196" s="220"/>
      <c r="J196" s="221">
        <f>ROUND(I196*H196,2)</f>
        <v>0</v>
      </c>
      <c r="K196" s="217" t="s">
        <v>194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0.0043800000000000002</v>
      </c>
      <c r="R196" s="224">
        <f>Q196*H196</f>
        <v>0.25457436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82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3112</v>
      </c>
    </row>
    <row r="197" s="2" customFormat="1">
      <c r="A197" s="40"/>
      <c r="B197" s="41"/>
      <c r="C197" s="42"/>
      <c r="D197" s="228" t="s">
        <v>196</v>
      </c>
      <c r="E197" s="42"/>
      <c r="F197" s="229" t="s">
        <v>1186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196</v>
      </c>
      <c r="AU197" s="19" t="s">
        <v>82</v>
      </c>
    </row>
    <row r="198" s="13" customFormat="1">
      <c r="A198" s="13"/>
      <c r="B198" s="233"/>
      <c r="C198" s="234"/>
      <c r="D198" s="235" t="s">
        <v>198</v>
      </c>
      <c r="E198" s="236" t="s">
        <v>19</v>
      </c>
      <c r="F198" s="237" t="s">
        <v>3076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198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3107</v>
      </c>
      <c r="G199" s="245"/>
      <c r="H199" s="248">
        <v>41.712000000000003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3108</v>
      </c>
      <c r="G200" s="245"/>
      <c r="H200" s="248">
        <v>-4.0700000000000003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3111</v>
      </c>
      <c r="G201" s="245"/>
      <c r="H201" s="248">
        <v>22.5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3078</v>
      </c>
      <c r="G202" s="245"/>
      <c r="H202" s="248">
        <v>-2.02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5" customFormat="1">
      <c r="A203" s="15"/>
      <c r="B203" s="255"/>
      <c r="C203" s="256"/>
      <c r="D203" s="235" t="s">
        <v>198</v>
      </c>
      <c r="E203" s="257" t="s">
        <v>19</v>
      </c>
      <c r="F203" s="258" t="s">
        <v>229</v>
      </c>
      <c r="G203" s="256"/>
      <c r="H203" s="259">
        <v>58.122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198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188</v>
      </c>
    </row>
    <row r="204" s="2" customFormat="1" ht="16.5" customHeight="1">
      <c r="A204" s="40"/>
      <c r="B204" s="41"/>
      <c r="C204" s="215" t="s">
        <v>8</v>
      </c>
      <c r="D204" s="215" t="s">
        <v>190</v>
      </c>
      <c r="E204" s="216" t="s">
        <v>1187</v>
      </c>
      <c r="F204" s="217" t="s">
        <v>1188</v>
      </c>
      <c r="G204" s="218" t="s">
        <v>243</v>
      </c>
      <c r="H204" s="219">
        <v>20.48</v>
      </c>
      <c r="I204" s="220"/>
      <c r="J204" s="221">
        <f>ROUND(I204*H204,2)</f>
        <v>0</v>
      </c>
      <c r="K204" s="217" t="s">
        <v>194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0.0040000000000000001</v>
      </c>
      <c r="R204" s="224">
        <f>Q204*H204</f>
        <v>0.081920000000000007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82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3113</v>
      </c>
    </row>
    <row r="205" s="2" customFormat="1">
      <c r="A205" s="40"/>
      <c r="B205" s="41"/>
      <c r="C205" s="42"/>
      <c r="D205" s="228" t="s">
        <v>196</v>
      </c>
      <c r="E205" s="42"/>
      <c r="F205" s="229" t="s">
        <v>1190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196</v>
      </c>
      <c r="AU205" s="19" t="s">
        <v>82</v>
      </c>
    </row>
    <row r="206" s="13" customFormat="1">
      <c r="A206" s="13"/>
      <c r="B206" s="233"/>
      <c r="C206" s="234"/>
      <c r="D206" s="235" t="s">
        <v>198</v>
      </c>
      <c r="E206" s="236" t="s">
        <v>19</v>
      </c>
      <c r="F206" s="237" t="s">
        <v>3076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198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3111</v>
      </c>
      <c r="G207" s="245"/>
      <c r="H207" s="248">
        <v>22.5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3078</v>
      </c>
      <c r="G208" s="245"/>
      <c r="H208" s="248">
        <v>-2.02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5" customFormat="1">
      <c r="A209" s="15"/>
      <c r="B209" s="255"/>
      <c r="C209" s="256"/>
      <c r="D209" s="235" t="s">
        <v>198</v>
      </c>
      <c r="E209" s="257" t="s">
        <v>19</v>
      </c>
      <c r="F209" s="258" t="s">
        <v>229</v>
      </c>
      <c r="G209" s="256"/>
      <c r="H209" s="259">
        <v>20.48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198</v>
      </c>
      <c r="AU209" s="265" t="s">
        <v>82</v>
      </c>
      <c r="AV209" s="15" t="s">
        <v>135</v>
      </c>
      <c r="AW209" s="15" t="s">
        <v>35</v>
      </c>
      <c r="AX209" s="15" t="s">
        <v>80</v>
      </c>
      <c r="AY209" s="265" t="s">
        <v>188</v>
      </c>
    </row>
    <row r="210" s="2" customFormat="1" ht="16.5" customHeight="1">
      <c r="A210" s="40"/>
      <c r="B210" s="41"/>
      <c r="C210" s="215" t="s">
        <v>342</v>
      </c>
      <c r="D210" s="215" t="s">
        <v>190</v>
      </c>
      <c r="E210" s="216" t="s">
        <v>1199</v>
      </c>
      <c r="F210" s="217" t="s">
        <v>1200</v>
      </c>
      <c r="G210" s="218" t="s">
        <v>243</v>
      </c>
      <c r="H210" s="219">
        <v>6.0999999999999996</v>
      </c>
      <c r="I210" s="220"/>
      <c r="J210" s="221">
        <f>ROUND(I210*H210,2)</f>
        <v>0</v>
      </c>
      <c r="K210" s="217" t="s">
        <v>415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0.030599999999999999</v>
      </c>
      <c r="R210" s="224">
        <f>Q210*H210</f>
        <v>0.18665999999999999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82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3114</v>
      </c>
    </row>
    <row r="211" s="13" customFormat="1">
      <c r="A211" s="13"/>
      <c r="B211" s="233"/>
      <c r="C211" s="234"/>
      <c r="D211" s="235" t="s">
        <v>198</v>
      </c>
      <c r="E211" s="236" t="s">
        <v>19</v>
      </c>
      <c r="F211" s="237" t="s">
        <v>3076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198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188</v>
      </c>
    </row>
    <row r="212" s="13" customFormat="1">
      <c r="A212" s="13"/>
      <c r="B212" s="233"/>
      <c r="C212" s="234"/>
      <c r="D212" s="235" t="s">
        <v>198</v>
      </c>
      <c r="E212" s="236" t="s">
        <v>19</v>
      </c>
      <c r="F212" s="237" t="s">
        <v>1202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198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3115</v>
      </c>
      <c r="G213" s="245"/>
      <c r="H213" s="248">
        <v>6.0999999999999996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5" customFormat="1">
      <c r="A214" s="15"/>
      <c r="B214" s="255"/>
      <c r="C214" s="256"/>
      <c r="D214" s="235" t="s">
        <v>198</v>
      </c>
      <c r="E214" s="257" t="s">
        <v>19</v>
      </c>
      <c r="F214" s="258" t="s">
        <v>229</v>
      </c>
      <c r="G214" s="256"/>
      <c r="H214" s="259">
        <v>6.0999999999999996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198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188</v>
      </c>
    </row>
    <row r="215" s="2" customFormat="1" ht="16.5" customHeight="1">
      <c r="A215" s="40"/>
      <c r="B215" s="41"/>
      <c r="C215" s="215" t="s">
        <v>348</v>
      </c>
      <c r="D215" s="215" t="s">
        <v>190</v>
      </c>
      <c r="E215" s="216" t="s">
        <v>1209</v>
      </c>
      <c r="F215" s="217" t="s">
        <v>1210</v>
      </c>
      <c r="G215" s="218" t="s">
        <v>243</v>
      </c>
      <c r="H215" s="219">
        <v>6.0999999999999996</v>
      </c>
      <c r="I215" s="220"/>
      <c r="J215" s="221">
        <f>ROUND(I215*H215,2)</f>
        <v>0</v>
      </c>
      <c r="K215" s="217" t="s">
        <v>415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82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3116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3076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1202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3115</v>
      </c>
      <c r="G218" s="245"/>
      <c r="H218" s="248">
        <v>6.0999999999999996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5" customFormat="1">
      <c r="A219" s="15"/>
      <c r="B219" s="255"/>
      <c r="C219" s="256"/>
      <c r="D219" s="235" t="s">
        <v>198</v>
      </c>
      <c r="E219" s="257" t="s">
        <v>19</v>
      </c>
      <c r="F219" s="258" t="s">
        <v>229</v>
      </c>
      <c r="G219" s="256"/>
      <c r="H219" s="259">
        <v>6.0999999999999996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198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188</v>
      </c>
    </row>
    <row r="220" s="2" customFormat="1" ht="24.15" customHeight="1">
      <c r="A220" s="40"/>
      <c r="B220" s="41"/>
      <c r="C220" s="215" t="s">
        <v>355</v>
      </c>
      <c r="D220" s="215" t="s">
        <v>190</v>
      </c>
      <c r="E220" s="216" t="s">
        <v>1212</v>
      </c>
      <c r="F220" s="217" t="s">
        <v>1213</v>
      </c>
      <c r="G220" s="218" t="s">
        <v>442</v>
      </c>
      <c r="H220" s="219">
        <v>1</v>
      </c>
      <c r="I220" s="220"/>
      <c r="J220" s="221">
        <f>ROUND(I220*H220,2)</f>
        <v>0</v>
      </c>
      <c r="K220" s="217" t="s">
        <v>194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0.013339999999999999</v>
      </c>
      <c r="R220" s="224">
        <f>Q220*H220</f>
        <v>0.013339999999999999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82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3117</v>
      </c>
    </row>
    <row r="221" s="2" customFormat="1">
      <c r="A221" s="40"/>
      <c r="B221" s="41"/>
      <c r="C221" s="42"/>
      <c r="D221" s="228" t="s">
        <v>196</v>
      </c>
      <c r="E221" s="42"/>
      <c r="F221" s="229" t="s">
        <v>1215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196</v>
      </c>
      <c r="AU221" s="19" t="s">
        <v>82</v>
      </c>
    </row>
    <row r="222" s="13" customFormat="1">
      <c r="A222" s="13"/>
      <c r="B222" s="233"/>
      <c r="C222" s="234"/>
      <c r="D222" s="235" t="s">
        <v>198</v>
      </c>
      <c r="E222" s="236" t="s">
        <v>19</v>
      </c>
      <c r="F222" s="237" t="s">
        <v>3118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198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80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5" customFormat="1">
      <c r="A224" s="15"/>
      <c r="B224" s="255"/>
      <c r="C224" s="256"/>
      <c r="D224" s="235" t="s">
        <v>198</v>
      </c>
      <c r="E224" s="257" t="s">
        <v>19</v>
      </c>
      <c r="F224" s="258" t="s">
        <v>229</v>
      </c>
      <c r="G224" s="256"/>
      <c r="H224" s="259">
        <v>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198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188</v>
      </c>
    </row>
    <row r="225" s="2" customFormat="1" ht="16.5" customHeight="1">
      <c r="A225" s="40"/>
      <c r="B225" s="41"/>
      <c r="C225" s="272" t="s">
        <v>361</v>
      </c>
      <c r="D225" s="272" t="s">
        <v>522</v>
      </c>
      <c r="E225" s="273" t="s">
        <v>1221</v>
      </c>
      <c r="F225" s="274" t="s">
        <v>2546</v>
      </c>
      <c r="G225" s="275" t="s">
        <v>442</v>
      </c>
      <c r="H225" s="276">
        <v>1</v>
      </c>
      <c r="I225" s="277"/>
      <c r="J225" s="278">
        <f>ROUND(I225*H225,2)</f>
        <v>0</v>
      </c>
      <c r="K225" s="274" t="s">
        <v>452</v>
      </c>
      <c r="L225" s="279"/>
      <c r="M225" s="280" t="s">
        <v>19</v>
      </c>
      <c r="N225" s="281" t="s">
        <v>44</v>
      </c>
      <c r="O225" s="86"/>
      <c r="P225" s="224">
        <f>O225*H225</f>
        <v>0</v>
      </c>
      <c r="Q225" s="224">
        <v>0.02</v>
      </c>
      <c r="R225" s="224">
        <f>Q225*H225</f>
        <v>0.02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268</v>
      </c>
      <c r="AT225" s="226" t="s">
        <v>522</v>
      </c>
      <c r="AU225" s="226" t="s">
        <v>82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3119</v>
      </c>
    </row>
    <row r="226" s="13" customFormat="1">
      <c r="A226" s="13"/>
      <c r="B226" s="233"/>
      <c r="C226" s="234"/>
      <c r="D226" s="235" t="s">
        <v>198</v>
      </c>
      <c r="E226" s="236" t="s">
        <v>19</v>
      </c>
      <c r="F226" s="237" t="s">
        <v>3118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198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80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12" customFormat="1" ht="22.8" customHeight="1">
      <c r="A229" s="12"/>
      <c r="B229" s="199"/>
      <c r="C229" s="200"/>
      <c r="D229" s="201" t="s">
        <v>72</v>
      </c>
      <c r="E229" s="213" t="s">
        <v>239</v>
      </c>
      <c r="F229" s="213" t="s">
        <v>240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SUM(P230:P249)</f>
        <v>0</v>
      </c>
      <c r="Q229" s="207"/>
      <c r="R229" s="208">
        <f>SUM(R230:R249)</f>
        <v>0.0039900000000000005</v>
      </c>
      <c r="S229" s="207"/>
      <c r="T229" s="209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72</v>
      </c>
      <c r="AU229" s="211" t="s">
        <v>80</v>
      </c>
      <c r="AY229" s="210" t="s">
        <v>188</v>
      </c>
      <c r="BK229" s="212">
        <f>SUM(BK230:BK249)</f>
        <v>0</v>
      </c>
    </row>
    <row r="230" s="2" customFormat="1" ht="24.15" customHeight="1">
      <c r="A230" s="40"/>
      <c r="B230" s="41"/>
      <c r="C230" s="215" t="s">
        <v>375</v>
      </c>
      <c r="D230" s="215" t="s">
        <v>190</v>
      </c>
      <c r="E230" s="216" t="s">
        <v>241</v>
      </c>
      <c r="F230" s="217" t="s">
        <v>242</v>
      </c>
      <c r="G230" s="218" t="s">
        <v>243</v>
      </c>
      <c r="H230" s="219">
        <v>82</v>
      </c>
      <c r="I230" s="220"/>
      <c r="J230" s="221">
        <f>ROUND(I230*H230,2)</f>
        <v>0</v>
      </c>
      <c r="K230" s="217" t="s">
        <v>194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82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3120</v>
      </c>
    </row>
    <row r="231" s="2" customFormat="1">
      <c r="A231" s="40"/>
      <c r="B231" s="41"/>
      <c r="C231" s="42"/>
      <c r="D231" s="228" t="s">
        <v>196</v>
      </c>
      <c r="E231" s="42"/>
      <c r="F231" s="229" t="s">
        <v>245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196</v>
      </c>
      <c r="AU231" s="19" t="s">
        <v>82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3121</v>
      </c>
      <c r="G232" s="245"/>
      <c r="H232" s="248">
        <v>82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5" customFormat="1">
      <c r="A233" s="15"/>
      <c r="B233" s="255"/>
      <c r="C233" s="256"/>
      <c r="D233" s="235" t="s">
        <v>198</v>
      </c>
      <c r="E233" s="257" t="s">
        <v>19</v>
      </c>
      <c r="F233" s="258" t="s">
        <v>229</v>
      </c>
      <c r="G233" s="256"/>
      <c r="H233" s="259">
        <v>82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198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188</v>
      </c>
    </row>
    <row r="234" s="2" customFormat="1" ht="24.15" customHeight="1">
      <c r="A234" s="40"/>
      <c r="B234" s="41"/>
      <c r="C234" s="215" t="s">
        <v>7</v>
      </c>
      <c r="D234" s="215" t="s">
        <v>190</v>
      </c>
      <c r="E234" s="216" t="s">
        <v>248</v>
      </c>
      <c r="F234" s="217" t="s">
        <v>249</v>
      </c>
      <c r="G234" s="218" t="s">
        <v>243</v>
      </c>
      <c r="H234" s="219">
        <v>4920</v>
      </c>
      <c r="I234" s="220"/>
      <c r="J234" s="221">
        <f>ROUND(I234*H234,2)</f>
        <v>0</v>
      </c>
      <c r="K234" s="217" t="s">
        <v>194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82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3122</v>
      </c>
    </row>
    <row r="235" s="2" customFormat="1">
      <c r="A235" s="40"/>
      <c r="B235" s="41"/>
      <c r="C235" s="42"/>
      <c r="D235" s="228" t="s">
        <v>196</v>
      </c>
      <c r="E235" s="42"/>
      <c r="F235" s="229" t="s">
        <v>251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196</v>
      </c>
      <c r="AU235" s="19" t="s">
        <v>82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3123</v>
      </c>
      <c r="G236" s="245"/>
      <c r="H236" s="248">
        <v>4920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5" customFormat="1">
      <c r="A237" s="15"/>
      <c r="B237" s="255"/>
      <c r="C237" s="256"/>
      <c r="D237" s="235" t="s">
        <v>198</v>
      </c>
      <c r="E237" s="257" t="s">
        <v>19</v>
      </c>
      <c r="F237" s="258" t="s">
        <v>229</v>
      </c>
      <c r="G237" s="256"/>
      <c r="H237" s="259">
        <v>4920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198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188</v>
      </c>
    </row>
    <row r="238" s="2" customFormat="1" ht="24.15" customHeight="1">
      <c r="A238" s="40"/>
      <c r="B238" s="41"/>
      <c r="C238" s="215" t="s">
        <v>389</v>
      </c>
      <c r="D238" s="215" t="s">
        <v>190</v>
      </c>
      <c r="E238" s="216" t="s">
        <v>254</v>
      </c>
      <c r="F238" s="217" t="s">
        <v>255</v>
      </c>
      <c r="G238" s="218" t="s">
        <v>243</v>
      </c>
      <c r="H238" s="219">
        <v>82</v>
      </c>
      <c r="I238" s="220"/>
      <c r="J238" s="221">
        <f>ROUND(I238*H238,2)</f>
        <v>0</v>
      </c>
      <c r="K238" s="217" t="s">
        <v>194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82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3124</v>
      </c>
    </row>
    <row r="239" s="2" customFormat="1">
      <c r="A239" s="40"/>
      <c r="B239" s="41"/>
      <c r="C239" s="42"/>
      <c r="D239" s="228" t="s">
        <v>196</v>
      </c>
      <c r="E239" s="42"/>
      <c r="F239" s="229" t="s">
        <v>257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196</v>
      </c>
      <c r="AU239" s="19" t="s">
        <v>82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3121</v>
      </c>
      <c r="G240" s="245"/>
      <c r="H240" s="248">
        <v>82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82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396</v>
      </c>
      <c r="D242" s="215" t="s">
        <v>190</v>
      </c>
      <c r="E242" s="216" t="s">
        <v>1019</v>
      </c>
      <c r="F242" s="217" t="s">
        <v>1020</v>
      </c>
      <c r="G242" s="218" t="s">
        <v>243</v>
      </c>
      <c r="H242" s="219">
        <v>19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0.00021000000000000001</v>
      </c>
      <c r="R242" s="224">
        <f>Q242*H242</f>
        <v>0.0039900000000000005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3125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1022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3076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3126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3115</v>
      </c>
      <c r="G246" s="245"/>
      <c r="H246" s="248">
        <v>6.0999999999999996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3" customFormat="1">
      <c r="A247" s="13"/>
      <c r="B247" s="233"/>
      <c r="C247" s="234"/>
      <c r="D247" s="235" t="s">
        <v>198</v>
      </c>
      <c r="E247" s="236" t="s">
        <v>19</v>
      </c>
      <c r="F247" s="237" t="s">
        <v>3127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198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3128</v>
      </c>
      <c r="G248" s="245"/>
      <c r="H248" s="248">
        <v>12.9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5" customFormat="1">
      <c r="A249" s="15"/>
      <c r="B249" s="255"/>
      <c r="C249" s="256"/>
      <c r="D249" s="235" t="s">
        <v>198</v>
      </c>
      <c r="E249" s="257" t="s">
        <v>19</v>
      </c>
      <c r="F249" s="258" t="s">
        <v>229</v>
      </c>
      <c r="G249" s="256"/>
      <c r="H249" s="259">
        <v>19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198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188</v>
      </c>
    </row>
    <row r="250" s="12" customFormat="1" ht="22.8" customHeight="1">
      <c r="A250" s="12"/>
      <c r="B250" s="199"/>
      <c r="C250" s="200"/>
      <c r="D250" s="201" t="s">
        <v>72</v>
      </c>
      <c r="E250" s="213" t="s">
        <v>401</v>
      </c>
      <c r="F250" s="213" t="s">
        <v>402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SUM(P251:P252)</f>
        <v>0</v>
      </c>
      <c r="Q250" s="207"/>
      <c r="R250" s="208">
        <f>SUM(R251:R252)</f>
        <v>0</v>
      </c>
      <c r="S250" s="207"/>
      <c r="T250" s="20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72</v>
      </c>
      <c r="AU250" s="211" t="s">
        <v>80</v>
      </c>
      <c r="AY250" s="210" t="s">
        <v>188</v>
      </c>
      <c r="BK250" s="212">
        <f>SUM(BK251:BK252)</f>
        <v>0</v>
      </c>
    </row>
    <row r="251" s="2" customFormat="1" ht="37.8" customHeight="1">
      <c r="A251" s="40"/>
      <c r="B251" s="41"/>
      <c r="C251" s="215" t="s">
        <v>403</v>
      </c>
      <c r="D251" s="215" t="s">
        <v>190</v>
      </c>
      <c r="E251" s="216" t="s">
        <v>615</v>
      </c>
      <c r="F251" s="217" t="s">
        <v>616</v>
      </c>
      <c r="G251" s="218" t="s">
        <v>345</v>
      </c>
      <c r="H251" s="219">
        <v>39.463000000000001</v>
      </c>
      <c r="I251" s="220"/>
      <c r="J251" s="221">
        <f>ROUND(I251*H251,2)</f>
        <v>0</v>
      </c>
      <c r="K251" s="217" t="s">
        <v>194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82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3129</v>
      </c>
    </row>
    <row r="252" s="2" customFormat="1">
      <c r="A252" s="40"/>
      <c r="B252" s="41"/>
      <c r="C252" s="42"/>
      <c r="D252" s="228" t="s">
        <v>196</v>
      </c>
      <c r="E252" s="42"/>
      <c r="F252" s="229" t="s">
        <v>618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196</v>
      </c>
      <c r="AU252" s="19" t="s">
        <v>82</v>
      </c>
    </row>
    <row r="253" s="12" customFormat="1" ht="25.92" customHeight="1">
      <c r="A253" s="12"/>
      <c r="B253" s="199"/>
      <c r="C253" s="200"/>
      <c r="D253" s="201" t="s">
        <v>72</v>
      </c>
      <c r="E253" s="202" t="s">
        <v>408</v>
      </c>
      <c r="F253" s="202" t="s">
        <v>409</v>
      </c>
      <c r="G253" s="200"/>
      <c r="H253" s="200"/>
      <c r="I253" s="203"/>
      <c r="J253" s="204">
        <f>BK253</f>
        <v>0</v>
      </c>
      <c r="K253" s="200"/>
      <c r="L253" s="205"/>
      <c r="M253" s="206"/>
      <c r="N253" s="207"/>
      <c r="O253" s="207"/>
      <c r="P253" s="208">
        <f>P254+P308+P320+P328</f>
        <v>0</v>
      </c>
      <c r="Q253" s="207"/>
      <c r="R253" s="208">
        <f>R254+R308+R320+R328</f>
        <v>1.8085905199999997</v>
      </c>
      <c r="S253" s="207"/>
      <c r="T253" s="209">
        <f>T254+T308+T320+T328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82</v>
      </c>
      <c r="AT253" s="211" t="s">
        <v>72</v>
      </c>
      <c r="AU253" s="211" t="s">
        <v>73</v>
      </c>
      <c r="AY253" s="210" t="s">
        <v>188</v>
      </c>
      <c r="BK253" s="212">
        <f>BK254+BK308+BK320+BK328</f>
        <v>0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1296</v>
      </c>
      <c r="F254" s="213" t="s">
        <v>1297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SUM(P255:P307)</f>
        <v>0</v>
      </c>
      <c r="Q254" s="207"/>
      <c r="R254" s="208">
        <f>SUM(R255:R307)</f>
        <v>1.7504787999999998</v>
      </c>
      <c r="S254" s="207"/>
      <c r="T254" s="209">
        <f>SUM(T255:T307)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80</v>
      </c>
      <c r="AY254" s="210" t="s">
        <v>188</v>
      </c>
      <c r="BK254" s="212">
        <f>SUM(BK255:BK307)</f>
        <v>0</v>
      </c>
    </row>
    <row r="255" s="2" customFormat="1" ht="16.5" customHeight="1">
      <c r="A255" s="40"/>
      <c r="B255" s="41"/>
      <c r="C255" s="215" t="s">
        <v>412</v>
      </c>
      <c r="D255" s="215" t="s">
        <v>190</v>
      </c>
      <c r="E255" s="216" t="s">
        <v>1299</v>
      </c>
      <c r="F255" s="217" t="s">
        <v>1300</v>
      </c>
      <c r="G255" s="218" t="s">
        <v>501</v>
      </c>
      <c r="H255" s="219">
        <v>261.72000000000003</v>
      </c>
      <c r="I255" s="220"/>
      <c r="J255" s="221">
        <f>ROUND(I255*H255,2)</f>
        <v>0</v>
      </c>
      <c r="K255" s="217" t="s">
        <v>194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4.0000000000000003E-05</v>
      </c>
      <c r="R255" s="224">
        <f>Q255*H255</f>
        <v>0.010468800000000002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342</v>
      </c>
      <c r="AT255" s="226" t="s">
        <v>190</v>
      </c>
      <c r="AU255" s="226" t="s">
        <v>82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342</v>
      </c>
      <c r="BM255" s="226" t="s">
        <v>3130</v>
      </c>
    </row>
    <row r="256" s="2" customFormat="1">
      <c r="A256" s="40"/>
      <c r="B256" s="41"/>
      <c r="C256" s="42"/>
      <c r="D256" s="228" t="s">
        <v>196</v>
      </c>
      <c r="E256" s="42"/>
      <c r="F256" s="229" t="s">
        <v>1302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196</v>
      </c>
      <c r="AU256" s="19" t="s">
        <v>82</v>
      </c>
    </row>
    <row r="257" s="13" customFormat="1">
      <c r="A257" s="13"/>
      <c r="B257" s="233"/>
      <c r="C257" s="234"/>
      <c r="D257" s="235" t="s">
        <v>198</v>
      </c>
      <c r="E257" s="236" t="s">
        <v>19</v>
      </c>
      <c r="F257" s="237" t="s">
        <v>1303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198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188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1304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1981</v>
      </c>
      <c r="G259" s="245"/>
      <c r="H259" s="248">
        <v>106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1305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939</v>
      </c>
      <c r="G261" s="245"/>
      <c r="H261" s="248">
        <v>40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3" customFormat="1">
      <c r="A262" s="13"/>
      <c r="B262" s="233"/>
      <c r="C262" s="234"/>
      <c r="D262" s="235" t="s">
        <v>198</v>
      </c>
      <c r="E262" s="236" t="s">
        <v>19</v>
      </c>
      <c r="F262" s="237" t="s">
        <v>1307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198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901</v>
      </c>
      <c r="G263" s="245"/>
      <c r="H263" s="248">
        <v>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1310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1349</v>
      </c>
      <c r="G265" s="245"/>
      <c r="H265" s="248">
        <v>70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3" customFormat="1">
      <c r="A266" s="13"/>
      <c r="B266" s="233"/>
      <c r="C266" s="234"/>
      <c r="D266" s="235" t="s">
        <v>198</v>
      </c>
      <c r="E266" s="236" t="s">
        <v>19</v>
      </c>
      <c r="F266" s="237" t="s">
        <v>1308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198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3131</v>
      </c>
      <c r="G267" s="245"/>
      <c r="H267" s="248">
        <v>9.7200000000000006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261.72000000000003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1.75" customHeight="1">
      <c r="A269" s="40"/>
      <c r="B269" s="41"/>
      <c r="C269" s="215" t="s">
        <v>420</v>
      </c>
      <c r="D269" s="215" t="s">
        <v>190</v>
      </c>
      <c r="E269" s="216" t="s">
        <v>1312</v>
      </c>
      <c r="F269" s="217" t="s">
        <v>1313</v>
      </c>
      <c r="G269" s="218" t="s">
        <v>501</v>
      </c>
      <c r="H269" s="219">
        <v>106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4.0000000000000003E-05</v>
      </c>
      <c r="R269" s="224">
        <f>Q269*H269</f>
        <v>0.0042400000000000007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342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342</v>
      </c>
      <c r="BM269" s="226" t="s">
        <v>3132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1315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3" customFormat="1">
      <c r="A271" s="13"/>
      <c r="B271" s="233"/>
      <c r="C271" s="234"/>
      <c r="D271" s="235" t="s">
        <v>198</v>
      </c>
      <c r="E271" s="236" t="s">
        <v>19</v>
      </c>
      <c r="F271" s="237" t="s">
        <v>1303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198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188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1316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1981</v>
      </c>
      <c r="G273" s="245"/>
      <c r="H273" s="248">
        <v>106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5" customFormat="1">
      <c r="A274" s="15"/>
      <c r="B274" s="255"/>
      <c r="C274" s="256"/>
      <c r="D274" s="235" t="s">
        <v>198</v>
      </c>
      <c r="E274" s="257" t="s">
        <v>19</v>
      </c>
      <c r="F274" s="258" t="s">
        <v>229</v>
      </c>
      <c r="G274" s="256"/>
      <c r="H274" s="259">
        <v>106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198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188</v>
      </c>
    </row>
    <row r="275" s="2" customFormat="1" ht="16.5" customHeight="1">
      <c r="A275" s="40"/>
      <c r="B275" s="41"/>
      <c r="C275" s="272" t="s">
        <v>439</v>
      </c>
      <c r="D275" s="272" t="s">
        <v>522</v>
      </c>
      <c r="E275" s="273" t="s">
        <v>1318</v>
      </c>
      <c r="F275" s="274" t="s">
        <v>1319</v>
      </c>
      <c r="G275" s="275" t="s">
        <v>243</v>
      </c>
      <c r="H275" s="276">
        <v>122.19199999999999</v>
      </c>
      <c r="I275" s="277"/>
      <c r="J275" s="278">
        <f>ROUND(I275*H275,2)</f>
        <v>0</v>
      </c>
      <c r="K275" s="274" t="s">
        <v>194</v>
      </c>
      <c r="L275" s="279"/>
      <c r="M275" s="280" t="s">
        <v>19</v>
      </c>
      <c r="N275" s="281" t="s">
        <v>44</v>
      </c>
      <c r="O275" s="86"/>
      <c r="P275" s="224">
        <f>O275*H275</f>
        <v>0</v>
      </c>
      <c r="Q275" s="224">
        <v>0.0074999999999999997</v>
      </c>
      <c r="R275" s="224">
        <f>Q275*H275</f>
        <v>0.91643999999999992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630</v>
      </c>
      <c r="AT275" s="226" t="s">
        <v>522</v>
      </c>
      <c r="AU275" s="226" t="s">
        <v>82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342</v>
      </c>
      <c r="BM275" s="226" t="s">
        <v>3133</v>
      </c>
    </row>
    <row r="276" s="13" customFormat="1">
      <c r="A276" s="13"/>
      <c r="B276" s="233"/>
      <c r="C276" s="234"/>
      <c r="D276" s="235" t="s">
        <v>198</v>
      </c>
      <c r="E276" s="236" t="s">
        <v>19</v>
      </c>
      <c r="F276" s="237" t="s">
        <v>1303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198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188</v>
      </c>
    </row>
    <row r="277" s="13" customFormat="1">
      <c r="A277" s="13"/>
      <c r="B277" s="233"/>
      <c r="C277" s="234"/>
      <c r="D277" s="235" t="s">
        <v>198</v>
      </c>
      <c r="E277" s="236" t="s">
        <v>19</v>
      </c>
      <c r="F277" s="237" t="s">
        <v>1304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198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3134</v>
      </c>
      <c r="G278" s="245"/>
      <c r="H278" s="248">
        <v>41.340000000000003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3" customFormat="1">
      <c r="A279" s="13"/>
      <c r="B279" s="233"/>
      <c r="C279" s="234"/>
      <c r="D279" s="235" t="s">
        <v>198</v>
      </c>
      <c r="E279" s="236" t="s">
        <v>19</v>
      </c>
      <c r="F279" s="237" t="s">
        <v>1305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198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3135</v>
      </c>
      <c r="G280" s="245"/>
      <c r="H280" s="248">
        <v>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3" customFormat="1">
      <c r="A281" s="13"/>
      <c r="B281" s="233"/>
      <c r="C281" s="234"/>
      <c r="D281" s="235" t="s">
        <v>198</v>
      </c>
      <c r="E281" s="236" t="s">
        <v>19</v>
      </c>
      <c r="F281" s="237" t="s">
        <v>1307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198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3136</v>
      </c>
      <c r="G282" s="245"/>
      <c r="H282" s="248">
        <v>12.060000000000001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1310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3137</v>
      </c>
      <c r="G284" s="245"/>
      <c r="H284" s="248">
        <v>14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3" customFormat="1">
      <c r="A285" s="13"/>
      <c r="B285" s="233"/>
      <c r="C285" s="234"/>
      <c r="D285" s="235" t="s">
        <v>198</v>
      </c>
      <c r="E285" s="236" t="s">
        <v>19</v>
      </c>
      <c r="F285" s="237" t="s">
        <v>1308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198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3138</v>
      </c>
      <c r="G286" s="245"/>
      <c r="H286" s="248">
        <v>0.97199999999999998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6" customFormat="1">
      <c r="A287" s="16"/>
      <c r="B287" s="282"/>
      <c r="C287" s="283"/>
      <c r="D287" s="235" t="s">
        <v>198</v>
      </c>
      <c r="E287" s="284" t="s">
        <v>19</v>
      </c>
      <c r="F287" s="285" t="s">
        <v>730</v>
      </c>
      <c r="G287" s="283"/>
      <c r="H287" s="286">
        <v>72.372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198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188</v>
      </c>
    </row>
    <row r="288" s="13" customFormat="1">
      <c r="A288" s="13"/>
      <c r="B288" s="233"/>
      <c r="C288" s="234"/>
      <c r="D288" s="235" t="s">
        <v>198</v>
      </c>
      <c r="E288" s="236" t="s">
        <v>19</v>
      </c>
      <c r="F288" s="237" t="s">
        <v>1316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198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3139</v>
      </c>
      <c r="G289" s="245"/>
      <c r="H289" s="248">
        <v>49.82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6" customFormat="1">
      <c r="A290" s="16"/>
      <c r="B290" s="282"/>
      <c r="C290" s="283"/>
      <c r="D290" s="235" t="s">
        <v>198</v>
      </c>
      <c r="E290" s="284" t="s">
        <v>19</v>
      </c>
      <c r="F290" s="285" t="s">
        <v>730</v>
      </c>
      <c r="G290" s="283"/>
      <c r="H290" s="286">
        <v>49.82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198</v>
      </c>
      <c r="AU290" s="292" t="s">
        <v>82</v>
      </c>
      <c r="AV290" s="16" t="s">
        <v>129</v>
      </c>
      <c r="AW290" s="16" t="s">
        <v>35</v>
      </c>
      <c r="AX290" s="16" t="s">
        <v>73</v>
      </c>
      <c r="AY290" s="292" t="s">
        <v>188</v>
      </c>
    </row>
    <row r="291" s="15" customFormat="1">
      <c r="A291" s="15"/>
      <c r="B291" s="255"/>
      <c r="C291" s="256"/>
      <c r="D291" s="235" t="s">
        <v>198</v>
      </c>
      <c r="E291" s="257" t="s">
        <v>19</v>
      </c>
      <c r="F291" s="258" t="s">
        <v>229</v>
      </c>
      <c r="G291" s="256"/>
      <c r="H291" s="259">
        <v>122.19200000000001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198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188</v>
      </c>
    </row>
    <row r="292" s="2" customFormat="1" ht="24.15" customHeight="1">
      <c r="A292" s="40"/>
      <c r="B292" s="41"/>
      <c r="C292" s="215" t="s">
        <v>448</v>
      </c>
      <c r="D292" s="215" t="s">
        <v>190</v>
      </c>
      <c r="E292" s="216" t="s">
        <v>1328</v>
      </c>
      <c r="F292" s="217" t="s">
        <v>1329</v>
      </c>
      <c r="G292" s="218" t="s">
        <v>442</v>
      </c>
      <c r="H292" s="219">
        <v>4</v>
      </c>
      <c r="I292" s="220"/>
      <c r="J292" s="221">
        <f>ROUND(I292*H292,2)</f>
        <v>0</v>
      </c>
      <c r="K292" s="217" t="s">
        <v>194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342</v>
      </c>
      <c r="AT292" s="226" t="s">
        <v>190</v>
      </c>
      <c r="AU292" s="226" t="s">
        <v>82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342</v>
      </c>
      <c r="BM292" s="226" t="s">
        <v>3140</v>
      </c>
    </row>
    <row r="293" s="2" customFormat="1">
      <c r="A293" s="40"/>
      <c r="B293" s="41"/>
      <c r="C293" s="42"/>
      <c r="D293" s="228" t="s">
        <v>196</v>
      </c>
      <c r="E293" s="42"/>
      <c r="F293" s="229" t="s">
        <v>1331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196</v>
      </c>
      <c r="AU293" s="19" t="s">
        <v>82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135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24.15" customHeight="1">
      <c r="A296" s="40"/>
      <c r="B296" s="41"/>
      <c r="C296" s="215" t="s">
        <v>457</v>
      </c>
      <c r="D296" s="215" t="s">
        <v>190</v>
      </c>
      <c r="E296" s="216" t="s">
        <v>2808</v>
      </c>
      <c r="F296" s="217" t="s">
        <v>2809</v>
      </c>
      <c r="G296" s="218" t="s">
        <v>501</v>
      </c>
      <c r="H296" s="219">
        <v>105</v>
      </c>
      <c r="I296" s="220"/>
      <c r="J296" s="221">
        <f>ROUND(I296*H296,2)</f>
        <v>0</v>
      </c>
      <c r="K296" s="217" t="s">
        <v>452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0.0071199999999999996</v>
      </c>
      <c r="R296" s="224">
        <f>Q296*H296</f>
        <v>0.74759999999999993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342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342</v>
      </c>
      <c r="BM296" s="226" t="s">
        <v>3141</v>
      </c>
    </row>
    <row r="297" s="13" customFormat="1">
      <c r="A297" s="13"/>
      <c r="B297" s="233"/>
      <c r="C297" s="234"/>
      <c r="D297" s="235" t="s">
        <v>198</v>
      </c>
      <c r="E297" s="236" t="s">
        <v>19</v>
      </c>
      <c r="F297" s="237" t="s">
        <v>2811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198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188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2812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1978</v>
      </c>
      <c r="G299" s="245"/>
      <c r="H299" s="248">
        <v>105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5" customFormat="1">
      <c r="A300" s="15"/>
      <c r="B300" s="255"/>
      <c r="C300" s="256"/>
      <c r="D300" s="235" t="s">
        <v>198</v>
      </c>
      <c r="E300" s="257" t="s">
        <v>19</v>
      </c>
      <c r="F300" s="258" t="s">
        <v>229</v>
      </c>
      <c r="G300" s="256"/>
      <c r="H300" s="259">
        <v>105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198</v>
      </c>
      <c r="AU300" s="265" t="s">
        <v>82</v>
      </c>
      <c r="AV300" s="15" t="s">
        <v>135</v>
      </c>
      <c r="AW300" s="15" t="s">
        <v>35</v>
      </c>
      <c r="AX300" s="15" t="s">
        <v>80</v>
      </c>
      <c r="AY300" s="265" t="s">
        <v>188</v>
      </c>
    </row>
    <row r="301" s="2" customFormat="1" ht="24.15" customHeight="1">
      <c r="A301" s="40"/>
      <c r="B301" s="41"/>
      <c r="C301" s="215" t="s">
        <v>633</v>
      </c>
      <c r="D301" s="215" t="s">
        <v>190</v>
      </c>
      <c r="E301" s="216" t="s">
        <v>3142</v>
      </c>
      <c r="F301" s="217" t="s">
        <v>3143</v>
      </c>
      <c r="G301" s="218" t="s">
        <v>501</v>
      </c>
      <c r="H301" s="219">
        <v>9</v>
      </c>
      <c r="I301" s="220"/>
      <c r="J301" s="221">
        <f>ROUND(I301*H301,2)</f>
        <v>0</v>
      </c>
      <c r="K301" s="217" t="s">
        <v>452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0.0079699999999999997</v>
      </c>
      <c r="R301" s="224">
        <f>Q301*H301</f>
        <v>0.071730000000000002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342</v>
      </c>
      <c r="AT301" s="226" t="s">
        <v>190</v>
      </c>
      <c r="AU301" s="226" t="s">
        <v>82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342</v>
      </c>
      <c r="BM301" s="226" t="s">
        <v>3144</v>
      </c>
    </row>
    <row r="302" s="13" customFormat="1">
      <c r="A302" s="13"/>
      <c r="B302" s="233"/>
      <c r="C302" s="234"/>
      <c r="D302" s="235" t="s">
        <v>198</v>
      </c>
      <c r="E302" s="236" t="s">
        <v>19</v>
      </c>
      <c r="F302" s="237" t="s">
        <v>2811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198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188</v>
      </c>
    </row>
    <row r="303" s="13" customFormat="1">
      <c r="A303" s="13"/>
      <c r="B303" s="233"/>
      <c r="C303" s="234"/>
      <c r="D303" s="235" t="s">
        <v>198</v>
      </c>
      <c r="E303" s="236" t="s">
        <v>19</v>
      </c>
      <c r="F303" s="237" t="s">
        <v>3145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198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239</v>
      </c>
      <c r="G304" s="245"/>
      <c r="H304" s="248">
        <v>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5" customFormat="1">
      <c r="A305" s="15"/>
      <c r="B305" s="255"/>
      <c r="C305" s="256"/>
      <c r="D305" s="235" t="s">
        <v>198</v>
      </c>
      <c r="E305" s="257" t="s">
        <v>19</v>
      </c>
      <c r="F305" s="258" t="s">
        <v>229</v>
      </c>
      <c r="G305" s="256"/>
      <c r="H305" s="259">
        <v>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198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188</v>
      </c>
    </row>
    <row r="306" s="2" customFormat="1" ht="24.15" customHeight="1">
      <c r="A306" s="40"/>
      <c r="B306" s="41"/>
      <c r="C306" s="215" t="s">
        <v>638</v>
      </c>
      <c r="D306" s="215" t="s">
        <v>190</v>
      </c>
      <c r="E306" s="216" t="s">
        <v>1333</v>
      </c>
      <c r="F306" s="217" t="s">
        <v>1334</v>
      </c>
      <c r="G306" s="218" t="s">
        <v>460</v>
      </c>
      <c r="H306" s="266"/>
      <c r="I306" s="220"/>
      <c r="J306" s="221">
        <f>ROUND(I306*H306,2)</f>
        <v>0</v>
      </c>
      <c r="K306" s="217" t="s">
        <v>194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342</v>
      </c>
      <c r="AT306" s="226" t="s">
        <v>190</v>
      </c>
      <c r="AU306" s="226" t="s">
        <v>82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342</v>
      </c>
      <c r="BM306" s="226" t="s">
        <v>3146</v>
      </c>
    </row>
    <row r="307" s="2" customFormat="1">
      <c r="A307" s="40"/>
      <c r="B307" s="41"/>
      <c r="C307" s="42"/>
      <c r="D307" s="228" t="s">
        <v>196</v>
      </c>
      <c r="E307" s="42"/>
      <c r="F307" s="229" t="s">
        <v>1336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196</v>
      </c>
      <c r="AU307" s="19" t="s">
        <v>82</v>
      </c>
    </row>
    <row r="308" s="12" customFormat="1" ht="22.8" customHeight="1">
      <c r="A308" s="12"/>
      <c r="B308" s="199"/>
      <c r="C308" s="200"/>
      <c r="D308" s="201" t="s">
        <v>72</v>
      </c>
      <c r="E308" s="213" t="s">
        <v>437</v>
      </c>
      <c r="F308" s="213" t="s">
        <v>438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SUM(P309:P319)</f>
        <v>0</v>
      </c>
      <c r="Q308" s="207"/>
      <c r="R308" s="208">
        <f>SUM(R309:R319)</f>
        <v>0.042999999999999997</v>
      </c>
      <c r="S308" s="207"/>
      <c r="T308" s="209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82</v>
      </c>
      <c r="AT308" s="211" t="s">
        <v>72</v>
      </c>
      <c r="AU308" s="211" t="s">
        <v>80</v>
      </c>
      <c r="AY308" s="210" t="s">
        <v>188</v>
      </c>
      <c r="BK308" s="212">
        <f>SUM(BK309:BK319)</f>
        <v>0</v>
      </c>
    </row>
    <row r="309" s="2" customFormat="1" ht="24.15" customHeight="1">
      <c r="A309" s="40"/>
      <c r="B309" s="41"/>
      <c r="C309" s="215" t="s">
        <v>630</v>
      </c>
      <c r="D309" s="215" t="s">
        <v>190</v>
      </c>
      <c r="E309" s="216" t="s">
        <v>1366</v>
      </c>
      <c r="F309" s="217" t="s">
        <v>1367</v>
      </c>
      <c r="G309" s="218" t="s">
        <v>442</v>
      </c>
      <c r="H309" s="219">
        <v>1</v>
      </c>
      <c r="I309" s="220"/>
      <c r="J309" s="221">
        <f>ROUND(I309*H309,2)</f>
        <v>0</v>
      </c>
      <c r="K309" s="217" t="s">
        <v>194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342</v>
      </c>
      <c r="AT309" s="226" t="s">
        <v>190</v>
      </c>
      <c r="AU309" s="226" t="s">
        <v>82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342</v>
      </c>
      <c r="BM309" s="226" t="s">
        <v>3147</v>
      </c>
    </row>
    <row r="310" s="2" customFormat="1">
      <c r="A310" s="40"/>
      <c r="B310" s="41"/>
      <c r="C310" s="42"/>
      <c r="D310" s="228" t="s">
        <v>196</v>
      </c>
      <c r="E310" s="42"/>
      <c r="F310" s="229" t="s">
        <v>1369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196</v>
      </c>
      <c r="AU310" s="19" t="s">
        <v>82</v>
      </c>
    </row>
    <row r="311" s="13" customFormat="1">
      <c r="A311" s="13"/>
      <c r="B311" s="233"/>
      <c r="C311" s="234"/>
      <c r="D311" s="235" t="s">
        <v>198</v>
      </c>
      <c r="E311" s="236" t="s">
        <v>19</v>
      </c>
      <c r="F311" s="237" t="s">
        <v>3118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198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80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21.75" customHeight="1">
      <c r="A314" s="40"/>
      <c r="B314" s="41"/>
      <c r="C314" s="272" t="s">
        <v>647</v>
      </c>
      <c r="D314" s="272" t="s">
        <v>522</v>
      </c>
      <c r="E314" s="273" t="s">
        <v>1371</v>
      </c>
      <c r="F314" s="274" t="s">
        <v>1372</v>
      </c>
      <c r="G314" s="275" t="s">
        <v>442</v>
      </c>
      <c r="H314" s="276">
        <v>1</v>
      </c>
      <c r="I314" s="277"/>
      <c r="J314" s="278">
        <f>ROUND(I314*H314,2)</f>
        <v>0</v>
      </c>
      <c r="K314" s="274" t="s">
        <v>194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0.042999999999999997</v>
      </c>
      <c r="R314" s="224">
        <f>Q314*H314</f>
        <v>0.042999999999999997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630</v>
      </c>
      <c r="AT314" s="226" t="s">
        <v>522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342</v>
      </c>
      <c r="BM314" s="226" t="s">
        <v>3148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3118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80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5" customFormat="1">
      <c r="A317" s="15"/>
      <c r="B317" s="255"/>
      <c r="C317" s="256"/>
      <c r="D317" s="235" t="s">
        <v>198</v>
      </c>
      <c r="E317" s="257" t="s">
        <v>19</v>
      </c>
      <c r="F317" s="258" t="s">
        <v>229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198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188</v>
      </c>
    </row>
    <row r="318" s="2" customFormat="1" ht="24.15" customHeight="1">
      <c r="A318" s="40"/>
      <c r="B318" s="41"/>
      <c r="C318" s="215" t="s">
        <v>891</v>
      </c>
      <c r="D318" s="215" t="s">
        <v>190</v>
      </c>
      <c r="E318" s="216" t="s">
        <v>1375</v>
      </c>
      <c r="F318" s="217" t="s">
        <v>1376</v>
      </c>
      <c r="G318" s="218" t="s">
        <v>460</v>
      </c>
      <c r="H318" s="266"/>
      <c r="I318" s="220"/>
      <c r="J318" s="221">
        <f>ROUND(I318*H318,2)</f>
        <v>0</v>
      </c>
      <c r="K318" s="217" t="s">
        <v>194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342</v>
      </c>
      <c r="AT318" s="226" t="s">
        <v>190</v>
      </c>
      <c r="AU318" s="226" t="s">
        <v>82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342</v>
      </c>
      <c r="BM318" s="226" t="s">
        <v>3149</v>
      </c>
    </row>
    <row r="319" s="2" customFormat="1">
      <c r="A319" s="40"/>
      <c r="B319" s="41"/>
      <c r="C319" s="42"/>
      <c r="D319" s="228" t="s">
        <v>196</v>
      </c>
      <c r="E319" s="42"/>
      <c r="F319" s="229" t="s">
        <v>1378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196</v>
      </c>
      <c r="AU319" s="19" t="s">
        <v>82</v>
      </c>
    </row>
    <row r="320" s="12" customFormat="1" ht="22.8" customHeight="1">
      <c r="A320" s="12"/>
      <c r="B320" s="199"/>
      <c r="C320" s="200"/>
      <c r="D320" s="201" t="s">
        <v>72</v>
      </c>
      <c r="E320" s="213" t="s">
        <v>1379</v>
      </c>
      <c r="F320" s="213" t="s">
        <v>1380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SUM(P321:P327)</f>
        <v>0</v>
      </c>
      <c r="Q320" s="207"/>
      <c r="R320" s="208">
        <f>SUM(R321:R327)</f>
        <v>0</v>
      </c>
      <c r="S320" s="207"/>
      <c r="T320" s="209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82</v>
      </c>
      <c r="AT320" s="211" t="s">
        <v>72</v>
      </c>
      <c r="AU320" s="211" t="s">
        <v>80</v>
      </c>
      <c r="AY320" s="210" t="s">
        <v>188</v>
      </c>
      <c r="BK320" s="212">
        <f>SUM(BK321:BK327)</f>
        <v>0</v>
      </c>
    </row>
    <row r="321" s="2" customFormat="1" ht="16.5" customHeight="1">
      <c r="A321" s="40"/>
      <c r="B321" s="41"/>
      <c r="C321" s="215" t="s">
        <v>896</v>
      </c>
      <c r="D321" s="215" t="s">
        <v>190</v>
      </c>
      <c r="E321" s="216" t="s">
        <v>3150</v>
      </c>
      <c r="F321" s="217" t="s">
        <v>3151</v>
      </c>
      <c r="G321" s="218" t="s">
        <v>1352</v>
      </c>
      <c r="H321" s="219">
        <v>1</v>
      </c>
      <c r="I321" s="220"/>
      <c r="J321" s="221">
        <f>ROUND(I321*H321,2)</f>
        <v>0</v>
      </c>
      <c r="K321" s="217" t="s">
        <v>452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342</v>
      </c>
      <c r="AT321" s="226" t="s">
        <v>190</v>
      </c>
      <c r="AU321" s="226" t="s">
        <v>82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342</v>
      </c>
      <c r="BM321" s="226" t="s">
        <v>3152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2022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3" customFormat="1">
      <c r="A323" s="13"/>
      <c r="B323" s="233"/>
      <c r="C323" s="234"/>
      <c r="D323" s="235" t="s">
        <v>198</v>
      </c>
      <c r="E323" s="236" t="s">
        <v>19</v>
      </c>
      <c r="F323" s="237" t="s">
        <v>3153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198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80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901</v>
      </c>
      <c r="D326" s="215" t="s">
        <v>190</v>
      </c>
      <c r="E326" s="216" t="s">
        <v>1443</v>
      </c>
      <c r="F326" s="217" t="s">
        <v>1444</v>
      </c>
      <c r="G326" s="218" t="s">
        <v>460</v>
      </c>
      <c r="H326" s="266"/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342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342</v>
      </c>
      <c r="BM326" s="226" t="s">
        <v>3154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1446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1485</v>
      </c>
      <c r="F328" s="213" t="s">
        <v>1486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0.015111719999999999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188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907</v>
      </c>
      <c r="D329" s="215" t="s">
        <v>190</v>
      </c>
      <c r="E329" s="216" t="s">
        <v>1488</v>
      </c>
      <c r="F329" s="217" t="s">
        <v>1489</v>
      </c>
      <c r="G329" s="218" t="s">
        <v>243</v>
      </c>
      <c r="H329" s="219">
        <v>20.48</v>
      </c>
      <c r="I329" s="220"/>
      <c r="J329" s="221">
        <f>ROUND(I329*H329,2)</f>
        <v>0</v>
      </c>
      <c r="K329" s="217" t="s">
        <v>194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0.00025999999999999998</v>
      </c>
      <c r="R329" s="224">
        <f>Q329*H329</f>
        <v>0.0053247999999999993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342</v>
      </c>
      <c r="AT329" s="226" t="s">
        <v>190</v>
      </c>
      <c r="AU329" s="226" t="s">
        <v>82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342</v>
      </c>
      <c r="BM329" s="226" t="s">
        <v>3155</v>
      </c>
    </row>
    <row r="330" s="2" customFormat="1">
      <c r="A330" s="40"/>
      <c r="B330" s="41"/>
      <c r="C330" s="42"/>
      <c r="D330" s="228" t="s">
        <v>196</v>
      </c>
      <c r="E330" s="42"/>
      <c r="F330" s="229" t="s">
        <v>1491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196</v>
      </c>
      <c r="AU330" s="19" t="s">
        <v>82</v>
      </c>
    </row>
    <row r="331" s="13" customFormat="1">
      <c r="A331" s="13"/>
      <c r="B331" s="233"/>
      <c r="C331" s="234"/>
      <c r="D331" s="235" t="s">
        <v>198</v>
      </c>
      <c r="E331" s="236" t="s">
        <v>19</v>
      </c>
      <c r="F331" s="237" t="s">
        <v>3076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198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3126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3111</v>
      </c>
      <c r="G333" s="245"/>
      <c r="H333" s="248">
        <v>22.5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3078</v>
      </c>
      <c r="G334" s="245"/>
      <c r="H334" s="248">
        <v>-2.02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5" customFormat="1">
      <c r="A335" s="15"/>
      <c r="B335" s="255"/>
      <c r="C335" s="256"/>
      <c r="D335" s="235" t="s">
        <v>198</v>
      </c>
      <c r="E335" s="257" t="s">
        <v>19</v>
      </c>
      <c r="F335" s="258" t="s">
        <v>229</v>
      </c>
      <c r="G335" s="256"/>
      <c r="H335" s="259">
        <v>20.48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198</v>
      </c>
      <c r="AU335" s="265" t="s">
        <v>82</v>
      </c>
      <c r="AV335" s="15" t="s">
        <v>135</v>
      </c>
      <c r="AW335" s="15" t="s">
        <v>35</v>
      </c>
      <c r="AX335" s="15" t="s">
        <v>80</v>
      </c>
      <c r="AY335" s="265" t="s">
        <v>188</v>
      </c>
    </row>
    <row r="336" s="2" customFormat="1" ht="24.15" customHeight="1">
      <c r="A336" s="40"/>
      <c r="B336" s="41"/>
      <c r="C336" s="215" t="s">
        <v>916</v>
      </c>
      <c r="D336" s="215" t="s">
        <v>190</v>
      </c>
      <c r="E336" s="216" t="s">
        <v>2289</v>
      </c>
      <c r="F336" s="217" t="s">
        <v>2290</v>
      </c>
      <c r="G336" s="218" t="s">
        <v>243</v>
      </c>
      <c r="H336" s="219">
        <v>37.642000000000003</v>
      </c>
      <c r="I336" s="220"/>
      <c r="J336" s="221">
        <f>ROUND(I336*H336,2)</f>
        <v>0</v>
      </c>
      <c r="K336" s="217" t="s">
        <v>194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0.00025999999999999998</v>
      </c>
      <c r="R336" s="224">
        <f>Q336*H336</f>
        <v>0.0097869199999999993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342</v>
      </c>
      <c r="AT336" s="226" t="s">
        <v>190</v>
      </c>
      <c r="AU336" s="226" t="s">
        <v>82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342</v>
      </c>
      <c r="BM336" s="226" t="s">
        <v>3156</v>
      </c>
    </row>
    <row r="337" s="2" customFormat="1">
      <c r="A337" s="40"/>
      <c r="B337" s="41"/>
      <c r="C337" s="42"/>
      <c r="D337" s="228" t="s">
        <v>196</v>
      </c>
      <c r="E337" s="42"/>
      <c r="F337" s="229" t="s">
        <v>2292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196</v>
      </c>
      <c r="AU337" s="19" t="s">
        <v>82</v>
      </c>
    </row>
    <row r="338" s="13" customFormat="1">
      <c r="A338" s="13"/>
      <c r="B338" s="233"/>
      <c r="C338" s="234"/>
      <c r="D338" s="235" t="s">
        <v>198</v>
      </c>
      <c r="E338" s="236" t="s">
        <v>19</v>
      </c>
      <c r="F338" s="237" t="s">
        <v>3076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198</v>
      </c>
      <c r="AU338" s="243" t="s">
        <v>82</v>
      </c>
      <c r="AV338" s="13" t="s">
        <v>80</v>
      </c>
      <c r="AW338" s="13" t="s">
        <v>35</v>
      </c>
      <c r="AX338" s="13" t="s">
        <v>73</v>
      </c>
      <c r="AY338" s="243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3127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3107</v>
      </c>
      <c r="G340" s="245"/>
      <c r="H340" s="248">
        <v>41.712000000000003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3108</v>
      </c>
      <c r="G341" s="245"/>
      <c r="H341" s="248">
        <v>-4.0700000000000003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5" customFormat="1">
      <c r="A342" s="15"/>
      <c r="B342" s="255"/>
      <c r="C342" s="256"/>
      <c r="D342" s="235" t="s">
        <v>198</v>
      </c>
      <c r="E342" s="257" t="s">
        <v>19</v>
      </c>
      <c r="F342" s="258" t="s">
        <v>229</v>
      </c>
      <c r="G342" s="256"/>
      <c r="H342" s="259">
        <v>37.642000000000003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198</v>
      </c>
      <c r="AU342" s="265" t="s">
        <v>82</v>
      </c>
      <c r="AV342" s="15" t="s">
        <v>135</v>
      </c>
      <c r="AW342" s="15" t="s">
        <v>35</v>
      </c>
      <c r="AX342" s="15" t="s">
        <v>80</v>
      </c>
      <c r="AY342" s="265" t="s">
        <v>188</v>
      </c>
    </row>
    <row r="343" s="12" customFormat="1" ht="25.92" customHeight="1">
      <c r="A343" s="12"/>
      <c r="B343" s="199"/>
      <c r="C343" s="200"/>
      <c r="D343" s="201" t="s">
        <v>72</v>
      </c>
      <c r="E343" s="202" t="s">
        <v>455</v>
      </c>
      <c r="F343" s="202" t="s">
        <v>456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</f>
        <v>0</v>
      </c>
      <c r="Q343" s="207"/>
      <c r="R343" s="208">
        <f>R344</f>
        <v>0</v>
      </c>
      <c r="S343" s="207"/>
      <c r="T343" s="209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253</v>
      </c>
      <c r="AT343" s="211" t="s">
        <v>72</v>
      </c>
      <c r="AU343" s="211" t="s">
        <v>73</v>
      </c>
      <c r="AY343" s="210" t="s">
        <v>188</v>
      </c>
      <c r="BK343" s="212">
        <f>BK344</f>
        <v>0</v>
      </c>
    </row>
    <row r="344" s="2" customFormat="1" ht="16.5" customHeight="1">
      <c r="A344" s="40"/>
      <c r="B344" s="41"/>
      <c r="C344" s="215" t="s">
        <v>932</v>
      </c>
      <c r="D344" s="215" t="s">
        <v>190</v>
      </c>
      <c r="E344" s="216" t="s">
        <v>2340</v>
      </c>
      <c r="F344" s="217" t="s">
        <v>459</v>
      </c>
      <c r="G344" s="218" t="s">
        <v>460</v>
      </c>
      <c r="H344" s="266"/>
      <c r="I344" s="220"/>
      <c r="J344" s="221">
        <f>ROUND(I344*H344,2)</f>
        <v>0</v>
      </c>
      <c r="K344" s="217" t="s">
        <v>19</v>
      </c>
      <c r="L344" s="46"/>
      <c r="M344" s="267" t="s">
        <v>19</v>
      </c>
      <c r="N344" s="268" t="s">
        <v>44</v>
      </c>
      <c r="O344" s="269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80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3157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KHcTpMUyPSJBKWMHUoqWLrtOYvpuk2WYnknaQawa4muP3QT4ya6hio96AhLg7/J/ZbqeKED/rCQoZJhZYM2ErA==" hashValue="h7c4wyH8tYkVzxwGYpXzwoAI9WWRHjqe5Y2lNTZHCo6dD5saI99tDgp1MgP2Fqt5S6vvupA6a22IqpSHtEHG3Q==" algorithmName="SHA-512" password="CC35"/>
  <autoFilter ref="C96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8" r:id="rId2" display="https://podminky.urs.cz/item/CS_URS_2021_02/311272241"/>
    <hyperlink ref="F115" r:id="rId3" display="https://podminky.urs.cz/item/CS_URS_2021_02/317143431"/>
    <hyperlink ref="F119" r:id="rId4" display="https://podminky.urs.cz/item/CS_URS_2021_02/317143452"/>
    <hyperlink ref="F124" r:id="rId5" display="https://podminky.urs.cz/item/CS_URS_2021_02/411321616"/>
    <hyperlink ref="F130" r:id="rId6" display="https://podminky.urs.cz/item/CS_URS_2021_02/411351011"/>
    <hyperlink ref="F142" r:id="rId7" display="https://podminky.urs.cz/item/CS_URS_2021_02/411351012"/>
    <hyperlink ref="F154" r:id="rId8" display="https://podminky.urs.cz/item/CS_URS_2021_02/411354313"/>
    <hyperlink ref="F164" r:id="rId9" display="https://podminky.urs.cz/item/CS_URS_2021_02/411354314"/>
    <hyperlink ref="F174" r:id="rId10" display="https://podminky.urs.cz/item/CS_URS_2021_02/411361821"/>
    <hyperlink ref="F179" r:id="rId11" display="https://podminky.urs.cz/item/CS_URS_2021_02/611131125"/>
    <hyperlink ref="F185" r:id="rId12" display="https://podminky.urs.cz/item/CS_URS_2021_02/611311135"/>
    <hyperlink ref="F191" r:id="rId13" display="https://podminky.urs.cz/item/CS_URS_2021_02/612131121"/>
    <hyperlink ref="F197" r:id="rId14" display="https://podminky.urs.cz/item/CS_URS_2021_02/612142001"/>
    <hyperlink ref="F205" r:id="rId15" display="https://podminky.urs.cz/item/CS_URS_2021_02/612311131"/>
    <hyperlink ref="F221" r:id="rId16" display="https://podminky.urs.cz/item/CS_URS_2021_02/642942951"/>
    <hyperlink ref="F231" r:id="rId17" display="https://podminky.urs.cz/item/CS_URS_2021_02/941211112"/>
    <hyperlink ref="F235" r:id="rId18" display="https://podminky.urs.cz/item/CS_URS_2021_02/941211211"/>
    <hyperlink ref="F239" r:id="rId19" display="https://podminky.urs.cz/item/CS_URS_2021_02/941211812"/>
    <hyperlink ref="F243" r:id="rId20" display="https://podminky.urs.cz/item/CS_URS_2021_02/949101112"/>
    <hyperlink ref="F252" r:id="rId21" display="https://podminky.urs.cz/item/CS_URS_2021_02/998012103"/>
    <hyperlink ref="F256" r:id="rId22" display="https://podminky.urs.cz/item/CS_URS_2021_02/764208105"/>
    <hyperlink ref="F270" r:id="rId23" display="https://podminky.urs.cz/item/CS_URS_2021_02/764208107"/>
    <hyperlink ref="F293" r:id="rId24" display="https://podminky.urs.cz/item/CS_URS_2021_02/764208145"/>
    <hyperlink ref="F307" r:id="rId25" display="https://podminky.urs.cz/item/CS_URS_2021_02/998764203"/>
    <hyperlink ref="F310" r:id="rId26" display="https://podminky.urs.cz/item/CS_URS_2021_02/766660182"/>
    <hyperlink ref="F319" r:id="rId27" display="https://podminky.urs.cz/item/CS_URS_2021_02/998766203"/>
    <hyperlink ref="F327" r:id="rId28" display="https://podminky.urs.cz/item/CS_URS_2021_02/998767203"/>
    <hyperlink ref="F330" r:id="rId29" display="https://podminky.urs.cz/item/CS_URS_2021_02/784211101"/>
    <hyperlink ref="F337" r:id="rId30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3158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ROUND((SUM(BE97:BE377)),  2)</f>
        <v>0</v>
      </c>
      <c r="G35" s="40"/>
      <c r="H35" s="40"/>
      <c r="I35" s="160">
        <v>0.20999999999999999</v>
      </c>
      <c r="J35" s="159">
        <f>ROUND(((SUM(BE97:BE377))*I35),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ROUND((SUM(BF97:BF377)),  2)</f>
        <v>0</v>
      </c>
      <c r="G36" s="40"/>
      <c r="H36" s="40"/>
      <c r="I36" s="160">
        <v>0.14999999999999999</v>
      </c>
      <c r="J36" s="159">
        <f>ROUND(((SUM(BF97:BF377))*I36),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1039</v>
      </c>
      <c r="E66" s="185"/>
      <c r="F66" s="185"/>
      <c r="G66" s="185"/>
      <c r="H66" s="185"/>
      <c r="I66" s="185"/>
      <c r="J66" s="186">
        <f>J111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J120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J123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168</v>
      </c>
      <c r="E69" s="185"/>
      <c r="F69" s="185"/>
      <c r="G69" s="185"/>
      <c r="H69" s="185"/>
      <c r="I69" s="185"/>
      <c r="J69" s="186">
        <f>J124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J249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1040</v>
      </c>
      <c r="E71" s="185"/>
      <c r="F71" s="185"/>
      <c r="G71" s="185"/>
      <c r="H71" s="185"/>
      <c r="I71" s="185"/>
      <c r="J71" s="186">
        <f>J311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2344</v>
      </c>
      <c r="E72" s="185"/>
      <c r="F72" s="185"/>
      <c r="G72" s="185"/>
      <c r="H72" s="185"/>
      <c r="I72" s="185"/>
      <c r="J72" s="186">
        <f>J319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1042</v>
      </c>
      <c r="E73" s="185"/>
      <c r="F73" s="185"/>
      <c r="G73" s="185"/>
      <c r="H73" s="185"/>
      <c r="I73" s="185"/>
      <c r="J73" s="186">
        <f>J328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1043</v>
      </c>
      <c r="E74" s="185"/>
      <c r="F74" s="185"/>
      <c r="G74" s="185"/>
      <c r="H74" s="185"/>
      <c r="I74" s="185"/>
      <c r="J74" s="186">
        <f>J364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J376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08 - Architektonicko - stavební řešení střecha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P98+P123+P376</f>
        <v>0</v>
      </c>
      <c r="Q97" s="98"/>
      <c r="R97" s="196">
        <f>R98+R123+R376</f>
        <v>43.04887694</v>
      </c>
      <c r="S97" s="98"/>
      <c r="T97" s="197">
        <f>T98+T123+T376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BK98+BK123+BK376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P99+P111+P120</f>
        <v>0</v>
      </c>
      <c r="Q98" s="207"/>
      <c r="R98" s="208">
        <f>R99+R111+R120</f>
        <v>28.930006560000002</v>
      </c>
      <c r="S98" s="207"/>
      <c r="T98" s="209">
        <f>T99+T111+T120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BK99+BK111+BK120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230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SUM(P100:P110)</f>
        <v>0</v>
      </c>
      <c r="Q99" s="207"/>
      <c r="R99" s="208">
        <f>SUM(R100:R110)</f>
        <v>28.875664220000001</v>
      </c>
      <c r="S99" s="207"/>
      <c r="T99" s="209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SUM(BK100:BK110)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1046</v>
      </c>
      <c r="F100" s="217" t="s">
        <v>1047</v>
      </c>
      <c r="G100" s="218" t="s">
        <v>243</v>
      </c>
      <c r="H100" s="219">
        <v>162.029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24.06778766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3159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1049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3160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3161</v>
      </c>
      <c r="G103" s="245"/>
      <c r="H103" s="248">
        <v>162.029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5" customFormat="1">
      <c r="A104" s="15"/>
      <c r="B104" s="255"/>
      <c r="C104" s="256"/>
      <c r="D104" s="235" t="s">
        <v>198</v>
      </c>
      <c r="E104" s="257" t="s">
        <v>19</v>
      </c>
      <c r="F104" s="258" t="s">
        <v>229</v>
      </c>
      <c r="G104" s="256"/>
      <c r="H104" s="259">
        <v>162.029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198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188</v>
      </c>
    </row>
    <row r="105" s="2" customFormat="1" ht="24.15" customHeight="1">
      <c r="A105" s="40"/>
      <c r="B105" s="41"/>
      <c r="C105" s="215" t="s">
        <v>82</v>
      </c>
      <c r="D105" s="215" t="s">
        <v>190</v>
      </c>
      <c r="E105" s="216" t="s">
        <v>651</v>
      </c>
      <c r="F105" s="217" t="s">
        <v>652</v>
      </c>
      <c r="G105" s="218" t="s">
        <v>243</v>
      </c>
      <c r="H105" s="219">
        <v>23.213000000000001</v>
      </c>
      <c r="I105" s="220"/>
      <c r="J105" s="221">
        <f>ROUND(I105*H105,2)</f>
        <v>0</v>
      </c>
      <c r="K105" s="217" t="s">
        <v>194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0.20712</v>
      </c>
      <c r="R105" s="224">
        <f>Q105*H105</f>
        <v>4.8078765600000004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82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3162</v>
      </c>
    </row>
    <row r="106" s="2" customFormat="1">
      <c r="A106" s="40"/>
      <c r="B106" s="41"/>
      <c r="C106" s="42"/>
      <c r="D106" s="228" t="s">
        <v>196</v>
      </c>
      <c r="E106" s="42"/>
      <c r="F106" s="229" t="s">
        <v>654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196</v>
      </c>
      <c r="AU106" s="19" t="s">
        <v>82</v>
      </c>
    </row>
    <row r="107" s="13" customFormat="1">
      <c r="A107" s="13"/>
      <c r="B107" s="233"/>
      <c r="C107" s="234"/>
      <c r="D107" s="235" t="s">
        <v>198</v>
      </c>
      <c r="E107" s="236" t="s">
        <v>19</v>
      </c>
      <c r="F107" s="237" t="s">
        <v>3160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198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188</v>
      </c>
    </row>
    <row r="108" s="13" customFormat="1">
      <c r="A108" s="13"/>
      <c r="B108" s="233"/>
      <c r="C108" s="234"/>
      <c r="D108" s="235" t="s">
        <v>198</v>
      </c>
      <c r="E108" s="236" t="s">
        <v>19</v>
      </c>
      <c r="F108" s="237" t="s">
        <v>3163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198</v>
      </c>
      <c r="AU108" s="243" t="s">
        <v>82</v>
      </c>
      <c r="AV108" s="13" t="s">
        <v>80</v>
      </c>
      <c r="AW108" s="13" t="s">
        <v>35</v>
      </c>
      <c r="AX108" s="13" t="s">
        <v>73</v>
      </c>
      <c r="AY108" s="243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3164</v>
      </c>
      <c r="G109" s="245"/>
      <c r="H109" s="248">
        <v>23.213000000000001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23.213000000000001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12" customFormat="1" ht="22.8" customHeight="1">
      <c r="A111" s="12"/>
      <c r="B111" s="199"/>
      <c r="C111" s="200"/>
      <c r="D111" s="201" t="s">
        <v>72</v>
      </c>
      <c r="E111" s="213" t="s">
        <v>258</v>
      </c>
      <c r="F111" s="213" t="s">
        <v>1138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SUM(P112:P119)</f>
        <v>0</v>
      </c>
      <c r="Q111" s="207"/>
      <c r="R111" s="208">
        <f>SUM(R112:R119)</f>
        <v>0.054342339999999989</v>
      </c>
      <c r="S111" s="207"/>
      <c r="T111" s="209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80</v>
      </c>
      <c r="AT111" s="211" t="s">
        <v>72</v>
      </c>
      <c r="AU111" s="211" t="s">
        <v>80</v>
      </c>
      <c r="AY111" s="210" t="s">
        <v>188</v>
      </c>
      <c r="BK111" s="212">
        <f>SUM(BK112:BK119)</f>
        <v>0</v>
      </c>
    </row>
    <row r="112" s="2" customFormat="1" ht="16.5" customHeight="1">
      <c r="A112" s="40"/>
      <c r="B112" s="41"/>
      <c r="C112" s="215" t="s">
        <v>129</v>
      </c>
      <c r="D112" s="215" t="s">
        <v>190</v>
      </c>
      <c r="E112" s="216" t="s">
        <v>3165</v>
      </c>
      <c r="F112" s="217" t="s">
        <v>3166</v>
      </c>
      <c r="G112" s="218" t="s">
        <v>243</v>
      </c>
      <c r="H112" s="219">
        <v>209.00899999999999</v>
      </c>
      <c r="I112" s="220"/>
      <c r="J112" s="221">
        <f>ROUND(I112*H112,2)</f>
        <v>0</v>
      </c>
      <c r="K112" s="217" t="s">
        <v>194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0.00025999999999999998</v>
      </c>
      <c r="R112" s="224">
        <f>Q112*H112</f>
        <v>0.054342339999999989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82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3167</v>
      </c>
    </row>
    <row r="113" s="2" customFormat="1">
      <c r="A113" s="40"/>
      <c r="B113" s="41"/>
      <c r="C113" s="42"/>
      <c r="D113" s="228" t="s">
        <v>196</v>
      </c>
      <c r="E113" s="42"/>
      <c r="F113" s="229" t="s">
        <v>3168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196</v>
      </c>
      <c r="AU113" s="19" t="s">
        <v>82</v>
      </c>
    </row>
    <row r="114" s="13" customFormat="1">
      <c r="A114" s="13"/>
      <c r="B114" s="233"/>
      <c r="C114" s="234"/>
      <c r="D114" s="235" t="s">
        <v>198</v>
      </c>
      <c r="E114" s="236" t="s">
        <v>19</v>
      </c>
      <c r="F114" s="237" t="s">
        <v>3169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198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3170</v>
      </c>
      <c r="G115" s="245"/>
      <c r="H115" s="248">
        <v>156.983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3171</v>
      </c>
      <c r="G116" s="245"/>
      <c r="H116" s="248">
        <v>32.039999999999999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3172</v>
      </c>
      <c r="G117" s="245"/>
      <c r="H117" s="248">
        <v>14.116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3173</v>
      </c>
      <c r="G118" s="245"/>
      <c r="H118" s="248">
        <v>5.8700000000000001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5" customFormat="1">
      <c r="A119" s="15"/>
      <c r="B119" s="255"/>
      <c r="C119" s="256"/>
      <c r="D119" s="235" t="s">
        <v>198</v>
      </c>
      <c r="E119" s="257" t="s">
        <v>19</v>
      </c>
      <c r="F119" s="258" t="s">
        <v>229</v>
      </c>
      <c r="G119" s="256"/>
      <c r="H119" s="259">
        <v>209.00900000000002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198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188</v>
      </c>
    </row>
    <row r="120" s="12" customFormat="1" ht="22.8" customHeight="1">
      <c r="A120" s="12"/>
      <c r="B120" s="199"/>
      <c r="C120" s="200"/>
      <c r="D120" s="201" t="s">
        <v>72</v>
      </c>
      <c r="E120" s="213" t="s">
        <v>401</v>
      </c>
      <c r="F120" s="213" t="s">
        <v>402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SUM(P121:P122)</f>
        <v>0</v>
      </c>
      <c r="Q120" s="207"/>
      <c r="R120" s="208">
        <f>SUM(R121:R122)</f>
        <v>0</v>
      </c>
      <c r="S120" s="207"/>
      <c r="T120" s="20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72</v>
      </c>
      <c r="AU120" s="211" t="s">
        <v>80</v>
      </c>
      <c r="AY120" s="210" t="s">
        <v>188</v>
      </c>
      <c r="BK120" s="212">
        <f>SUM(BK121:BK122)</f>
        <v>0</v>
      </c>
    </row>
    <row r="121" s="2" customFormat="1" ht="37.8" customHeight="1">
      <c r="A121" s="40"/>
      <c r="B121" s="41"/>
      <c r="C121" s="215" t="s">
        <v>135</v>
      </c>
      <c r="D121" s="215" t="s">
        <v>190</v>
      </c>
      <c r="E121" s="216" t="s">
        <v>615</v>
      </c>
      <c r="F121" s="217" t="s">
        <v>616</v>
      </c>
      <c r="G121" s="218" t="s">
        <v>345</v>
      </c>
      <c r="H121" s="219">
        <v>28.93</v>
      </c>
      <c r="I121" s="220"/>
      <c r="J121" s="221">
        <f>ROUND(I121*H121,2)</f>
        <v>0</v>
      </c>
      <c r="K121" s="217" t="s">
        <v>194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82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3174</v>
      </c>
    </row>
    <row r="122" s="2" customFormat="1">
      <c r="A122" s="40"/>
      <c r="B122" s="41"/>
      <c r="C122" s="42"/>
      <c r="D122" s="228" t="s">
        <v>196</v>
      </c>
      <c r="E122" s="42"/>
      <c r="F122" s="229" t="s">
        <v>618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196</v>
      </c>
      <c r="AU122" s="19" t="s">
        <v>82</v>
      </c>
    </row>
    <row r="123" s="12" customFormat="1" ht="25.92" customHeight="1">
      <c r="A123" s="12"/>
      <c r="B123" s="199"/>
      <c r="C123" s="200"/>
      <c r="D123" s="201" t="s">
        <v>72</v>
      </c>
      <c r="E123" s="202" t="s">
        <v>408</v>
      </c>
      <c r="F123" s="202" t="s">
        <v>409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P124+P249+P311+P319+P328+P364</f>
        <v>0</v>
      </c>
      <c r="Q123" s="207"/>
      <c r="R123" s="208">
        <f>R124+R249+R311+R319+R328+R364</f>
        <v>14.118870380000001</v>
      </c>
      <c r="S123" s="207"/>
      <c r="T123" s="209">
        <f>T124+T249+T311+T319+T328+T364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73</v>
      </c>
      <c r="AY123" s="210" t="s">
        <v>188</v>
      </c>
      <c r="BK123" s="212">
        <f>BK124+BK249+BK311+BK319+BK328+BK364</f>
        <v>0</v>
      </c>
    </row>
    <row r="124" s="12" customFormat="1" ht="22.8" customHeight="1">
      <c r="A124" s="12"/>
      <c r="B124" s="199"/>
      <c r="C124" s="200"/>
      <c r="D124" s="201" t="s">
        <v>72</v>
      </c>
      <c r="E124" s="213" t="s">
        <v>410</v>
      </c>
      <c r="F124" s="213" t="s">
        <v>411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SUM(P125:P248)</f>
        <v>0</v>
      </c>
      <c r="Q124" s="207"/>
      <c r="R124" s="208">
        <f>SUM(R125:R248)</f>
        <v>4.8727092400000007</v>
      </c>
      <c r="S124" s="207"/>
      <c r="T124" s="209">
        <f>SUM(T125:T248)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82</v>
      </c>
      <c r="AT124" s="211" t="s">
        <v>72</v>
      </c>
      <c r="AU124" s="211" t="s">
        <v>80</v>
      </c>
      <c r="AY124" s="210" t="s">
        <v>188</v>
      </c>
      <c r="BK124" s="212">
        <f>SUM(BK125:BK248)</f>
        <v>0</v>
      </c>
    </row>
    <row r="125" s="2" customFormat="1" ht="24.15" customHeight="1">
      <c r="A125" s="40"/>
      <c r="B125" s="41"/>
      <c r="C125" s="215" t="s">
        <v>253</v>
      </c>
      <c r="D125" s="215" t="s">
        <v>190</v>
      </c>
      <c r="E125" s="216" t="s">
        <v>2586</v>
      </c>
      <c r="F125" s="217" t="s">
        <v>2587</v>
      </c>
      <c r="G125" s="218" t="s">
        <v>243</v>
      </c>
      <c r="H125" s="219">
        <v>433.221</v>
      </c>
      <c r="I125" s="220"/>
      <c r="J125" s="221">
        <f>ROUND(I125*H125,2)</f>
        <v>0</v>
      </c>
      <c r="K125" s="217" t="s">
        <v>194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342</v>
      </c>
      <c r="AT125" s="226" t="s">
        <v>190</v>
      </c>
      <c r="AU125" s="226" t="s">
        <v>82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342</v>
      </c>
      <c r="BM125" s="226" t="s">
        <v>3175</v>
      </c>
    </row>
    <row r="126" s="2" customFormat="1">
      <c r="A126" s="40"/>
      <c r="B126" s="41"/>
      <c r="C126" s="42"/>
      <c r="D126" s="228" t="s">
        <v>196</v>
      </c>
      <c r="E126" s="42"/>
      <c r="F126" s="229" t="s">
        <v>2589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196</v>
      </c>
      <c r="AU126" s="19" t="s">
        <v>82</v>
      </c>
    </row>
    <row r="127" s="13" customFormat="1">
      <c r="A127" s="13"/>
      <c r="B127" s="233"/>
      <c r="C127" s="234"/>
      <c r="D127" s="235" t="s">
        <v>198</v>
      </c>
      <c r="E127" s="236" t="s">
        <v>19</v>
      </c>
      <c r="F127" s="237" t="s">
        <v>3160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198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3176</v>
      </c>
      <c r="G128" s="245"/>
      <c r="H128" s="248">
        <v>448.875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3177</v>
      </c>
      <c r="G129" s="245"/>
      <c r="H129" s="248">
        <v>-26.100000000000001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3178</v>
      </c>
      <c r="G130" s="245"/>
      <c r="H130" s="248">
        <v>-23.760000000000002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1095</v>
      </c>
      <c r="G131" s="245"/>
      <c r="H131" s="248">
        <v>-1.6739999999999999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3179</v>
      </c>
      <c r="G132" s="245"/>
      <c r="H132" s="248">
        <v>-4.2999999999999998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3180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3181</v>
      </c>
      <c r="G134" s="245"/>
      <c r="H134" s="248">
        <v>40.18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5" customFormat="1">
      <c r="A135" s="15"/>
      <c r="B135" s="255"/>
      <c r="C135" s="256"/>
      <c r="D135" s="235" t="s">
        <v>198</v>
      </c>
      <c r="E135" s="257" t="s">
        <v>19</v>
      </c>
      <c r="F135" s="258" t="s">
        <v>229</v>
      </c>
      <c r="G135" s="256"/>
      <c r="H135" s="259">
        <v>433.221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198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188</v>
      </c>
    </row>
    <row r="136" s="2" customFormat="1" ht="16.5" customHeight="1">
      <c r="A136" s="40"/>
      <c r="B136" s="41"/>
      <c r="C136" s="272" t="s">
        <v>258</v>
      </c>
      <c r="D136" s="272" t="s">
        <v>522</v>
      </c>
      <c r="E136" s="273" t="s">
        <v>628</v>
      </c>
      <c r="F136" s="274" t="s">
        <v>629</v>
      </c>
      <c r="G136" s="275" t="s">
        <v>345</v>
      </c>
      <c r="H136" s="276">
        <v>0.13</v>
      </c>
      <c r="I136" s="277"/>
      <c r="J136" s="278">
        <f>ROUND(I136*H136,2)</f>
        <v>0</v>
      </c>
      <c r="K136" s="274" t="s">
        <v>194</v>
      </c>
      <c r="L136" s="279"/>
      <c r="M136" s="280" t="s">
        <v>19</v>
      </c>
      <c r="N136" s="281" t="s">
        <v>44</v>
      </c>
      <c r="O136" s="86"/>
      <c r="P136" s="224">
        <f>O136*H136</f>
        <v>0</v>
      </c>
      <c r="Q136" s="224">
        <v>1</v>
      </c>
      <c r="R136" s="224">
        <f>Q136*H136</f>
        <v>0.13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630</v>
      </c>
      <c r="AT136" s="226" t="s">
        <v>522</v>
      </c>
      <c r="AU136" s="226" t="s">
        <v>82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342</v>
      </c>
      <c r="BM136" s="226" t="s">
        <v>3182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3160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3176</v>
      </c>
      <c r="G138" s="245"/>
      <c r="H138" s="248">
        <v>448.875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3177</v>
      </c>
      <c r="G139" s="245"/>
      <c r="H139" s="248">
        <v>-26.100000000000001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3178</v>
      </c>
      <c r="G140" s="245"/>
      <c r="H140" s="248">
        <v>-23.760000000000002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1095</v>
      </c>
      <c r="G141" s="245"/>
      <c r="H141" s="248">
        <v>-1.6739999999999999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3179</v>
      </c>
      <c r="G142" s="245"/>
      <c r="H142" s="248">
        <v>-4.2999999999999998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6" customFormat="1">
      <c r="A143" s="16"/>
      <c r="B143" s="282"/>
      <c r="C143" s="283"/>
      <c r="D143" s="235" t="s">
        <v>198</v>
      </c>
      <c r="E143" s="284" t="s">
        <v>19</v>
      </c>
      <c r="F143" s="285" t="s">
        <v>730</v>
      </c>
      <c r="G143" s="283"/>
      <c r="H143" s="286">
        <v>393.041</v>
      </c>
      <c r="I143" s="287"/>
      <c r="J143" s="283"/>
      <c r="K143" s="283"/>
      <c r="L143" s="288"/>
      <c r="M143" s="289"/>
      <c r="N143" s="290"/>
      <c r="O143" s="290"/>
      <c r="P143" s="290"/>
      <c r="Q143" s="290"/>
      <c r="R143" s="290"/>
      <c r="S143" s="290"/>
      <c r="T143" s="29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2" t="s">
        <v>198</v>
      </c>
      <c r="AU143" s="292" t="s">
        <v>82</v>
      </c>
      <c r="AV143" s="16" t="s">
        <v>129</v>
      </c>
      <c r="AW143" s="16" t="s">
        <v>35</v>
      </c>
      <c r="AX143" s="16" t="s">
        <v>73</v>
      </c>
      <c r="AY143" s="292" t="s">
        <v>188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3180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3181</v>
      </c>
      <c r="G145" s="245"/>
      <c r="H145" s="248">
        <v>40.18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433.221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14" customFormat="1">
      <c r="A147" s="14"/>
      <c r="B147" s="244"/>
      <c r="C147" s="245"/>
      <c r="D147" s="235" t="s">
        <v>198</v>
      </c>
      <c r="E147" s="245"/>
      <c r="F147" s="247" t="s">
        <v>3183</v>
      </c>
      <c r="G147" s="245"/>
      <c r="H147" s="248">
        <v>0.13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4</v>
      </c>
      <c r="AX147" s="14" t="s">
        <v>80</v>
      </c>
      <c r="AY147" s="254" t="s">
        <v>188</v>
      </c>
    </row>
    <row r="148" s="2" customFormat="1" ht="16.5" customHeight="1">
      <c r="A148" s="40"/>
      <c r="B148" s="41"/>
      <c r="C148" s="215" t="s">
        <v>263</v>
      </c>
      <c r="D148" s="215" t="s">
        <v>190</v>
      </c>
      <c r="E148" s="216" t="s">
        <v>2595</v>
      </c>
      <c r="F148" s="217" t="s">
        <v>2596</v>
      </c>
      <c r="G148" s="218" t="s">
        <v>243</v>
      </c>
      <c r="H148" s="219">
        <v>433.221</v>
      </c>
      <c r="I148" s="220"/>
      <c r="J148" s="221">
        <f>ROUND(I148*H148,2)</f>
        <v>0</v>
      </c>
      <c r="K148" s="217" t="s">
        <v>194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0.00088000000000000003</v>
      </c>
      <c r="R148" s="224">
        <f>Q148*H148</f>
        <v>0.38123448000000004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342</v>
      </c>
      <c r="AT148" s="226" t="s">
        <v>190</v>
      </c>
      <c r="AU148" s="226" t="s">
        <v>82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342</v>
      </c>
      <c r="BM148" s="226" t="s">
        <v>3184</v>
      </c>
    </row>
    <row r="149" s="2" customFormat="1">
      <c r="A149" s="40"/>
      <c r="B149" s="41"/>
      <c r="C149" s="42"/>
      <c r="D149" s="228" t="s">
        <v>196</v>
      </c>
      <c r="E149" s="42"/>
      <c r="F149" s="229" t="s">
        <v>2598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196</v>
      </c>
      <c r="AU149" s="19" t="s">
        <v>82</v>
      </c>
    </row>
    <row r="150" s="13" customFormat="1">
      <c r="A150" s="13"/>
      <c r="B150" s="233"/>
      <c r="C150" s="234"/>
      <c r="D150" s="235" t="s">
        <v>198</v>
      </c>
      <c r="E150" s="236" t="s">
        <v>19</v>
      </c>
      <c r="F150" s="237" t="s">
        <v>3160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198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3176</v>
      </c>
      <c r="G151" s="245"/>
      <c r="H151" s="248">
        <v>448.875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3177</v>
      </c>
      <c r="G152" s="245"/>
      <c r="H152" s="248">
        <v>-26.100000000000001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3178</v>
      </c>
      <c r="G153" s="245"/>
      <c r="H153" s="248">
        <v>-23.760000000000002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1095</v>
      </c>
      <c r="G154" s="245"/>
      <c r="H154" s="248">
        <v>-1.6739999999999999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3179</v>
      </c>
      <c r="G155" s="245"/>
      <c r="H155" s="248">
        <v>-4.2999999999999998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3" customFormat="1">
      <c r="A156" s="13"/>
      <c r="B156" s="233"/>
      <c r="C156" s="234"/>
      <c r="D156" s="235" t="s">
        <v>198</v>
      </c>
      <c r="E156" s="236" t="s">
        <v>19</v>
      </c>
      <c r="F156" s="237" t="s">
        <v>3180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198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3181</v>
      </c>
      <c r="G157" s="245"/>
      <c r="H157" s="248">
        <v>40.18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5" customFormat="1">
      <c r="A158" s="15"/>
      <c r="B158" s="255"/>
      <c r="C158" s="256"/>
      <c r="D158" s="235" t="s">
        <v>198</v>
      </c>
      <c r="E158" s="257" t="s">
        <v>19</v>
      </c>
      <c r="F158" s="258" t="s">
        <v>229</v>
      </c>
      <c r="G158" s="256"/>
      <c r="H158" s="259">
        <v>433.221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198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188</v>
      </c>
    </row>
    <row r="159" s="2" customFormat="1" ht="24.15" customHeight="1">
      <c r="A159" s="40"/>
      <c r="B159" s="41"/>
      <c r="C159" s="272" t="s">
        <v>268</v>
      </c>
      <c r="D159" s="272" t="s">
        <v>522</v>
      </c>
      <c r="E159" s="273" t="s">
        <v>639</v>
      </c>
      <c r="F159" s="274" t="s">
        <v>640</v>
      </c>
      <c r="G159" s="275" t="s">
        <v>243</v>
      </c>
      <c r="H159" s="276">
        <v>498.20400000000001</v>
      </c>
      <c r="I159" s="277"/>
      <c r="J159" s="278">
        <f>ROUND(I159*H159,2)</f>
        <v>0</v>
      </c>
      <c r="K159" s="274" t="s">
        <v>194</v>
      </c>
      <c r="L159" s="279"/>
      <c r="M159" s="280" t="s">
        <v>19</v>
      </c>
      <c r="N159" s="281" t="s">
        <v>44</v>
      </c>
      <c r="O159" s="86"/>
      <c r="P159" s="224">
        <f>O159*H159</f>
        <v>0</v>
      </c>
      <c r="Q159" s="224">
        <v>0.0054000000000000003</v>
      </c>
      <c r="R159" s="224">
        <f>Q159*H159</f>
        <v>2.6903016000000002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630</v>
      </c>
      <c r="AT159" s="226" t="s">
        <v>522</v>
      </c>
      <c r="AU159" s="226" t="s">
        <v>82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342</v>
      </c>
      <c r="BM159" s="226" t="s">
        <v>3185</v>
      </c>
    </row>
    <row r="160" s="13" customFormat="1">
      <c r="A160" s="13"/>
      <c r="B160" s="233"/>
      <c r="C160" s="234"/>
      <c r="D160" s="235" t="s">
        <v>198</v>
      </c>
      <c r="E160" s="236" t="s">
        <v>19</v>
      </c>
      <c r="F160" s="237" t="s">
        <v>3160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198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3176</v>
      </c>
      <c r="G161" s="245"/>
      <c r="H161" s="248">
        <v>448.875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3177</v>
      </c>
      <c r="G162" s="245"/>
      <c r="H162" s="248">
        <v>-26.100000000000001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3178</v>
      </c>
      <c r="G163" s="245"/>
      <c r="H163" s="248">
        <v>-23.760000000000002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1095</v>
      </c>
      <c r="G164" s="245"/>
      <c r="H164" s="248">
        <v>-1.6739999999999999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3179</v>
      </c>
      <c r="G165" s="245"/>
      <c r="H165" s="248">
        <v>-4.2999999999999998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3180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3181</v>
      </c>
      <c r="G167" s="245"/>
      <c r="H167" s="248">
        <v>40.18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5" customFormat="1">
      <c r="A168" s="15"/>
      <c r="B168" s="255"/>
      <c r="C168" s="256"/>
      <c r="D168" s="235" t="s">
        <v>198</v>
      </c>
      <c r="E168" s="257" t="s">
        <v>19</v>
      </c>
      <c r="F168" s="258" t="s">
        <v>229</v>
      </c>
      <c r="G168" s="256"/>
      <c r="H168" s="259">
        <v>433.221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198</v>
      </c>
      <c r="AU168" s="265" t="s">
        <v>82</v>
      </c>
      <c r="AV168" s="15" t="s">
        <v>135</v>
      </c>
      <c r="AW168" s="15" t="s">
        <v>35</v>
      </c>
      <c r="AX168" s="15" t="s">
        <v>80</v>
      </c>
      <c r="AY168" s="265" t="s">
        <v>188</v>
      </c>
    </row>
    <row r="169" s="14" customFormat="1">
      <c r="A169" s="14"/>
      <c r="B169" s="244"/>
      <c r="C169" s="245"/>
      <c r="D169" s="235" t="s">
        <v>198</v>
      </c>
      <c r="E169" s="245"/>
      <c r="F169" s="247" t="s">
        <v>3186</v>
      </c>
      <c r="G169" s="245"/>
      <c r="H169" s="248">
        <v>498.20400000000001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4</v>
      </c>
      <c r="AX169" s="14" t="s">
        <v>80</v>
      </c>
      <c r="AY169" s="254" t="s">
        <v>188</v>
      </c>
    </row>
    <row r="170" s="2" customFormat="1" ht="16.5" customHeight="1">
      <c r="A170" s="40"/>
      <c r="B170" s="41"/>
      <c r="C170" s="215" t="s">
        <v>239</v>
      </c>
      <c r="D170" s="215" t="s">
        <v>190</v>
      </c>
      <c r="E170" s="216" t="s">
        <v>1829</v>
      </c>
      <c r="F170" s="217" t="s">
        <v>1830</v>
      </c>
      <c r="G170" s="218" t="s">
        <v>243</v>
      </c>
      <c r="H170" s="219">
        <v>380.76100000000002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0.00019000000000000001</v>
      </c>
      <c r="R170" s="224">
        <f>Q170*H170</f>
        <v>0.072344590000000014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342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342</v>
      </c>
      <c r="BM170" s="226" t="s">
        <v>3187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2604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3160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3188</v>
      </c>
      <c r="G173" s="245"/>
      <c r="H173" s="248">
        <v>411.54399999999998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3189</v>
      </c>
      <c r="G174" s="245"/>
      <c r="H174" s="248">
        <v>-29.948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3190</v>
      </c>
      <c r="G175" s="245"/>
      <c r="H175" s="248">
        <v>-32.899999999999999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3191</v>
      </c>
      <c r="G176" s="245"/>
      <c r="H176" s="248">
        <v>-2.8900000000000001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3192</v>
      </c>
      <c r="G177" s="245"/>
      <c r="H177" s="248">
        <v>-6.4500000000000002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3" customFormat="1">
      <c r="A178" s="13"/>
      <c r="B178" s="233"/>
      <c r="C178" s="234"/>
      <c r="D178" s="235" t="s">
        <v>198</v>
      </c>
      <c r="E178" s="236" t="s">
        <v>19</v>
      </c>
      <c r="F178" s="237" t="s">
        <v>3180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198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3193</v>
      </c>
      <c r="G179" s="245"/>
      <c r="H179" s="248">
        <v>41.405000000000001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5" customFormat="1">
      <c r="A180" s="15"/>
      <c r="B180" s="255"/>
      <c r="C180" s="256"/>
      <c r="D180" s="235" t="s">
        <v>198</v>
      </c>
      <c r="E180" s="257" t="s">
        <v>19</v>
      </c>
      <c r="F180" s="258" t="s">
        <v>229</v>
      </c>
      <c r="G180" s="256"/>
      <c r="H180" s="259">
        <v>380.76100000000008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198</v>
      </c>
      <c r="AU180" s="265" t="s">
        <v>82</v>
      </c>
      <c r="AV180" s="15" t="s">
        <v>135</v>
      </c>
      <c r="AW180" s="15" t="s">
        <v>35</v>
      </c>
      <c r="AX180" s="15" t="s">
        <v>80</v>
      </c>
      <c r="AY180" s="265" t="s">
        <v>188</v>
      </c>
    </row>
    <row r="181" s="2" customFormat="1" ht="24.15" customHeight="1">
      <c r="A181" s="40"/>
      <c r="B181" s="41"/>
      <c r="C181" s="215" t="s">
        <v>286</v>
      </c>
      <c r="D181" s="215" t="s">
        <v>190</v>
      </c>
      <c r="E181" s="216" t="s">
        <v>3194</v>
      </c>
      <c r="F181" s="217" t="s">
        <v>3195</v>
      </c>
      <c r="G181" s="218" t="s">
        <v>243</v>
      </c>
      <c r="H181" s="219">
        <v>222.32900000000001</v>
      </c>
      <c r="I181" s="220"/>
      <c r="J181" s="221">
        <f>ROUND(I181*H181,2)</f>
        <v>0</v>
      </c>
      <c r="K181" s="217" t="s">
        <v>194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3.0000000000000001E-05</v>
      </c>
      <c r="R181" s="224">
        <f>Q181*H181</f>
        <v>0.0066698700000000005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342</v>
      </c>
      <c r="AT181" s="226" t="s">
        <v>190</v>
      </c>
      <c r="AU181" s="226" t="s">
        <v>82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342</v>
      </c>
      <c r="BM181" s="226" t="s">
        <v>3196</v>
      </c>
    </row>
    <row r="182" s="2" customFormat="1">
      <c r="A182" s="40"/>
      <c r="B182" s="41"/>
      <c r="C182" s="42"/>
      <c r="D182" s="228" t="s">
        <v>196</v>
      </c>
      <c r="E182" s="42"/>
      <c r="F182" s="229" t="s">
        <v>3197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196</v>
      </c>
      <c r="AU182" s="19" t="s">
        <v>82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3160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3198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3199</v>
      </c>
      <c r="G185" s="245"/>
      <c r="H185" s="248">
        <v>202.25399999999999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3180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3200</v>
      </c>
      <c r="G187" s="245"/>
      <c r="H187" s="248">
        <v>20.074999999999999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5" customFormat="1">
      <c r="A188" s="15"/>
      <c r="B188" s="255"/>
      <c r="C188" s="256"/>
      <c r="D188" s="235" t="s">
        <v>198</v>
      </c>
      <c r="E188" s="257" t="s">
        <v>19</v>
      </c>
      <c r="F188" s="258" t="s">
        <v>229</v>
      </c>
      <c r="G188" s="256"/>
      <c r="H188" s="259">
        <v>222.32899999999998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198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188</v>
      </c>
    </row>
    <row r="189" s="2" customFormat="1" ht="16.5" customHeight="1">
      <c r="A189" s="40"/>
      <c r="B189" s="41"/>
      <c r="C189" s="272" t="s">
        <v>296</v>
      </c>
      <c r="D189" s="272" t="s">
        <v>522</v>
      </c>
      <c r="E189" s="273" t="s">
        <v>3201</v>
      </c>
      <c r="F189" s="274" t="s">
        <v>3202</v>
      </c>
      <c r="G189" s="275" t="s">
        <v>243</v>
      </c>
      <c r="H189" s="276">
        <v>693.55399999999997</v>
      </c>
      <c r="I189" s="277"/>
      <c r="J189" s="278">
        <f>ROUND(I189*H189,2)</f>
        <v>0</v>
      </c>
      <c r="K189" s="274" t="s">
        <v>194</v>
      </c>
      <c r="L189" s="279"/>
      <c r="M189" s="280" t="s">
        <v>19</v>
      </c>
      <c r="N189" s="281" t="s">
        <v>44</v>
      </c>
      <c r="O189" s="86"/>
      <c r="P189" s="224">
        <f>O189*H189</f>
        <v>0</v>
      </c>
      <c r="Q189" s="224">
        <v>0.0022000000000000001</v>
      </c>
      <c r="R189" s="224">
        <f>Q189*H189</f>
        <v>1.5258188000000001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630</v>
      </c>
      <c r="AT189" s="226" t="s">
        <v>522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342</v>
      </c>
      <c r="BM189" s="226" t="s">
        <v>3203</v>
      </c>
    </row>
    <row r="190" s="13" customFormat="1">
      <c r="A190" s="13"/>
      <c r="B190" s="233"/>
      <c r="C190" s="234"/>
      <c r="D190" s="235" t="s">
        <v>198</v>
      </c>
      <c r="E190" s="236" t="s">
        <v>19</v>
      </c>
      <c r="F190" s="237" t="s">
        <v>3160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198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3188</v>
      </c>
      <c r="G191" s="245"/>
      <c r="H191" s="248">
        <v>411.54399999999998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3189</v>
      </c>
      <c r="G192" s="245"/>
      <c r="H192" s="248">
        <v>-29.948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3190</v>
      </c>
      <c r="G193" s="245"/>
      <c r="H193" s="248">
        <v>-32.899999999999999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3191</v>
      </c>
      <c r="G194" s="245"/>
      <c r="H194" s="248">
        <v>-2.8900000000000001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3192</v>
      </c>
      <c r="G195" s="245"/>
      <c r="H195" s="248">
        <v>-6.4500000000000002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3" customFormat="1">
      <c r="A196" s="13"/>
      <c r="B196" s="233"/>
      <c r="C196" s="234"/>
      <c r="D196" s="235" t="s">
        <v>198</v>
      </c>
      <c r="E196" s="236" t="s">
        <v>19</v>
      </c>
      <c r="F196" s="237" t="s">
        <v>3180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198</v>
      </c>
      <c r="AU196" s="243" t="s">
        <v>82</v>
      </c>
      <c r="AV196" s="13" t="s">
        <v>80</v>
      </c>
      <c r="AW196" s="13" t="s">
        <v>35</v>
      </c>
      <c r="AX196" s="13" t="s">
        <v>73</v>
      </c>
      <c r="AY196" s="243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3193</v>
      </c>
      <c r="G197" s="245"/>
      <c r="H197" s="248">
        <v>41.405000000000001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6" customFormat="1">
      <c r="A198" s="16"/>
      <c r="B198" s="282"/>
      <c r="C198" s="283"/>
      <c r="D198" s="235" t="s">
        <v>198</v>
      </c>
      <c r="E198" s="284" t="s">
        <v>19</v>
      </c>
      <c r="F198" s="285" t="s">
        <v>730</v>
      </c>
      <c r="G198" s="283"/>
      <c r="H198" s="286">
        <v>380.76100000000008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198</v>
      </c>
      <c r="AU198" s="292" t="s">
        <v>82</v>
      </c>
      <c r="AV198" s="16" t="s">
        <v>129</v>
      </c>
      <c r="AW198" s="16" t="s">
        <v>35</v>
      </c>
      <c r="AX198" s="16" t="s">
        <v>73</v>
      </c>
      <c r="AY198" s="292" t="s">
        <v>188</v>
      </c>
    </row>
    <row r="199" s="13" customFormat="1">
      <c r="A199" s="13"/>
      <c r="B199" s="233"/>
      <c r="C199" s="234"/>
      <c r="D199" s="235" t="s">
        <v>198</v>
      </c>
      <c r="E199" s="236" t="s">
        <v>19</v>
      </c>
      <c r="F199" s="237" t="s">
        <v>3198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198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3199</v>
      </c>
      <c r="G200" s="245"/>
      <c r="H200" s="248">
        <v>202.25399999999999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3180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3200</v>
      </c>
      <c r="G202" s="245"/>
      <c r="H202" s="248">
        <v>20.074999999999999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6" customFormat="1">
      <c r="A203" s="16"/>
      <c r="B203" s="282"/>
      <c r="C203" s="283"/>
      <c r="D203" s="235" t="s">
        <v>198</v>
      </c>
      <c r="E203" s="284" t="s">
        <v>19</v>
      </c>
      <c r="F203" s="285" t="s">
        <v>730</v>
      </c>
      <c r="G203" s="283"/>
      <c r="H203" s="286">
        <v>222.32899999999998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2" t="s">
        <v>198</v>
      </c>
      <c r="AU203" s="292" t="s">
        <v>82</v>
      </c>
      <c r="AV203" s="16" t="s">
        <v>129</v>
      </c>
      <c r="AW203" s="16" t="s">
        <v>35</v>
      </c>
      <c r="AX203" s="16" t="s">
        <v>73</v>
      </c>
      <c r="AY203" s="292" t="s">
        <v>188</v>
      </c>
    </row>
    <row r="204" s="15" customFormat="1">
      <c r="A204" s="15"/>
      <c r="B204" s="255"/>
      <c r="C204" s="256"/>
      <c r="D204" s="235" t="s">
        <v>198</v>
      </c>
      <c r="E204" s="257" t="s">
        <v>19</v>
      </c>
      <c r="F204" s="258" t="s">
        <v>229</v>
      </c>
      <c r="G204" s="256"/>
      <c r="H204" s="259">
        <v>603.09000000000015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198</v>
      </c>
      <c r="AU204" s="265" t="s">
        <v>82</v>
      </c>
      <c r="AV204" s="15" t="s">
        <v>135</v>
      </c>
      <c r="AW204" s="15" t="s">
        <v>35</v>
      </c>
      <c r="AX204" s="15" t="s">
        <v>80</v>
      </c>
      <c r="AY204" s="265" t="s">
        <v>188</v>
      </c>
    </row>
    <row r="205" s="14" customFormat="1">
      <c r="A205" s="14"/>
      <c r="B205" s="244"/>
      <c r="C205" s="245"/>
      <c r="D205" s="235" t="s">
        <v>198</v>
      </c>
      <c r="E205" s="245"/>
      <c r="F205" s="247" t="s">
        <v>3204</v>
      </c>
      <c r="G205" s="245"/>
      <c r="H205" s="248">
        <v>693.55399999999997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4</v>
      </c>
      <c r="AX205" s="14" t="s">
        <v>80</v>
      </c>
      <c r="AY205" s="254" t="s">
        <v>188</v>
      </c>
    </row>
    <row r="206" s="2" customFormat="1" ht="21.75" customHeight="1">
      <c r="A206" s="40"/>
      <c r="B206" s="41"/>
      <c r="C206" s="215" t="s">
        <v>305</v>
      </c>
      <c r="D206" s="215" t="s">
        <v>190</v>
      </c>
      <c r="E206" s="216" t="s">
        <v>2610</v>
      </c>
      <c r="F206" s="217" t="s">
        <v>2611</v>
      </c>
      <c r="G206" s="218" t="s">
        <v>243</v>
      </c>
      <c r="H206" s="219">
        <v>603.09000000000003</v>
      </c>
      <c r="I206" s="220"/>
      <c r="J206" s="221">
        <f>ROUND(I206*H206,2)</f>
        <v>0</v>
      </c>
      <c r="K206" s="217" t="s">
        <v>194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342</v>
      </c>
      <c r="AT206" s="226" t="s">
        <v>190</v>
      </c>
      <c r="AU206" s="226" t="s">
        <v>82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342</v>
      </c>
      <c r="BM206" s="226" t="s">
        <v>3205</v>
      </c>
    </row>
    <row r="207" s="2" customFormat="1">
      <c r="A207" s="40"/>
      <c r="B207" s="41"/>
      <c r="C207" s="42"/>
      <c r="D207" s="228" t="s">
        <v>196</v>
      </c>
      <c r="E207" s="42"/>
      <c r="F207" s="229" t="s">
        <v>2613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196</v>
      </c>
      <c r="AU207" s="19" t="s">
        <v>82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3160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3188</v>
      </c>
      <c r="G209" s="245"/>
      <c r="H209" s="248">
        <v>411.54399999999998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3189</v>
      </c>
      <c r="G210" s="245"/>
      <c r="H210" s="248">
        <v>-29.948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3190</v>
      </c>
      <c r="G211" s="245"/>
      <c r="H211" s="248">
        <v>-32.899999999999999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3191</v>
      </c>
      <c r="G212" s="245"/>
      <c r="H212" s="248">
        <v>-2.8900000000000001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3192</v>
      </c>
      <c r="G213" s="245"/>
      <c r="H213" s="248">
        <v>-6.4500000000000002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3180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3193</v>
      </c>
      <c r="G215" s="245"/>
      <c r="H215" s="248">
        <v>41.405000000000001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6" customFormat="1">
      <c r="A216" s="16"/>
      <c r="B216" s="282"/>
      <c r="C216" s="283"/>
      <c r="D216" s="235" t="s">
        <v>198</v>
      </c>
      <c r="E216" s="284" t="s">
        <v>19</v>
      </c>
      <c r="F216" s="285" t="s">
        <v>730</v>
      </c>
      <c r="G216" s="283"/>
      <c r="H216" s="286">
        <v>380.76100000000008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198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3198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3199</v>
      </c>
      <c r="G218" s="245"/>
      <c r="H218" s="248">
        <v>202.25399999999999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3" customFormat="1">
      <c r="A219" s="13"/>
      <c r="B219" s="233"/>
      <c r="C219" s="234"/>
      <c r="D219" s="235" t="s">
        <v>198</v>
      </c>
      <c r="E219" s="236" t="s">
        <v>19</v>
      </c>
      <c r="F219" s="237" t="s">
        <v>3180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198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3200</v>
      </c>
      <c r="G220" s="245"/>
      <c r="H220" s="248">
        <v>20.074999999999999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6" customFormat="1">
      <c r="A221" s="16"/>
      <c r="B221" s="282"/>
      <c r="C221" s="283"/>
      <c r="D221" s="235" t="s">
        <v>198</v>
      </c>
      <c r="E221" s="284" t="s">
        <v>19</v>
      </c>
      <c r="F221" s="285" t="s">
        <v>730</v>
      </c>
      <c r="G221" s="283"/>
      <c r="H221" s="286">
        <v>222.32899999999998</v>
      </c>
      <c r="I221" s="287"/>
      <c r="J221" s="283"/>
      <c r="K221" s="283"/>
      <c r="L221" s="288"/>
      <c r="M221" s="289"/>
      <c r="N221" s="290"/>
      <c r="O221" s="290"/>
      <c r="P221" s="290"/>
      <c r="Q221" s="290"/>
      <c r="R221" s="290"/>
      <c r="S221" s="290"/>
      <c r="T221" s="29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2" t="s">
        <v>198</v>
      </c>
      <c r="AU221" s="292" t="s">
        <v>82</v>
      </c>
      <c r="AV221" s="16" t="s">
        <v>129</v>
      </c>
      <c r="AW221" s="16" t="s">
        <v>35</v>
      </c>
      <c r="AX221" s="16" t="s">
        <v>73</v>
      </c>
      <c r="AY221" s="292" t="s">
        <v>188</v>
      </c>
    </row>
    <row r="222" s="15" customFormat="1">
      <c r="A222" s="15"/>
      <c r="B222" s="255"/>
      <c r="C222" s="256"/>
      <c r="D222" s="235" t="s">
        <v>198</v>
      </c>
      <c r="E222" s="257" t="s">
        <v>19</v>
      </c>
      <c r="F222" s="258" t="s">
        <v>229</v>
      </c>
      <c r="G222" s="256"/>
      <c r="H222" s="259">
        <v>603.09000000000015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198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188</v>
      </c>
    </row>
    <row r="223" s="2" customFormat="1" ht="16.5" customHeight="1">
      <c r="A223" s="40"/>
      <c r="B223" s="41"/>
      <c r="C223" s="272" t="s">
        <v>312</v>
      </c>
      <c r="D223" s="272" t="s">
        <v>522</v>
      </c>
      <c r="E223" s="273" t="s">
        <v>3206</v>
      </c>
      <c r="F223" s="274" t="s">
        <v>3207</v>
      </c>
      <c r="G223" s="275" t="s">
        <v>243</v>
      </c>
      <c r="H223" s="276">
        <v>663.399</v>
      </c>
      <c r="I223" s="277"/>
      <c r="J223" s="278">
        <f>ROUND(I223*H223,2)</f>
        <v>0</v>
      </c>
      <c r="K223" s="274" t="s">
        <v>194</v>
      </c>
      <c r="L223" s="279"/>
      <c r="M223" s="280" t="s">
        <v>19</v>
      </c>
      <c r="N223" s="281" t="s">
        <v>44</v>
      </c>
      <c r="O223" s="86"/>
      <c r="P223" s="224">
        <f>O223*H223</f>
        <v>0</v>
      </c>
      <c r="Q223" s="224">
        <v>0.00010000000000000001</v>
      </c>
      <c r="R223" s="224">
        <f>Q223*H223</f>
        <v>0.066339900000000007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630</v>
      </c>
      <c r="AT223" s="226" t="s">
        <v>522</v>
      </c>
      <c r="AU223" s="226" t="s">
        <v>82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342</v>
      </c>
      <c r="BM223" s="226" t="s">
        <v>3208</v>
      </c>
    </row>
    <row r="224" s="13" customFormat="1">
      <c r="A224" s="13"/>
      <c r="B224" s="233"/>
      <c r="C224" s="234"/>
      <c r="D224" s="235" t="s">
        <v>198</v>
      </c>
      <c r="E224" s="236" t="s">
        <v>19</v>
      </c>
      <c r="F224" s="237" t="s">
        <v>3160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198</v>
      </c>
      <c r="AU224" s="243" t="s">
        <v>82</v>
      </c>
      <c r="AV224" s="13" t="s">
        <v>80</v>
      </c>
      <c r="AW224" s="13" t="s">
        <v>35</v>
      </c>
      <c r="AX224" s="13" t="s">
        <v>73</v>
      </c>
      <c r="AY224" s="243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3188</v>
      </c>
      <c r="G225" s="245"/>
      <c r="H225" s="248">
        <v>411.54399999999998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3189</v>
      </c>
      <c r="G226" s="245"/>
      <c r="H226" s="248">
        <v>-29.948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3190</v>
      </c>
      <c r="G227" s="245"/>
      <c r="H227" s="248">
        <v>-32.899999999999999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3191</v>
      </c>
      <c r="G228" s="245"/>
      <c r="H228" s="248">
        <v>-2.8900000000000001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3192</v>
      </c>
      <c r="G229" s="245"/>
      <c r="H229" s="248">
        <v>-6.4500000000000002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3180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3193</v>
      </c>
      <c r="G231" s="245"/>
      <c r="H231" s="248">
        <v>41.405000000000001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6" customFormat="1">
      <c r="A232" s="16"/>
      <c r="B232" s="282"/>
      <c r="C232" s="283"/>
      <c r="D232" s="235" t="s">
        <v>198</v>
      </c>
      <c r="E232" s="284" t="s">
        <v>19</v>
      </c>
      <c r="F232" s="285" t="s">
        <v>730</v>
      </c>
      <c r="G232" s="283"/>
      <c r="H232" s="286">
        <v>380.76100000000008</v>
      </c>
      <c r="I232" s="287"/>
      <c r="J232" s="283"/>
      <c r="K232" s="283"/>
      <c r="L232" s="288"/>
      <c r="M232" s="289"/>
      <c r="N232" s="290"/>
      <c r="O232" s="290"/>
      <c r="P232" s="290"/>
      <c r="Q232" s="290"/>
      <c r="R232" s="290"/>
      <c r="S232" s="290"/>
      <c r="T232" s="291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2" t="s">
        <v>198</v>
      </c>
      <c r="AU232" s="292" t="s">
        <v>82</v>
      </c>
      <c r="AV232" s="16" t="s">
        <v>129</v>
      </c>
      <c r="AW232" s="16" t="s">
        <v>35</v>
      </c>
      <c r="AX232" s="16" t="s">
        <v>73</v>
      </c>
      <c r="AY232" s="292" t="s">
        <v>188</v>
      </c>
    </row>
    <row r="233" s="13" customFormat="1">
      <c r="A233" s="13"/>
      <c r="B233" s="233"/>
      <c r="C233" s="234"/>
      <c r="D233" s="235" t="s">
        <v>198</v>
      </c>
      <c r="E233" s="236" t="s">
        <v>19</v>
      </c>
      <c r="F233" s="237" t="s">
        <v>3198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198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3199</v>
      </c>
      <c r="G234" s="245"/>
      <c r="H234" s="248">
        <v>202.25399999999999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3" customFormat="1">
      <c r="A235" s="13"/>
      <c r="B235" s="233"/>
      <c r="C235" s="234"/>
      <c r="D235" s="235" t="s">
        <v>198</v>
      </c>
      <c r="E235" s="236" t="s">
        <v>19</v>
      </c>
      <c r="F235" s="237" t="s">
        <v>3180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198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3200</v>
      </c>
      <c r="G236" s="245"/>
      <c r="H236" s="248">
        <v>20.074999999999999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6" customFormat="1">
      <c r="A237" s="16"/>
      <c r="B237" s="282"/>
      <c r="C237" s="283"/>
      <c r="D237" s="235" t="s">
        <v>198</v>
      </c>
      <c r="E237" s="284" t="s">
        <v>19</v>
      </c>
      <c r="F237" s="285" t="s">
        <v>730</v>
      </c>
      <c r="G237" s="283"/>
      <c r="H237" s="286">
        <v>222.32899999999998</v>
      </c>
      <c r="I237" s="287"/>
      <c r="J237" s="283"/>
      <c r="K237" s="283"/>
      <c r="L237" s="288"/>
      <c r="M237" s="289"/>
      <c r="N237" s="290"/>
      <c r="O237" s="290"/>
      <c r="P237" s="290"/>
      <c r="Q237" s="290"/>
      <c r="R237" s="290"/>
      <c r="S237" s="290"/>
      <c r="T237" s="29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2" t="s">
        <v>198</v>
      </c>
      <c r="AU237" s="292" t="s">
        <v>82</v>
      </c>
      <c r="AV237" s="16" t="s">
        <v>129</v>
      </c>
      <c r="AW237" s="16" t="s">
        <v>35</v>
      </c>
      <c r="AX237" s="16" t="s">
        <v>73</v>
      </c>
      <c r="AY237" s="292" t="s">
        <v>188</v>
      </c>
    </row>
    <row r="238" s="15" customFormat="1">
      <c r="A238" s="15"/>
      <c r="B238" s="255"/>
      <c r="C238" s="256"/>
      <c r="D238" s="235" t="s">
        <v>198</v>
      </c>
      <c r="E238" s="257" t="s">
        <v>19</v>
      </c>
      <c r="F238" s="258" t="s">
        <v>229</v>
      </c>
      <c r="G238" s="256"/>
      <c r="H238" s="259">
        <v>603.09000000000015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198</v>
      </c>
      <c r="AU238" s="265" t="s">
        <v>82</v>
      </c>
      <c r="AV238" s="15" t="s">
        <v>135</v>
      </c>
      <c r="AW238" s="15" t="s">
        <v>35</v>
      </c>
      <c r="AX238" s="15" t="s">
        <v>80</v>
      </c>
      <c r="AY238" s="265" t="s">
        <v>188</v>
      </c>
    </row>
    <row r="239" s="14" customFormat="1">
      <c r="A239" s="14"/>
      <c r="B239" s="244"/>
      <c r="C239" s="245"/>
      <c r="D239" s="235" t="s">
        <v>198</v>
      </c>
      <c r="E239" s="245"/>
      <c r="F239" s="247" t="s">
        <v>3209</v>
      </c>
      <c r="G239" s="245"/>
      <c r="H239" s="248">
        <v>663.399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4</v>
      </c>
      <c r="AX239" s="14" t="s">
        <v>80</v>
      </c>
      <c r="AY239" s="254" t="s">
        <v>188</v>
      </c>
    </row>
    <row r="240" s="2" customFormat="1" ht="21.75" customHeight="1">
      <c r="A240" s="40"/>
      <c r="B240" s="41"/>
      <c r="C240" s="215" t="s">
        <v>321</v>
      </c>
      <c r="D240" s="215" t="s">
        <v>190</v>
      </c>
      <c r="E240" s="216" t="s">
        <v>3210</v>
      </c>
      <c r="F240" s="217" t="s">
        <v>3211</v>
      </c>
      <c r="G240" s="218" t="s">
        <v>442</v>
      </c>
      <c r="H240" s="219">
        <v>3426.8490000000002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342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342</v>
      </c>
      <c r="BM240" s="226" t="s">
        <v>3212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3213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3214</v>
      </c>
      <c r="G242" s="245"/>
      <c r="H242" s="248">
        <v>3426.8490000000002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5" customFormat="1">
      <c r="A243" s="15"/>
      <c r="B243" s="255"/>
      <c r="C243" s="256"/>
      <c r="D243" s="235" t="s">
        <v>198</v>
      </c>
      <c r="E243" s="257" t="s">
        <v>19</v>
      </c>
      <c r="F243" s="258" t="s">
        <v>229</v>
      </c>
      <c r="G243" s="256"/>
      <c r="H243" s="259">
        <v>3426.8490000000002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198</v>
      </c>
      <c r="AU243" s="265" t="s">
        <v>82</v>
      </c>
      <c r="AV243" s="15" t="s">
        <v>135</v>
      </c>
      <c r="AW243" s="15" t="s">
        <v>35</v>
      </c>
      <c r="AX243" s="15" t="s">
        <v>80</v>
      </c>
      <c r="AY243" s="265" t="s">
        <v>188</v>
      </c>
    </row>
    <row r="244" s="2" customFormat="1" ht="16.5" customHeight="1">
      <c r="A244" s="40"/>
      <c r="B244" s="41"/>
      <c r="C244" s="272" t="s">
        <v>8</v>
      </c>
      <c r="D244" s="272" t="s">
        <v>522</v>
      </c>
      <c r="E244" s="273" t="s">
        <v>3215</v>
      </c>
      <c r="F244" s="274" t="s">
        <v>3216</v>
      </c>
      <c r="G244" s="275" t="s">
        <v>1352</v>
      </c>
      <c r="H244" s="276">
        <v>3426.8490000000002</v>
      </c>
      <c r="I244" s="277"/>
      <c r="J244" s="278">
        <f>ROUND(I244*H244,2)</f>
        <v>0</v>
      </c>
      <c r="K244" s="274" t="s">
        <v>452</v>
      </c>
      <c r="L244" s="279"/>
      <c r="M244" s="280" t="s">
        <v>19</v>
      </c>
      <c r="N244" s="281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630</v>
      </c>
      <c r="AT244" s="226" t="s">
        <v>522</v>
      </c>
      <c r="AU244" s="226" t="s">
        <v>82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342</v>
      </c>
      <c r="BM244" s="226" t="s">
        <v>3217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3214</v>
      </c>
      <c r="G245" s="245"/>
      <c r="H245" s="248">
        <v>3426.8490000000002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5" customFormat="1">
      <c r="A246" s="15"/>
      <c r="B246" s="255"/>
      <c r="C246" s="256"/>
      <c r="D246" s="235" t="s">
        <v>198</v>
      </c>
      <c r="E246" s="257" t="s">
        <v>19</v>
      </c>
      <c r="F246" s="258" t="s">
        <v>229</v>
      </c>
      <c r="G246" s="256"/>
      <c r="H246" s="259">
        <v>3426.8490000000002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198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188</v>
      </c>
    </row>
    <row r="247" s="2" customFormat="1" ht="24.15" customHeight="1">
      <c r="A247" s="40"/>
      <c r="B247" s="41"/>
      <c r="C247" s="215" t="s">
        <v>342</v>
      </c>
      <c r="D247" s="215" t="s">
        <v>190</v>
      </c>
      <c r="E247" s="216" t="s">
        <v>1837</v>
      </c>
      <c r="F247" s="217" t="s">
        <v>1838</v>
      </c>
      <c r="G247" s="218" t="s">
        <v>460</v>
      </c>
      <c r="H247" s="266"/>
      <c r="I247" s="220"/>
      <c r="J247" s="221">
        <f>ROUND(I247*H247,2)</f>
        <v>0</v>
      </c>
      <c r="K247" s="217" t="s">
        <v>194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342</v>
      </c>
      <c r="AT247" s="226" t="s">
        <v>190</v>
      </c>
      <c r="AU247" s="226" t="s">
        <v>82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342</v>
      </c>
      <c r="BM247" s="226" t="s">
        <v>3218</v>
      </c>
    </row>
    <row r="248" s="2" customFormat="1">
      <c r="A248" s="40"/>
      <c r="B248" s="41"/>
      <c r="C248" s="42"/>
      <c r="D248" s="228" t="s">
        <v>196</v>
      </c>
      <c r="E248" s="42"/>
      <c r="F248" s="229" t="s">
        <v>2693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196</v>
      </c>
      <c r="AU248" s="19" t="s">
        <v>82</v>
      </c>
    </row>
    <row r="249" s="12" customFormat="1" ht="22.8" customHeight="1">
      <c r="A249" s="12"/>
      <c r="B249" s="199"/>
      <c r="C249" s="200"/>
      <c r="D249" s="201" t="s">
        <v>72</v>
      </c>
      <c r="E249" s="213" t="s">
        <v>418</v>
      </c>
      <c r="F249" s="213" t="s">
        <v>419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SUM(P250:P310)</f>
        <v>0</v>
      </c>
      <c r="Q249" s="207"/>
      <c r="R249" s="208">
        <f>SUM(R250:R310)</f>
        <v>7.9921915800000001</v>
      </c>
      <c r="S249" s="207"/>
      <c r="T249" s="209">
        <f>SUM(T250:T310)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82</v>
      </c>
      <c r="AT249" s="211" t="s">
        <v>72</v>
      </c>
      <c r="AU249" s="211" t="s">
        <v>80</v>
      </c>
      <c r="AY249" s="210" t="s">
        <v>188</v>
      </c>
      <c r="BK249" s="212">
        <f>SUM(BK250:BK310)</f>
        <v>0</v>
      </c>
    </row>
    <row r="250" s="2" customFormat="1" ht="24.15" customHeight="1">
      <c r="A250" s="40"/>
      <c r="B250" s="41"/>
      <c r="C250" s="215" t="s">
        <v>348</v>
      </c>
      <c r="D250" s="215" t="s">
        <v>190</v>
      </c>
      <c r="E250" s="216" t="s">
        <v>3219</v>
      </c>
      <c r="F250" s="217" t="s">
        <v>3220</v>
      </c>
      <c r="G250" s="218" t="s">
        <v>243</v>
      </c>
      <c r="H250" s="219">
        <v>245.72</v>
      </c>
      <c r="I250" s="220"/>
      <c r="J250" s="221">
        <f>ROUND(I250*H250,2)</f>
        <v>0</v>
      </c>
      <c r="K250" s="217" t="s">
        <v>194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0.0060000000000000001</v>
      </c>
      <c r="R250" s="224">
        <f>Q250*H250</f>
        <v>1.4743200000000001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342</v>
      </c>
      <c r="AT250" s="226" t="s">
        <v>190</v>
      </c>
      <c r="AU250" s="226" t="s">
        <v>82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342</v>
      </c>
      <c r="BM250" s="226" t="s">
        <v>3221</v>
      </c>
    </row>
    <row r="251" s="2" customFormat="1">
      <c r="A251" s="40"/>
      <c r="B251" s="41"/>
      <c r="C251" s="42"/>
      <c r="D251" s="228" t="s">
        <v>196</v>
      </c>
      <c r="E251" s="42"/>
      <c r="F251" s="229" t="s">
        <v>3222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196</v>
      </c>
      <c r="AU251" s="19" t="s">
        <v>82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3169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3170</v>
      </c>
      <c r="G253" s="245"/>
      <c r="H253" s="248">
        <v>156.983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3223</v>
      </c>
      <c r="G254" s="245"/>
      <c r="H254" s="248">
        <v>63.432000000000002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3224</v>
      </c>
      <c r="G255" s="245"/>
      <c r="H255" s="248">
        <v>13.625999999999999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3225</v>
      </c>
      <c r="G256" s="245"/>
      <c r="H256" s="248">
        <v>11.679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5" customFormat="1">
      <c r="A257" s="15"/>
      <c r="B257" s="255"/>
      <c r="C257" s="256"/>
      <c r="D257" s="235" t="s">
        <v>198</v>
      </c>
      <c r="E257" s="257" t="s">
        <v>19</v>
      </c>
      <c r="F257" s="258" t="s">
        <v>229</v>
      </c>
      <c r="G257" s="256"/>
      <c r="H257" s="259">
        <v>245.72000000000003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198</v>
      </c>
      <c r="AU257" s="265" t="s">
        <v>82</v>
      </c>
      <c r="AV257" s="15" t="s">
        <v>135</v>
      </c>
      <c r="AW257" s="15" t="s">
        <v>35</v>
      </c>
      <c r="AX257" s="15" t="s">
        <v>80</v>
      </c>
      <c r="AY257" s="265" t="s">
        <v>188</v>
      </c>
    </row>
    <row r="258" s="2" customFormat="1" ht="16.5" customHeight="1">
      <c r="A258" s="40"/>
      <c r="B258" s="41"/>
      <c r="C258" s="272" t="s">
        <v>355</v>
      </c>
      <c r="D258" s="272" t="s">
        <v>522</v>
      </c>
      <c r="E258" s="273" t="s">
        <v>3226</v>
      </c>
      <c r="F258" s="274" t="s">
        <v>3227</v>
      </c>
      <c r="G258" s="275" t="s">
        <v>243</v>
      </c>
      <c r="H258" s="276">
        <v>258.00599999999997</v>
      </c>
      <c r="I258" s="277"/>
      <c r="J258" s="278">
        <f>ROUND(I258*H258,2)</f>
        <v>0</v>
      </c>
      <c r="K258" s="274" t="s">
        <v>194</v>
      </c>
      <c r="L258" s="279"/>
      <c r="M258" s="280" t="s">
        <v>19</v>
      </c>
      <c r="N258" s="281" t="s">
        <v>44</v>
      </c>
      <c r="O258" s="86"/>
      <c r="P258" s="224">
        <f>O258*H258</f>
        <v>0</v>
      </c>
      <c r="Q258" s="224">
        <v>0.0044999999999999997</v>
      </c>
      <c r="R258" s="224">
        <f>Q258*H258</f>
        <v>1.1610269999999998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630</v>
      </c>
      <c r="AT258" s="226" t="s">
        <v>522</v>
      </c>
      <c r="AU258" s="226" t="s">
        <v>82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342</v>
      </c>
      <c r="BM258" s="226" t="s">
        <v>3228</v>
      </c>
    </row>
    <row r="259" s="13" customFormat="1">
      <c r="A259" s="13"/>
      <c r="B259" s="233"/>
      <c r="C259" s="234"/>
      <c r="D259" s="235" t="s">
        <v>198</v>
      </c>
      <c r="E259" s="236" t="s">
        <v>19</v>
      </c>
      <c r="F259" s="237" t="s">
        <v>3169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198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3170</v>
      </c>
      <c r="G260" s="245"/>
      <c r="H260" s="248">
        <v>156.983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3223</v>
      </c>
      <c r="G261" s="245"/>
      <c r="H261" s="248">
        <v>63.432000000000002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3224</v>
      </c>
      <c r="G262" s="245"/>
      <c r="H262" s="248">
        <v>13.625999999999999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3225</v>
      </c>
      <c r="G263" s="245"/>
      <c r="H263" s="248">
        <v>11.679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5" customFormat="1">
      <c r="A264" s="15"/>
      <c r="B264" s="255"/>
      <c r="C264" s="256"/>
      <c r="D264" s="235" t="s">
        <v>198</v>
      </c>
      <c r="E264" s="257" t="s">
        <v>19</v>
      </c>
      <c r="F264" s="258" t="s">
        <v>229</v>
      </c>
      <c r="G264" s="256"/>
      <c r="H264" s="259">
        <v>245.72000000000003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198</v>
      </c>
      <c r="AU264" s="265" t="s">
        <v>82</v>
      </c>
      <c r="AV264" s="15" t="s">
        <v>135</v>
      </c>
      <c r="AW264" s="15" t="s">
        <v>35</v>
      </c>
      <c r="AX264" s="15" t="s">
        <v>80</v>
      </c>
      <c r="AY264" s="265" t="s">
        <v>188</v>
      </c>
    </row>
    <row r="265" s="14" customFormat="1">
      <c r="A265" s="14"/>
      <c r="B265" s="244"/>
      <c r="C265" s="245"/>
      <c r="D265" s="235" t="s">
        <v>198</v>
      </c>
      <c r="E265" s="245"/>
      <c r="F265" s="247" t="s">
        <v>3229</v>
      </c>
      <c r="G265" s="245"/>
      <c r="H265" s="248">
        <v>258.00599999999997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4</v>
      </c>
      <c r="AX265" s="14" t="s">
        <v>80</v>
      </c>
      <c r="AY265" s="254" t="s">
        <v>188</v>
      </c>
    </row>
    <row r="266" s="2" customFormat="1" ht="24.15" customHeight="1">
      <c r="A266" s="40"/>
      <c r="B266" s="41"/>
      <c r="C266" s="215" t="s">
        <v>361</v>
      </c>
      <c r="D266" s="215" t="s">
        <v>190</v>
      </c>
      <c r="E266" s="216" t="s">
        <v>3230</v>
      </c>
      <c r="F266" s="217" t="s">
        <v>3231</v>
      </c>
      <c r="G266" s="218" t="s">
        <v>243</v>
      </c>
      <c r="H266" s="219">
        <v>868.89200000000005</v>
      </c>
      <c r="I266" s="220"/>
      <c r="J266" s="221">
        <f>ROUND(I266*H266,2)</f>
        <v>0</v>
      </c>
      <c r="K266" s="217" t="s">
        <v>194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0.00116</v>
      </c>
      <c r="R266" s="224">
        <f>Q266*H266</f>
        <v>1.00791472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342</v>
      </c>
      <c r="AT266" s="226" t="s">
        <v>190</v>
      </c>
      <c r="AU266" s="226" t="s">
        <v>82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342</v>
      </c>
      <c r="BM266" s="226" t="s">
        <v>3232</v>
      </c>
    </row>
    <row r="267" s="2" customFormat="1">
      <c r="A267" s="40"/>
      <c r="B267" s="41"/>
      <c r="C267" s="42"/>
      <c r="D267" s="228" t="s">
        <v>196</v>
      </c>
      <c r="E267" s="42"/>
      <c r="F267" s="229" t="s">
        <v>3233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196</v>
      </c>
      <c r="AU267" s="19" t="s">
        <v>82</v>
      </c>
    </row>
    <row r="268" s="13" customFormat="1">
      <c r="A268" s="13"/>
      <c r="B268" s="233"/>
      <c r="C268" s="234"/>
      <c r="D268" s="235" t="s">
        <v>198</v>
      </c>
      <c r="E268" s="236" t="s">
        <v>19</v>
      </c>
      <c r="F268" s="237" t="s">
        <v>3160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198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3234</v>
      </c>
      <c r="G269" s="245"/>
      <c r="H269" s="248">
        <v>897.75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4" customFormat="1">
      <c r="A270" s="14"/>
      <c r="B270" s="244"/>
      <c r="C270" s="245"/>
      <c r="D270" s="235" t="s">
        <v>198</v>
      </c>
      <c r="E270" s="246" t="s">
        <v>19</v>
      </c>
      <c r="F270" s="247" t="s">
        <v>3235</v>
      </c>
      <c r="G270" s="245"/>
      <c r="H270" s="248">
        <v>-52.200000000000003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198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3236</v>
      </c>
      <c r="G271" s="245"/>
      <c r="H271" s="248">
        <v>-47.520000000000003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3237</v>
      </c>
      <c r="G272" s="245"/>
      <c r="H272" s="248">
        <v>-3.3479999999999999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3238</v>
      </c>
      <c r="G273" s="245"/>
      <c r="H273" s="248">
        <v>-8.5999999999999996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3" customFormat="1">
      <c r="A274" s="13"/>
      <c r="B274" s="233"/>
      <c r="C274" s="234"/>
      <c r="D274" s="235" t="s">
        <v>198</v>
      </c>
      <c r="E274" s="236" t="s">
        <v>19</v>
      </c>
      <c r="F274" s="237" t="s">
        <v>3180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198</v>
      </c>
      <c r="AU274" s="243" t="s">
        <v>82</v>
      </c>
      <c r="AV274" s="13" t="s">
        <v>80</v>
      </c>
      <c r="AW274" s="13" t="s">
        <v>35</v>
      </c>
      <c r="AX274" s="13" t="s">
        <v>73</v>
      </c>
      <c r="AY274" s="243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3239</v>
      </c>
      <c r="G275" s="245"/>
      <c r="H275" s="248">
        <v>82.810000000000002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5" customFormat="1">
      <c r="A276" s="15"/>
      <c r="B276" s="255"/>
      <c r="C276" s="256"/>
      <c r="D276" s="235" t="s">
        <v>198</v>
      </c>
      <c r="E276" s="257" t="s">
        <v>19</v>
      </c>
      <c r="F276" s="258" t="s">
        <v>229</v>
      </c>
      <c r="G276" s="256"/>
      <c r="H276" s="259">
        <v>868.89200000000005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198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188</v>
      </c>
    </row>
    <row r="277" s="2" customFormat="1" ht="16.5" customHeight="1">
      <c r="A277" s="40"/>
      <c r="B277" s="41"/>
      <c r="C277" s="272" t="s">
        <v>375</v>
      </c>
      <c r="D277" s="272" t="s">
        <v>522</v>
      </c>
      <c r="E277" s="273" t="s">
        <v>3240</v>
      </c>
      <c r="F277" s="274" t="s">
        <v>3241</v>
      </c>
      <c r="G277" s="275" t="s">
        <v>243</v>
      </c>
      <c r="H277" s="276">
        <v>886.26999999999998</v>
      </c>
      <c r="I277" s="277"/>
      <c r="J277" s="278">
        <f>ROUND(I277*H277,2)</f>
        <v>0</v>
      </c>
      <c r="K277" s="274" t="s">
        <v>194</v>
      </c>
      <c r="L277" s="279"/>
      <c r="M277" s="280" t="s">
        <v>19</v>
      </c>
      <c r="N277" s="281" t="s">
        <v>44</v>
      </c>
      <c r="O277" s="86"/>
      <c r="P277" s="224">
        <f>O277*H277</f>
        <v>0</v>
      </c>
      <c r="Q277" s="224">
        <v>0.0037499999999999999</v>
      </c>
      <c r="R277" s="224">
        <f>Q277*H277</f>
        <v>3.3235124999999996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630</v>
      </c>
      <c r="AT277" s="226" t="s">
        <v>522</v>
      </c>
      <c r="AU277" s="226" t="s">
        <v>82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342</v>
      </c>
      <c r="BM277" s="226" t="s">
        <v>3242</v>
      </c>
    </row>
    <row r="278" s="13" customFormat="1">
      <c r="A278" s="13"/>
      <c r="B278" s="233"/>
      <c r="C278" s="234"/>
      <c r="D278" s="235" t="s">
        <v>198</v>
      </c>
      <c r="E278" s="236" t="s">
        <v>19</v>
      </c>
      <c r="F278" s="237" t="s">
        <v>3160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198</v>
      </c>
      <c r="AU278" s="243" t="s">
        <v>82</v>
      </c>
      <c r="AV278" s="13" t="s">
        <v>80</v>
      </c>
      <c r="AW278" s="13" t="s">
        <v>35</v>
      </c>
      <c r="AX278" s="13" t="s">
        <v>73</v>
      </c>
      <c r="AY278" s="243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3234</v>
      </c>
      <c r="G279" s="245"/>
      <c r="H279" s="248">
        <v>897.75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3235</v>
      </c>
      <c r="G280" s="245"/>
      <c r="H280" s="248">
        <v>-52.200000000000003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3236</v>
      </c>
      <c r="G281" s="245"/>
      <c r="H281" s="248">
        <v>-47.520000000000003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3237</v>
      </c>
      <c r="G282" s="245"/>
      <c r="H282" s="248">
        <v>-3.3479999999999999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3238</v>
      </c>
      <c r="G283" s="245"/>
      <c r="H283" s="248">
        <v>-8.5999999999999996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3" customFormat="1">
      <c r="A284" s="13"/>
      <c r="B284" s="233"/>
      <c r="C284" s="234"/>
      <c r="D284" s="235" t="s">
        <v>198</v>
      </c>
      <c r="E284" s="236" t="s">
        <v>19</v>
      </c>
      <c r="F284" s="237" t="s">
        <v>3180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198</v>
      </c>
      <c r="AU284" s="243" t="s">
        <v>82</v>
      </c>
      <c r="AV284" s="13" t="s">
        <v>80</v>
      </c>
      <c r="AW284" s="13" t="s">
        <v>35</v>
      </c>
      <c r="AX284" s="13" t="s">
        <v>73</v>
      </c>
      <c r="AY284" s="243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3239</v>
      </c>
      <c r="G285" s="245"/>
      <c r="H285" s="248">
        <v>82.810000000000002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5" customFormat="1">
      <c r="A286" s="15"/>
      <c r="B286" s="255"/>
      <c r="C286" s="256"/>
      <c r="D286" s="235" t="s">
        <v>198</v>
      </c>
      <c r="E286" s="257" t="s">
        <v>19</v>
      </c>
      <c r="F286" s="258" t="s">
        <v>229</v>
      </c>
      <c r="G286" s="256"/>
      <c r="H286" s="259">
        <v>868.89200000000005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198</v>
      </c>
      <c r="AU286" s="265" t="s">
        <v>82</v>
      </c>
      <c r="AV286" s="15" t="s">
        <v>135</v>
      </c>
      <c r="AW286" s="15" t="s">
        <v>35</v>
      </c>
      <c r="AX286" s="15" t="s">
        <v>80</v>
      </c>
      <c r="AY286" s="265" t="s">
        <v>188</v>
      </c>
    </row>
    <row r="287" s="14" customFormat="1">
      <c r="A287" s="14"/>
      <c r="B287" s="244"/>
      <c r="C287" s="245"/>
      <c r="D287" s="235" t="s">
        <v>198</v>
      </c>
      <c r="E287" s="245"/>
      <c r="F287" s="247" t="s">
        <v>3243</v>
      </c>
      <c r="G287" s="245"/>
      <c r="H287" s="248">
        <v>886.26999999999998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4</v>
      </c>
      <c r="AX287" s="14" t="s">
        <v>80</v>
      </c>
      <c r="AY287" s="254" t="s">
        <v>188</v>
      </c>
    </row>
    <row r="288" s="2" customFormat="1" ht="16.5" customHeight="1">
      <c r="A288" s="40"/>
      <c r="B288" s="41"/>
      <c r="C288" s="215" t="s">
        <v>7</v>
      </c>
      <c r="D288" s="215" t="s">
        <v>190</v>
      </c>
      <c r="E288" s="216" t="s">
        <v>3244</v>
      </c>
      <c r="F288" s="217" t="s">
        <v>3245</v>
      </c>
      <c r="G288" s="218" t="s">
        <v>243</v>
      </c>
      <c r="H288" s="219">
        <v>434.44600000000003</v>
      </c>
      <c r="I288" s="220"/>
      <c r="J288" s="221">
        <f>ROUND(I288*H288,2)</f>
        <v>0</v>
      </c>
      <c r="K288" s="217" t="s">
        <v>194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0.00116</v>
      </c>
      <c r="R288" s="224">
        <f>Q288*H288</f>
        <v>0.50395736000000002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342</v>
      </c>
      <c r="AT288" s="226" t="s">
        <v>190</v>
      </c>
      <c r="AU288" s="226" t="s">
        <v>82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342</v>
      </c>
      <c r="BM288" s="226" t="s">
        <v>3246</v>
      </c>
    </row>
    <row r="289" s="2" customFormat="1">
      <c r="A289" s="40"/>
      <c r="B289" s="41"/>
      <c r="C289" s="42"/>
      <c r="D289" s="228" t="s">
        <v>196</v>
      </c>
      <c r="E289" s="42"/>
      <c r="F289" s="229" t="s">
        <v>3247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196</v>
      </c>
      <c r="AU289" s="19" t="s">
        <v>82</v>
      </c>
    </row>
    <row r="290" s="13" customFormat="1">
      <c r="A290" s="13"/>
      <c r="B290" s="233"/>
      <c r="C290" s="234"/>
      <c r="D290" s="235" t="s">
        <v>198</v>
      </c>
      <c r="E290" s="236" t="s">
        <v>19</v>
      </c>
      <c r="F290" s="237" t="s">
        <v>3160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198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3176</v>
      </c>
      <c r="G291" s="245"/>
      <c r="H291" s="248">
        <v>448.875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3177</v>
      </c>
      <c r="G292" s="245"/>
      <c r="H292" s="248">
        <v>-26.100000000000001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3178</v>
      </c>
      <c r="G293" s="245"/>
      <c r="H293" s="248">
        <v>-23.760000000000002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1095</v>
      </c>
      <c r="G294" s="245"/>
      <c r="H294" s="248">
        <v>-1.6739999999999999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3179</v>
      </c>
      <c r="G295" s="245"/>
      <c r="H295" s="248">
        <v>-4.2999999999999998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3" customFormat="1">
      <c r="A296" s="13"/>
      <c r="B296" s="233"/>
      <c r="C296" s="234"/>
      <c r="D296" s="235" t="s">
        <v>198</v>
      </c>
      <c r="E296" s="236" t="s">
        <v>19</v>
      </c>
      <c r="F296" s="237" t="s">
        <v>3180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198</v>
      </c>
      <c r="AU296" s="243" t="s">
        <v>82</v>
      </c>
      <c r="AV296" s="13" t="s">
        <v>80</v>
      </c>
      <c r="AW296" s="13" t="s">
        <v>35</v>
      </c>
      <c r="AX296" s="13" t="s">
        <v>73</v>
      </c>
      <c r="AY296" s="243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3193</v>
      </c>
      <c r="G297" s="245"/>
      <c r="H297" s="248">
        <v>41.405000000000001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5" customFormat="1">
      <c r="A298" s="15"/>
      <c r="B298" s="255"/>
      <c r="C298" s="256"/>
      <c r="D298" s="235" t="s">
        <v>198</v>
      </c>
      <c r="E298" s="257" t="s">
        <v>19</v>
      </c>
      <c r="F298" s="258" t="s">
        <v>229</v>
      </c>
      <c r="G298" s="256"/>
      <c r="H298" s="259">
        <v>434.44600000000003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198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188</v>
      </c>
    </row>
    <row r="299" s="2" customFormat="1" ht="16.5" customHeight="1">
      <c r="A299" s="40"/>
      <c r="B299" s="41"/>
      <c r="C299" s="272" t="s">
        <v>389</v>
      </c>
      <c r="D299" s="272" t="s">
        <v>522</v>
      </c>
      <c r="E299" s="273" t="s">
        <v>3248</v>
      </c>
      <c r="F299" s="274" t="s">
        <v>3249</v>
      </c>
      <c r="G299" s="275" t="s">
        <v>193</v>
      </c>
      <c r="H299" s="276">
        <v>26.073</v>
      </c>
      <c r="I299" s="277"/>
      <c r="J299" s="278">
        <f>ROUND(I299*H299,2)</f>
        <v>0</v>
      </c>
      <c r="K299" s="274" t="s">
        <v>194</v>
      </c>
      <c r="L299" s="279"/>
      <c r="M299" s="280" t="s">
        <v>19</v>
      </c>
      <c r="N299" s="281" t="s">
        <v>44</v>
      </c>
      <c r="O299" s="86"/>
      <c r="P299" s="224">
        <f>O299*H299</f>
        <v>0</v>
      </c>
      <c r="Q299" s="224">
        <v>0.02</v>
      </c>
      <c r="R299" s="224">
        <f>Q299*H299</f>
        <v>0.52146000000000003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630</v>
      </c>
      <c r="AT299" s="226" t="s">
        <v>522</v>
      </c>
      <c r="AU299" s="226" t="s">
        <v>82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342</v>
      </c>
      <c r="BM299" s="226" t="s">
        <v>3250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3160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3251</v>
      </c>
      <c r="G301" s="245"/>
      <c r="H301" s="248">
        <v>26.933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3252</v>
      </c>
      <c r="G302" s="245"/>
      <c r="H302" s="248">
        <v>-1.5660000000000001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3253</v>
      </c>
      <c r="G303" s="245"/>
      <c r="H303" s="248">
        <v>-1.4259999999999999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3254</v>
      </c>
      <c r="G304" s="245"/>
      <c r="H304" s="248">
        <v>-0.10000000000000001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3255</v>
      </c>
      <c r="G305" s="245"/>
      <c r="H305" s="248">
        <v>-0.252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3" customFormat="1">
      <c r="A306" s="13"/>
      <c r="B306" s="233"/>
      <c r="C306" s="234"/>
      <c r="D306" s="235" t="s">
        <v>198</v>
      </c>
      <c r="E306" s="236" t="s">
        <v>19</v>
      </c>
      <c r="F306" s="237" t="s">
        <v>3180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198</v>
      </c>
      <c r="AU306" s="243" t="s">
        <v>82</v>
      </c>
      <c r="AV306" s="13" t="s">
        <v>80</v>
      </c>
      <c r="AW306" s="13" t="s">
        <v>35</v>
      </c>
      <c r="AX306" s="13" t="s">
        <v>73</v>
      </c>
      <c r="AY306" s="243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3256</v>
      </c>
      <c r="G307" s="245"/>
      <c r="H307" s="248">
        <v>2.484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5" customFormat="1">
      <c r="A308" s="15"/>
      <c r="B308" s="255"/>
      <c r="C308" s="256"/>
      <c r="D308" s="235" t="s">
        <v>198</v>
      </c>
      <c r="E308" s="257" t="s">
        <v>19</v>
      </c>
      <c r="F308" s="258" t="s">
        <v>229</v>
      </c>
      <c r="G308" s="256"/>
      <c r="H308" s="259">
        <v>26.073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198</v>
      </c>
      <c r="AU308" s="265" t="s">
        <v>82</v>
      </c>
      <c r="AV308" s="15" t="s">
        <v>135</v>
      </c>
      <c r="AW308" s="15" t="s">
        <v>35</v>
      </c>
      <c r="AX308" s="15" t="s">
        <v>80</v>
      </c>
      <c r="AY308" s="265" t="s">
        <v>188</v>
      </c>
    </row>
    <row r="309" s="2" customFormat="1" ht="24.15" customHeight="1">
      <c r="A309" s="40"/>
      <c r="B309" s="41"/>
      <c r="C309" s="215" t="s">
        <v>396</v>
      </c>
      <c r="D309" s="215" t="s">
        <v>190</v>
      </c>
      <c r="E309" s="216" t="s">
        <v>1858</v>
      </c>
      <c r="F309" s="217" t="s">
        <v>1859</v>
      </c>
      <c r="G309" s="218" t="s">
        <v>460</v>
      </c>
      <c r="H309" s="266"/>
      <c r="I309" s="220"/>
      <c r="J309" s="221">
        <f>ROUND(I309*H309,2)</f>
        <v>0</v>
      </c>
      <c r="K309" s="217" t="s">
        <v>194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342</v>
      </c>
      <c r="AT309" s="226" t="s">
        <v>190</v>
      </c>
      <c r="AU309" s="226" t="s">
        <v>82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342</v>
      </c>
      <c r="BM309" s="226" t="s">
        <v>3257</v>
      </c>
    </row>
    <row r="310" s="2" customFormat="1">
      <c r="A310" s="40"/>
      <c r="B310" s="41"/>
      <c r="C310" s="42"/>
      <c r="D310" s="228" t="s">
        <v>196</v>
      </c>
      <c r="E310" s="42"/>
      <c r="F310" s="229" t="s">
        <v>1861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196</v>
      </c>
      <c r="AU310" s="19" t="s">
        <v>82</v>
      </c>
    </row>
    <row r="311" s="12" customFormat="1" ht="22.8" customHeight="1">
      <c r="A311" s="12"/>
      <c r="B311" s="199"/>
      <c r="C311" s="200"/>
      <c r="D311" s="201" t="s">
        <v>72</v>
      </c>
      <c r="E311" s="213" t="s">
        <v>1237</v>
      </c>
      <c r="F311" s="213" t="s">
        <v>1238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SUM(P312:P318)</f>
        <v>0</v>
      </c>
      <c r="Q311" s="207"/>
      <c r="R311" s="208">
        <f>SUM(R312:R318)</f>
        <v>0.0042399999999999998</v>
      </c>
      <c r="S311" s="207"/>
      <c r="T311" s="20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82</v>
      </c>
      <c r="AT311" s="211" t="s">
        <v>72</v>
      </c>
      <c r="AU311" s="211" t="s">
        <v>80</v>
      </c>
      <c r="AY311" s="210" t="s">
        <v>188</v>
      </c>
      <c r="BK311" s="212">
        <f>SUM(BK312:BK318)</f>
        <v>0</v>
      </c>
    </row>
    <row r="312" s="2" customFormat="1" ht="16.5" customHeight="1">
      <c r="A312" s="40"/>
      <c r="B312" s="41"/>
      <c r="C312" s="215" t="s">
        <v>403</v>
      </c>
      <c r="D312" s="215" t="s">
        <v>190</v>
      </c>
      <c r="E312" s="216" t="s">
        <v>3258</v>
      </c>
      <c r="F312" s="217" t="s">
        <v>3259</v>
      </c>
      <c r="G312" s="218" t="s">
        <v>442</v>
      </c>
      <c r="H312" s="219">
        <v>2</v>
      </c>
      <c r="I312" s="220"/>
      <c r="J312" s="221">
        <f>ROUND(I312*H312,2)</f>
        <v>0</v>
      </c>
      <c r="K312" s="217" t="s">
        <v>194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0.0021199999999999999</v>
      </c>
      <c r="R312" s="224">
        <f>Q312*H312</f>
        <v>0.0042399999999999998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342</v>
      </c>
      <c r="AT312" s="226" t="s">
        <v>190</v>
      </c>
      <c r="AU312" s="226" t="s">
        <v>82</v>
      </c>
      <c r="AY312" s="19" t="s">
        <v>188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342</v>
      </c>
      <c r="BM312" s="226" t="s">
        <v>3260</v>
      </c>
    </row>
    <row r="313" s="2" customFormat="1">
      <c r="A313" s="40"/>
      <c r="B313" s="41"/>
      <c r="C313" s="42"/>
      <c r="D313" s="228" t="s">
        <v>196</v>
      </c>
      <c r="E313" s="42"/>
      <c r="F313" s="229" t="s">
        <v>3261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196</v>
      </c>
      <c r="AU313" s="19" t="s">
        <v>82</v>
      </c>
    </row>
    <row r="314" s="13" customFormat="1">
      <c r="A314" s="13"/>
      <c r="B314" s="233"/>
      <c r="C314" s="234"/>
      <c r="D314" s="235" t="s">
        <v>198</v>
      </c>
      <c r="E314" s="236" t="s">
        <v>19</v>
      </c>
      <c r="F314" s="237" t="s">
        <v>3160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198</v>
      </c>
      <c r="AU314" s="243" t="s">
        <v>82</v>
      </c>
      <c r="AV314" s="13" t="s">
        <v>80</v>
      </c>
      <c r="AW314" s="13" t="s">
        <v>35</v>
      </c>
      <c r="AX314" s="13" t="s">
        <v>73</v>
      </c>
      <c r="AY314" s="243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82</v>
      </c>
      <c r="G315" s="245"/>
      <c r="H315" s="248">
        <v>2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5" customFormat="1">
      <c r="A316" s="15"/>
      <c r="B316" s="255"/>
      <c r="C316" s="256"/>
      <c r="D316" s="235" t="s">
        <v>198</v>
      </c>
      <c r="E316" s="257" t="s">
        <v>19</v>
      </c>
      <c r="F316" s="258" t="s">
        <v>229</v>
      </c>
      <c r="G316" s="256"/>
      <c r="H316" s="259">
        <v>2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198</v>
      </c>
      <c r="AU316" s="265" t="s">
        <v>82</v>
      </c>
      <c r="AV316" s="15" t="s">
        <v>135</v>
      </c>
      <c r="AW316" s="15" t="s">
        <v>35</v>
      </c>
      <c r="AX316" s="15" t="s">
        <v>80</v>
      </c>
      <c r="AY316" s="265" t="s">
        <v>188</v>
      </c>
    </row>
    <row r="317" s="2" customFormat="1" ht="24.15" customHeight="1">
      <c r="A317" s="40"/>
      <c r="B317" s="41"/>
      <c r="C317" s="215" t="s">
        <v>412</v>
      </c>
      <c r="D317" s="215" t="s">
        <v>190</v>
      </c>
      <c r="E317" s="216" t="s">
        <v>1243</v>
      </c>
      <c r="F317" s="217" t="s">
        <v>1244</v>
      </c>
      <c r="G317" s="218" t="s">
        <v>460</v>
      </c>
      <c r="H317" s="266"/>
      <c r="I317" s="220"/>
      <c r="J317" s="221">
        <f>ROUND(I317*H317,2)</f>
        <v>0</v>
      </c>
      <c r="K317" s="217" t="s">
        <v>194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342</v>
      </c>
      <c r="AT317" s="226" t="s">
        <v>190</v>
      </c>
      <c r="AU317" s="226" t="s">
        <v>82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342</v>
      </c>
      <c r="BM317" s="226" t="s">
        <v>3262</v>
      </c>
    </row>
    <row r="318" s="2" customFormat="1">
      <c r="A318" s="40"/>
      <c r="B318" s="41"/>
      <c r="C318" s="42"/>
      <c r="D318" s="228" t="s">
        <v>196</v>
      </c>
      <c r="E318" s="42"/>
      <c r="F318" s="229" t="s">
        <v>1246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196</v>
      </c>
      <c r="AU318" s="19" t="s">
        <v>82</v>
      </c>
    </row>
    <row r="319" s="12" customFormat="1" ht="22.8" customHeight="1">
      <c r="A319" s="12"/>
      <c r="B319" s="199"/>
      <c r="C319" s="200"/>
      <c r="D319" s="201" t="s">
        <v>72</v>
      </c>
      <c r="E319" s="213" t="s">
        <v>2728</v>
      </c>
      <c r="F319" s="213" t="s">
        <v>2729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SUM(P320:P327)</f>
        <v>0</v>
      </c>
      <c r="Q319" s="207"/>
      <c r="R319" s="208">
        <f>SUM(R320:R327)</f>
        <v>1.0485495600000001</v>
      </c>
      <c r="S319" s="207"/>
      <c r="T319" s="209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82</v>
      </c>
      <c r="AT319" s="211" t="s">
        <v>72</v>
      </c>
      <c r="AU319" s="211" t="s">
        <v>80</v>
      </c>
      <c r="AY319" s="210" t="s">
        <v>188</v>
      </c>
      <c r="BK319" s="212">
        <f>SUM(BK320:BK327)</f>
        <v>0</v>
      </c>
    </row>
    <row r="320" s="2" customFormat="1" ht="24.15" customHeight="1">
      <c r="A320" s="40"/>
      <c r="B320" s="41"/>
      <c r="C320" s="215" t="s">
        <v>420</v>
      </c>
      <c r="D320" s="215" t="s">
        <v>190</v>
      </c>
      <c r="E320" s="216" t="s">
        <v>3263</v>
      </c>
      <c r="F320" s="217" t="s">
        <v>3264</v>
      </c>
      <c r="G320" s="218" t="s">
        <v>243</v>
      </c>
      <c r="H320" s="219">
        <v>75.111000000000004</v>
      </c>
      <c r="I320" s="220"/>
      <c r="J320" s="221">
        <f>ROUND(I320*H320,2)</f>
        <v>0</v>
      </c>
      <c r="K320" s="217" t="s">
        <v>194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0.01396</v>
      </c>
      <c r="R320" s="224">
        <f>Q320*H320</f>
        <v>1.0485495600000001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342</v>
      </c>
      <c r="AT320" s="226" t="s">
        <v>190</v>
      </c>
      <c r="AU320" s="226" t="s">
        <v>82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342</v>
      </c>
      <c r="BM320" s="226" t="s">
        <v>3265</v>
      </c>
    </row>
    <row r="321" s="2" customFormat="1">
      <c r="A321" s="40"/>
      <c r="B321" s="41"/>
      <c r="C321" s="42"/>
      <c r="D321" s="228" t="s">
        <v>196</v>
      </c>
      <c r="E321" s="42"/>
      <c r="F321" s="229" t="s">
        <v>3266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196</v>
      </c>
      <c r="AU321" s="19" t="s">
        <v>82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3267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3223</v>
      </c>
      <c r="G323" s="245"/>
      <c r="H323" s="248">
        <v>63.432000000000002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3225</v>
      </c>
      <c r="G324" s="245"/>
      <c r="H324" s="248">
        <v>11.679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75.111000000000004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439</v>
      </c>
      <c r="D326" s="215" t="s">
        <v>190</v>
      </c>
      <c r="E326" s="216" t="s">
        <v>2747</v>
      </c>
      <c r="F326" s="217" t="s">
        <v>2748</v>
      </c>
      <c r="G326" s="218" t="s">
        <v>460</v>
      </c>
      <c r="H326" s="266"/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342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342</v>
      </c>
      <c r="BM326" s="226" t="s">
        <v>3268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3269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1296</v>
      </c>
      <c r="F328" s="213" t="s">
        <v>1297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SUM(P329:P363)</f>
        <v>0</v>
      </c>
      <c r="Q328" s="207"/>
      <c r="R328" s="208">
        <f>SUM(R329:R363)</f>
        <v>0.19334999999999999</v>
      </c>
      <c r="S328" s="207"/>
      <c r="T328" s="209">
        <f>SUM(T329:T363)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188</v>
      </c>
      <c r="BK328" s="212">
        <f>SUM(BK329:BK363)</f>
        <v>0</v>
      </c>
    </row>
    <row r="329" s="2" customFormat="1" ht="16.5" customHeight="1">
      <c r="A329" s="40"/>
      <c r="B329" s="41"/>
      <c r="C329" s="215" t="s">
        <v>448</v>
      </c>
      <c r="D329" s="215" t="s">
        <v>190</v>
      </c>
      <c r="E329" s="216" t="s">
        <v>3270</v>
      </c>
      <c r="F329" s="217" t="s">
        <v>3271</v>
      </c>
      <c r="G329" s="218" t="s">
        <v>501</v>
      </c>
      <c r="H329" s="219">
        <v>10</v>
      </c>
      <c r="I329" s="220"/>
      <c r="J329" s="221">
        <f>ROUND(I329*H329,2)</f>
        <v>0</v>
      </c>
      <c r="K329" s="217" t="s">
        <v>194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342</v>
      </c>
      <c r="AT329" s="226" t="s">
        <v>190</v>
      </c>
      <c r="AU329" s="226" t="s">
        <v>82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342</v>
      </c>
      <c r="BM329" s="226" t="s">
        <v>3272</v>
      </c>
    </row>
    <row r="330" s="2" customFormat="1">
      <c r="A330" s="40"/>
      <c r="B330" s="41"/>
      <c r="C330" s="42"/>
      <c r="D330" s="228" t="s">
        <v>196</v>
      </c>
      <c r="E330" s="42"/>
      <c r="F330" s="229" t="s">
        <v>3273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196</v>
      </c>
      <c r="AU330" s="19" t="s">
        <v>82</v>
      </c>
    </row>
    <row r="331" s="13" customFormat="1">
      <c r="A331" s="13"/>
      <c r="B331" s="233"/>
      <c r="C331" s="234"/>
      <c r="D331" s="235" t="s">
        <v>198</v>
      </c>
      <c r="E331" s="236" t="s">
        <v>19</v>
      </c>
      <c r="F331" s="237" t="s">
        <v>1303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198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3274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286</v>
      </c>
      <c r="G333" s="245"/>
      <c r="H333" s="248">
        <v>10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5" customFormat="1">
      <c r="A334" s="15"/>
      <c r="B334" s="255"/>
      <c r="C334" s="256"/>
      <c r="D334" s="235" t="s">
        <v>198</v>
      </c>
      <c r="E334" s="257" t="s">
        <v>19</v>
      </c>
      <c r="F334" s="258" t="s">
        <v>229</v>
      </c>
      <c r="G334" s="256"/>
      <c r="H334" s="259">
        <v>10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198</v>
      </c>
      <c r="AU334" s="265" t="s">
        <v>82</v>
      </c>
      <c r="AV334" s="15" t="s">
        <v>135</v>
      </c>
      <c r="AW334" s="15" t="s">
        <v>35</v>
      </c>
      <c r="AX334" s="15" t="s">
        <v>80</v>
      </c>
      <c r="AY334" s="265" t="s">
        <v>188</v>
      </c>
    </row>
    <row r="335" s="2" customFormat="1" ht="16.5" customHeight="1">
      <c r="A335" s="40"/>
      <c r="B335" s="41"/>
      <c r="C335" s="272" t="s">
        <v>457</v>
      </c>
      <c r="D335" s="272" t="s">
        <v>522</v>
      </c>
      <c r="E335" s="273" t="s">
        <v>3275</v>
      </c>
      <c r="F335" s="274" t="s">
        <v>3276</v>
      </c>
      <c r="G335" s="275" t="s">
        <v>501</v>
      </c>
      <c r="H335" s="276">
        <v>10</v>
      </c>
      <c r="I335" s="277"/>
      <c r="J335" s="278">
        <f>ROUND(I335*H335,2)</f>
        <v>0</v>
      </c>
      <c r="K335" s="274" t="s">
        <v>194</v>
      </c>
      <c r="L335" s="279"/>
      <c r="M335" s="280" t="s">
        <v>19</v>
      </c>
      <c r="N335" s="281" t="s">
        <v>44</v>
      </c>
      <c r="O335" s="86"/>
      <c r="P335" s="224">
        <f>O335*H335</f>
        <v>0</v>
      </c>
      <c r="Q335" s="224">
        <v>0.00108</v>
      </c>
      <c r="R335" s="224">
        <f>Q335*H335</f>
        <v>0.010800000000000001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630</v>
      </c>
      <c r="AT335" s="226" t="s">
        <v>522</v>
      </c>
      <c r="AU335" s="226" t="s">
        <v>82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342</v>
      </c>
      <c r="BM335" s="226" t="s">
        <v>3277</v>
      </c>
    </row>
    <row r="336" s="13" customFormat="1">
      <c r="A336" s="13"/>
      <c r="B336" s="233"/>
      <c r="C336" s="234"/>
      <c r="D336" s="235" t="s">
        <v>198</v>
      </c>
      <c r="E336" s="236" t="s">
        <v>19</v>
      </c>
      <c r="F336" s="237" t="s">
        <v>1303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198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188</v>
      </c>
    </row>
    <row r="337" s="13" customFormat="1">
      <c r="A337" s="13"/>
      <c r="B337" s="233"/>
      <c r="C337" s="234"/>
      <c r="D337" s="235" t="s">
        <v>198</v>
      </c>
      <c r="E337" s="236" t="s">
        <v>19</v>
      </c>
      <c r="F337" s="237" t="s">
        <v>3274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198</v>
      </c>
      <c r="AU337" s="243" t="s">
        <v>82</v>
      </c>
      <c r="AV337" s="13" t="s">
        <v>80</v>
      </c>
      <c r="AW337" s="13" t="s">
        <v>35</v>
      </c>
      <c r="AX337" s="13" t="s">
        <v>73</v>
      </c>
      <c r="AY337" s="243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286</v>
      </c>
      <c r="G338" s="245"/>
      <c r="H338" s="248">
        <v>10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5" customFormat="1">
      <c r="A339" s="15"/>
      <c r="B339" s="255"/>
      <c r="C339" s="256"/>
      <c r="D339" s="235" t="s">
        <v>198</v>
      </c>
      <c r="E339" s="257" t="s">
        <v>19</v>
      </c>
      <c r="F339" s="258" t="s">
        <v>229</v>
      </c>
      <c r="G339" s="256"/>
      <c r="H339" s="259">
        <v>10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198</v>
      </c>
      <c r="AU339" s="265" t="s">
        <v>82</v>
      </c>
      <c r="AV339" s="15" t="s">
        <v>135</v>
      </c>
      <c r="AW339" s="15" t="s">
        <v>35</v>
      </c>
      <c r="AX339" s="15" t="s">
        <v>80</v>
      </c>
      <c r="AY339" s="265" t="s">
        <v>188</v>
      </c>
    </row>
    <row r="340" s="2" customFormat="1" ht="24.15" customHeight="1">
      <c r="A340" s="40"/>
      <c r="B340" s="41"/>
      <c r="C340" s="215" t="s">
        <v>633</v>
      </c>
      <c r="D340" s="215" t="s">
        <v>190</v>
      </c>
      <c r="E340" s="216" t="s">
        <v>2808</v>
      </c>
      <c r="F340" s="217" t="s">
        <v>2809</v>
      </c>
      <c r="G340" s="218" t="s">
        <v>501</v>
      </c>
      <c r="H340" s="219">
        <v>21</v>
      </c>
      <c r="I340" s="220"/>
      <c r="J340" s="221">
        <f>ROUND(I340*H340,2)</f>
        <v>0</v>
      </c>
      <c r="K340" s="217" t="s">
        <v>452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0.0071199999999999996</v>
      </c>
      <c r="R340" s="224">
        <f>Q340*H340</f>
        <v>0.14951999999999999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342</v>
      </c>
      <c r="AT340" s="226" t="s">
        <v>190</v>
      </c>
      <c r="AU340" s="226" t="s">
        <v>82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342</v>
      </c>
      <c r="BM340" s="226" t="s">
        <v>3278</v>
      </c>
    </row>
    <row r="341" s="13" customFormat="1">
      <c r="A341" s="13"/>
      <c r="B341" s="233"/>
      <c r="C341" s="234"/>
      <c r="D341" s="235" t="s">
        <v>198</v>
      </c>
      <c r="E341" s="236" t="s">
        <v>19</v>
      </c>
      <c r="F341" s="237" t="s">
        <v>2811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198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188</v>
      </c>
    </row>
    <row r="342" s="13" customFormat="1">
      <c r="A342" s="13"/>
      <c r="B342" s="233"/>
      <c r="C342" s="234"/>
      <c r="D342" s="235" t="s">
        <v>198</v>
      </c>
      <c r="E342" s="236" t="s">
        <v>19</v>
      </c>
      <c r="F342" s="237" t="s">
        <v>2812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198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7</v>
      </c>
      <c r="G343" s="245"/>
      <c r="H343" s="248">
        <v>21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5" customFormat="1">
      <c r="A344" s="15"/>
      <c r="B344" s="255"/>
      <c r="C344" s="256"/>
      <c r="D344" s="235" t="s">
        <v>198</v>
      </c>
      <c r="E344" s="257" t="s">
        <v>19</v>
      </c>
      <c r="F344" s="258" t="s">
        <v>229</v>
      </c>
      <c r="G344" s="256"/>
      <c r="H344" s="259">
        <v>21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198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188</v>
      </c>
    </row>
    <row r="345" s="2" customFormat="1" ht="21.75" customHeight="1">
      <c r="A345" s="40"/>
      <c r="B345" s="41"/>
      <c r="C345" s="215" t="s">
        <v>638</v>
      </c>
      <c r="D345" s="215" t="s">
        <v>190</v>
      </c>
      <c r="E345" s="216" t="s">
        <v>3279</v>
      </c>
      <c r="F345" s="217" t="s">
        <v>3280</v>
      </c>
      <c r="G345" s="218" t="s">
        <v>501</v>
      </c>
      <c r="H345" s="219">
        <v>11</v>
      </c>
      <c r="I345" s="220"/>
      <c r="J345" s="221">
        <f>ROUND(I345*H345,2)</f>
        <v>0</v>
      </c>
      <c r="K345" s="217" t="s">
        <v>452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0.0022799999999999999</v>
      </c>
      <c r="R345" s="224">
        <f>Q345*H345</f>
        <v>0.025079999999999998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342</v>
      </c>
      <c r="AT345" s="226" t="s">
        <v>190</v>
      </c>
      <c r="AU345" s="226" t="s">
        <v>82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342</v>
      </c>
      <c r="BM345" s="226" t="s">
        <v>3281</v>
      </c>
    </row>
    <row r="346" s="13" customFormat="1">
      <c r="A346" s="13"/>
      <c r="B346" s="233"/>
      <c r="C346" s="234"/>
      <c r="D346" s="235" t="s">
        <v>198</v>
      </c>
      <c r="E346" s="236" t="s">
        <v>19</v>
      </c>
      <c r="F346" s="237" t="s">
        <v>2811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198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3282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296</v>
      </c>
      <c r="G348" s="245"/>
      <c r="H348" s="248">
        <v>11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5" customFormat="1">
      <c r="A349" s="15"/>
      <c r="B349" s="255"/>
      <c r="C349" s="256"/>
      <c r="D349" s="235" t="s">
        <v>198</v>
      </c>
      <c r="E349" s="257" t="s">
        <v>19</v>
      </c>
      <c r="F349" s="258" t="s">
        <v>229</v>
      </c>
      <c r="G349" s="256"/>
      <c r="H349" s="259">
        <v>11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198</v>
      </c>
      <c r="AU349" s="265" t="s">
        <v>82</v>
      </c>
      <c r="AV349" s="15" t="s">
        <v>135</v>
      </c>
      <c r="AW349" s="15" t="s">
        <v>35</v>
      </c>
      <c r="AX349" s="15" t="s">
        <v>80</v>
      </c>
      <c r="AY349" s="265" t="s">
        <v>188</v>
      </c>
    </row>
    <row r="350" s="2" customFormat="1" ht="24.15" customHeight="1">
      <c r="A350" s="40"/>
      <c r="B350" s="41"/>
      <c r="C350" s="215" t="s">
        <v>630</v>
      </c>
      <c r="D350" s="215" t="s">
        <v>190</v>
      </c>
      <c r="E350" s="216" t="s">
        <v>3283</v>
      </c>
      <c r="F350" s="217" t="s">
        <v>3284</v>
      </c>
      <c r="G350" s="218" t="s">
        <v>442</v>
      </c>
      <c r="H350" s="219">
        <v>1</v>
      </c>
      <c r="I350" s="220"/>
      <c r="J350" s="221">
        <f>ROUND(I350*H350,2)</f>
        <v>0</v>
      </c>
      <c r="K350" s="217" t="s">
        <v>194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0.00031</v>
      </c>
      <c r="R350" s="224">
        <f>Q350*H350</f>
        <v>0.00031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342</v>
      </c>
      <c r="AT350" s="226" t="s">
        <v>190</v>
      </c>
      <c r="AU350" s="226" t="s">
        <v>82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342</v>
      </c>
      <c r="BM350" s="226" t="s">
        <v>3285</v>
      </c>
    </row>
    <row r="351" s="2" customFormat="1">
      <c r="A351" s="40"/>
      <c r="B351" s="41"/>
      <c r="C351" s="42"/>
      <c r="D351" s="228" t="s">
        <v>196</v>
      </c>
      <c r="E351" s="42"/>
      <c r="F351" s="229" t="s">
        <v>3286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196</v>
      </c>
      <c r="AU351" s="19" t="s">
        <v>82</v>
      </c>
    </row>
    <row r="352" s="13" customFormat="1">
      <c r="A352" s="13"/>
      <c r="B352" s="233"/>
      <c r="C352" s="234"/>
      <c r="D352" s="235" t="s">
        <v>198</v>
      </c>
      <c r="E352" s="236" t="s">
        <v>19</v>
      </c>
      <c r="F352" s="237" t="s">
        <v>2811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198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3287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80</v>
      </c>
      <c r="G354" s="245"/>
      <c r="H354" s="248">
        <v>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5" customFormat="1">
      <c r="A355" s="15"/>
      <c r="B355" s="255"/>
      <c r="C355" s="256"/>
      <c r="D355" s="235" t="s">
        <v>198</v>
      </c>
      <c r="E355" s="257" t="s">
        <v>19</v>
      </c>
      <c r="F355" s="258" t="s">
        <v>229</v>
      </c>
      <c r="G355" s="256"/>
      <c r="H355" s="259">
        <v>1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5" t="s">
        <v>198</v>
      </c>
      <c r="AU355" s="265" t="s">
        <v>82</v>
      </c>
      <c r="AV355" s="15" t="s">
        <v>135</v>
      </c>
      <c r="AW355" s="15" t="s">
        <v>35</v>
      </c>
      <c r="AX355" s="15" t="s">
        <v>80</v>
      </c>
      <c r="AY355" s="265" t="s">
        <v>188</v>
      </c>
    </row>
    <row r="356" s="2" customFormat="1" ht="24.15" customHeight="1">
      <c r="A356" s="40"/>
      <c r="B356" s="41"/>
      <c r="C356" s="215" t="s">
        <v>647</v>
      </c>
      <c r="D356" s="215" t="s">
        <v>190</v>
      </c>
      <c r="E356" s="216" t="s">
        <v>3288</v>
      </c>
      <c r="F356" s="217" t="s">
        <v>3289</v>
      </c>
      <c r="G356" s="218" t="s">
        <v>501</v>
      </c>
      <c r="H356" s="219">
        <v>4</v>
      </c>
      <c r="I356" s="220"/>
      <c r="J356" s="221">
        <f>ROUND(I356*H356,2)</f>
        <v>0</v>
      </c>
      <c r="K356" s="217" t="s">
        <v>194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0.00191</v>
      </c>
      <c r="R356" s="224">
        <f>Q356*H356</f>
        <v>0.0076400000000000001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342</v>
      </c>
      <c r="AT356" s="226" t="s">
        <v>190</v>
      </c>
      <c r="AU356" s="226" t="s">
        <v>82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342</v>
      </c>
      <c r="BM356" s="226" t="s">
        <v>3290</v>
      </c>
    </row>
    <row r="357" s="2" customFormat="1">
      <c r="A357" s="40"/>
      <c r="B357" s="41"/>
      <c r="C357" s="42"/>
      <c r="D357" s="228" t="s">
        <v>196</v>
      </c>
      <c r="E357" s="42"/>
      <c r="F357" s="229" t="s">
        <v>3291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196</v>
      </c>
      <c r="AU357" s="19" t="s">
        <v>82</v>
      </c>
    </row>
    <row r="358" s="13" customFormat="1">
      <c r="A358" s="13"/>
      <c r="B358" s="233"/>
      <c r="C358" s="234"/>
      <c r="D358" s="235" t="s">
        <v>198</v>
      </c>
      <c r="E358" s="236" t="s">
        <v>19</v>
      </c>
      <c r="F358" s="237" t="s">
        <v>2811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198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188</v>
      </c>
    </row>
    <row r="359" s="13" customFormat="1">
      <c r="A359" s="13"/>
      <c r="B359" s="233"/>
      <c r="C359" s="234"/>
      <c r="D359" s="235" t="s">
        <v>198</v>
      </c>
      <c r="E359" s="236" t="s">
        <v>19</v>
      </c>
      <c r="F359" s="237" t="s">
        <v>3292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198</v>
      </c>
      <c r="AU359" s="243" t="s">
        <v>82</v>
      </c>
      <c r="AV359" s="13" t="s">
        <v>80</v>
      </c>
      <c r="AW359" s="13" t="s">
        <v>35</v>
      </c>
      <c r="AX359" s="13" t="s">
        <v>73</v>
      </c>
      <c r="AY359" s="243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3293</v>
      </c>
      <c r="G360" s="245"/>
      <c r="H360" s="248">
        <v>4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5" customFormat="1">
      <c r="A361" s="15"/>
      <c r="B361" s="255"/>
      <c r="C361" s="256"/>
      <c r="D361" s="235" t="s">
        <v>198</v>
      </c>
      <c r="E361" s="257" t="s">
        <v>19</v>
      </c>
      <c r="F361" s="258" t="s">
        <v>229</v>
      </c>
      <c r="G361" s="256"/>
      <c r="H361" s="259">
        <v>4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198</v>
      </c>
      <c r="AU361" s="265" t="s">
        <v>82</v>
      </c>
      <c r="AV361" s="15" t="s">
        <v>135</v>
      </c>
      <c r="AW361" s="15" t="s">
        <v>35</v>
      </c>
      <c r="AX361" s="15" t="s">
        <v>80</v>
      </c>
      <c r="AY361" s="265" t="s">
        <v>188</v>
      </c>
    </row>
    <row r="362" s="2" customFormat="1" ht="24.15" customHeight="1">
      <c r="A362" s="40"/>
      <c r="B362" s="41"/>
      <c r="C362" s="215" t="s">
        <v>891</v>
      </c>
      <c r="D362" s="215" t="s">
        <v>190</v>
      </c>
      <c r="E362" s="216" t="s">
        <v>1333</v>
      </c>
      <c r="F362" s="217" t="s">
        <v>1334</v>
      </c>
      <c r="G362" s="218" t="s">
        <v>460</v>
      </c>
      <c r="H362" s="266"/>
      <c r="I362" s="220"/>
      <c r="J362" s="221">
        <f>ROUND(I362*H362,2)</f>
        <v>0</v>
      </c>
      <c r="K362" s="217" t="s">
        <v>194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342</v>
      </c>
      <c r="AT362" s="226" t="s">
        <v>190</v>
      </c>
      <c r="AU362" s="226" t="s">
        <v>82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342</v>
      </c>
      <c r="BM362" s="226" t="s">
        <v>3294</v>
      </c>
    </row>
    <row r="363" s="2" customFormat="1">
      <c r="A363" s="40"/>
      <c r="B363" s="41"/>
      <c r="C363" s="42"/>
      <c r="D363" s="228" t="s">
        <v>196</v>
      </c>
      <c r="E363" s="42"/>
      <c r="F363" s="229" t="s">
        <v>1336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196</v>
      </c>
      <c r="AU363" s="19" t="s">
        <v>82</v>
      </c>
    </row>
    <row r="364" s="12" customFormat="1" ht="22.8" customHeight="1">
      <c r="A364" s="12"/>
      <c r="B364" s="199"/>
      <c r="C364" s="200"/>
      <c r="D364" s="201" t="s">
        <v>72</v>
      </c>
      <c r="E364" s="213" t="s">
        <v>1379</v>
      </c>
      <c r="F364" s="213" t="s">
        <v>1380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SUM(P365:P375)</f>
        <v>0</v>
      </c>
      <c r="Q364" s="207"/>
      <c r="R364" s="208">
        <f>SUM(R365:R375)</f>
        <v>0.0078300000000000002</v>
      </c>
      <c r="S364" s="207"/>
      <c r="T364" s="209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82</v>
      </c>
      <c r="AT364" s="211" t="s">
        <v>72</v>
      </c>
      <c r="AU364" s="211" t="s">
        <v>80</v>
      </c>
      <c r="AY364" s="210" t="s">
        <v>188</v>
      </c>
      <c r="BK364" s="212">
        <f>SUM(BK365:BK375)</f>
        <v>0</v>
      </c>
    </row>
    <row r="365" s="2" customFormat="1" ht="16.5" customHeight="1">
      <c r="A365" s="40"/>
      <c r="B365" s="41"/>
      <c r="C365" s="215" t="s">
        <v>896</v>
      </c>
      <c r="D365" s="215" t="s">
        <v>190</v>
      </c>
      <c r="E365" s="216" t="s">
        <v>3295</v>
      </c>
      <c r="F365" s="217" t="s">
        <v>3296</v>
      </c>
      <c r="G365" s="218" t="s">
        <v>501</v>
      </c>
      <c r="H365" s="219">
        <v>2.7000000000000002</v>
      </c>
      <c r="I365" s="220"/>
      <c r="J365" s="221">
        <f>ROUND(I365*H365,2)</f>
        <v>0</v>
      </c>
      <c r="K365" s="217" t="s">
        <v>194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342</v>
      </c>
      <c r="AT365" s="226" t="s">
        <v>190</v>
      </c>
      <c r="AU365" s="226" t="s">
        <v>82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342</v>
      </c>
      <c r="BM365" s="226" t="s">
        <v>3297</v>
      </c>
    </row>
    <row r="366" s="2" customFormat="1">
      <c r="A366" s="40"/>
      <c r="B366" s="41"/>
      <c r="C366" s="42"/>
      <c r="D366" s="228" t="s">
        <v>196</v>
      </c>
      <c r="E366" s="42"/>
      <c r="F366" s="229" t="s">
        <v>3298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196</v>
      </c>
      <c r="AU366" s="19" t="s">
        <v>82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3299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1796</v>
      </c>
      <c r="G368" s="245"/>
      <c r="H368" s="248">
        <v>2.7000000000000002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2.7000000000000002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2" customFormat="1" ht="16.5" customHeight="1">
      <c r="A370" s="40"/>
      <c r="B370" s="41"/>
      <c r="C370" s="272" t="s">
        <v>901</v>
      </c>
      <c r="D370" s="272" t="s">
        <v>522</v>
      </c>
      <c r="E370" s="273" t="s">
        <v>3300</v>
      </c>
      <c r="F370" s="274" t="s">
        <v>3301</v>
      </c>
      <c r="G370" s="275" t="s">
        <v>501</v>
      </c>
      <c r="H370" s="276">
        <v>2.7000000000000002</v>
      </c>
      <c r="I370" s="277"/>
      <c r="J370" s="278">
        <f>ROUND(I370*H370,2)</f>
        <v>0</v>
      </c>
      <c r="K370" s="274" t="s">
        <v>194</v>
      </c>
      <c r="L370" s="279"/>
      <c r="M370" s="280" t="s">
        <v>19</v>
      </c>
      <c r="N370" s="281" t="s">
        <v>44</v>
      </c>
      <c r="O370" s="86"/>
      <c r="P370" s="224">
        <f>O370*H370</f>
        <v>0</v>
      </c>
      <c r="Q370" s="224">
        <v>0.0028999999999999998</v>
      </c>
      <c r="R370" s="224">
        <f>Q370*H370</f>
        <v>0.0078300000000000002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630</v>
      </c>
      <c r="AT370" s="226" t="s">
        <v>522</v>
      </c>
      <c r="AU370" s="226" t="s">
        <v>82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342</v>
      </c>
      <c r="BM370" s="226" t="s">
        <v>3302</v>
      </c>
    </row>
    <row r="371" s="13" customFormat="1">
      <c r="A371" s="13"/>
      <c r="B371" s="233"/>
      <c r="C371" s="234"/>
      <c r="D371" s="235" t="s">
        <v>198</v>
      </c>
      <c r="E371" s="236" t="s">
        <v>19</v>
      </c>
      <c r="F371" s="237" t="s">
        <v>3299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198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1796</v>
      </c>
      <c r="G372" s="245"/>
      <c r="H372" s="248">
        <v>2.7000000000000002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5" customFormat="1">
      <c r="A373" s="15"/>
      <c r="B373" s="255"/>
      <c r="C373" s="256"/>
      <c r="D373" s="235" t="s">
        <v>198</v>
      </c>
      <c r="E373" s="257" t="s">
        <v>19</v>
      </c>
      <c r="F373" s="258" t="s">
        <v>229</v>
      </c>
      <c r="G373" s="256"/>
      <c r="H373" s="259">
        <v>2.7000000000000002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198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188</v>
      </c>
    </row>
    <row r="374" s="2" customFormat="1" ht="24.15" customHeight="1">
      <c r="A374" s="40"/>
      <c r="B374" s="41"/>
      <c r="C374" s="215" t="s">
        <v>907</v>
      </c>
      <c r="D374" s="215" t="s">
        <v>190</v>
      </c>
      <c r="E374" s="216" t="s">
        <v>1443</v>
      </c>
      <c r="F374" s="217" t="s">
        <v>1444</v>
      </c>
      <c r="G374" s="218" t="s">
        <v>460</v>
      </c>
      <c r="H374" s="266"/>
      <c r="I374" s="220"/>
      <c r="J374" s="221">
        <f>ROUND(I374*H374,2)</f>
        <v>0</v>
      </c>
      <c r="K374" s="217" t="s">
        <v>194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342</v>
      </c>
      <c r="AT374" s="226" t="s">
        <v>190</v>
      </c>
      <c r="AU374" s="226" t="s">
        <v>82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342</v>
      </c>
      <c r="BM374" s="226" t="s">
        <v>3303</v>
      </c>
    </row>
    <row r="375" s="2" customFormat="1">
      <c r="A375" s="40"/>
      <c r="B375" s="41"/>
      <c r="C375" s="42"/>
      <c r="D375" s="228" t="s">
        <v>196</v>
      </c>
      <c r="E375" s="42"/>
      <c r="F375" s="229" t="s">
        <v>1446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196</v>
      </c>
      <c r="AU375" s="19" t="s">
        <v>82</v>
      </c>
    </row>
    <row r="376" s="12" customFormat="1" ht="25.92" customHeight="1">
      <c r="A376" s="12"/>
      <c r="B376" s="199"/>
      <c r="C376" s="200"/>
      <c r="D376" s="201" t="s">
        <v>72</v>
      </c>
      <c r="E376" s="202" t="s">
        <v>455</v>
      </c>
      <c r="F376" s="202" t="s">
        <v>456</v>
      </c>
      <c r="G376" s="200"/>
      <c r="H376" s="200"/>
      <c r="I376" s="203"/>
      <c r="J376" s="204">
        <f>BK376</f>
        <v>0</v>
      </c>
      <c r="K376" s="200"/>
      <c r="L376" s="205"/>
      <c r="M376" s="206"/>
      <c r="N376" s="207"/>
      <c r="O376" s="207"/>
      <c r="P376" s="208">
        <f>P377</f>
        <v>0</v>
      </c>
      <c r="Q376" s="207"/>
      <c r="R376" s="208">
        <f>R377</f>
        <v>0</v>
      </c>
      <c r="S376" s="207"/>
      <c r="T376" s="209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253</v>
      </c>
      <c r="AT376" s="211" t="s">
        <v>72</v>
      </c>
      <c r="AU376" s="211" t="s">
        <v>73</v>
      </c>
      <c r="AY376" s="210" t="s">
        <v>188</v>
      </c>
      <c r="BK376" s="212">
        <f>BK377</f>
        <v>0</v>
      </c>
    </row>
    <row r="377" s="2" customFormat="1" ht="16.5" customHeight="1">
      <c r="A377" s="40"/>
      <c r="B377" s="41"/>
      <c r="C377" s="215" t="s">
        <v>916</v>
      </c>
      <c r="D377" s="215" t="s">
        <v>190</v>
      </c>
      <c r="E377" s="216" t="s">
        <v>458</v>
      </c>
      <c r="F377" s="217" t="s">
        <v>459</v>
      </c>
      <c r="G377" s="218" t="s">
        <v>460</v>
      </c>
      <c r="H377" s="266"/>
      <c r="I377" s="220"/>
      <c r="J377" s="221">
        <f>ROUND(I377*H377,2)</f>
        <v>0</v>
      </c>
      <c r="K377" s="217" t="s">
        <v>19</v>
      </c>
      <c r="L377" s="46"/>
      <c r="M377" s="267" t="s">
        <v>19</v>
      </c>
      <c r="N377" s="268" t="s">
        <v>44</v>
      </c>
      <c r="O377" s="269"/>
      <c r="P377" s="270">
        <f>O377*H377</f>
        <v>0</v>
      </c>
      <c r="Q377" s="270">
        <v>0</v>
      </c>
      <c r="R377" s="270">
        <f>Q377*H377</f>
        <v>0</v>
      </c>
      <c r="S377" s="270">
        <v>0</v>
      </c>
      <c r="T377" s="27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3304</v>
      </c>
    </row>
    <row r="378" s="2" customFormat="1" ht="6.96" customHeight="1">
      <c r="A378" s="40"/>
      <c r="B378" s="61"/>
      <c r="C378" s="62"/>
      <c r="D378" s="62"/>
      <c r="E378" s="62"/>
      <c r="F378" s="62"/>
      <c r="G378" s="62"/>
      <c r="H378" s="62"/>
      <c r="I378" s="62"/>
      <c r="J378" s="62"/>
      <c r="K378" s="62"/>
      <c r="L378" s="46"/>
      <c r="M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</sheetData>
  <sheetProtection sheet="1" autoFilter="0" formatColumns="0" formatRows="0" objects="1" scenarios="1" spinCount="100000" saltValue="K7YXGg2liCrf42CrRbr6HN5dKDikf7uwj9XVjnGwJVgJa0vH6F6G769y7nA72oObRaTiwvDaFXok3ZzAz8KsuA==" hashValue="in9wq2/w4pQ9PkTkbIhv5ZkkKkT2izogZxzfLgO8zvPqO5Ba1/7WVAwuZ+7R9O98EekoetHqs3xzQ3At8E+Bvw==" algorithmName="SHA-512" password="CC35"/>
  <autoFilter ref="C96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6" r:id="rId2" display="https://podminky.urs.cz/item/CS_URS_2021_02/311272241"/>
    <hyperlink ref="F113" r:id="rId3" display="https://podminky.urs.cz/item/CS_URS_2021_02/622131121"/>
    <hyperlink ref="F122" r:id="rId4" display="https://podminky.urs.cz/item/CS_URS_2021_02/998012103"/>
    <hyperlink ref="F126" r:id="rId5" display="https://podminky.urs.cz/item/CS_URS_2021_02/712311101"/>
    <hyperlink ref="F149" r:id="rId6" display="https://podminky.urs.cz/item/CS_URS_2021_02/712341559"/>
    <hyperlink ref="F171" r:id="rId7" display="https://podminky.urs.cz/item/CS_URS_2021_02/712361701"/>
    <hyperlink ref="F182" r:id="rId8" display="https://podminky.urs.cz/item/CS_URS_2021_02/712861705"/>
    <hyperlink ref="F207" r:id="rId9" display="https://podminky.urs.cz/item/CS_URS_2021_02/712391171"/>
    <hyperlink ref="F241" r:id="rId10" display="https://podminky.urs.cz/item/CS_URS_2021_02/712391176"/>
    <hyperlink ref="F248" r:id="rId11" display="https://podminky.urs.cz/item/CS_URS_2021_02/998712203"/>
    <hyperlink ref="F251" r:id="rId12" display="https://podminky.urs.cz/item/CS_URS_2021_02/713131141"/>
    <hyperlink ref="F267" r:id="rId13" display="https://podminky.urs.cz/item/CS_URS_2021_02/713141131"/>
    <hyperlink ref="F289" r:id="rId14" display="https://podminky.urs.cz/item/CS_URS_2021_02/713141331"/>
    <hyperlink ref="F310" r:id="rId15" display="https://podminky.urs.cz/item/CS_URS_2021_02/998713203"/>
    <hyperlink ref="F313" r:id="rId16" display="https://podminky.urs.cz/item/CS_URS_2021_02/721233112"/>
    <hyperlink ref="F318" r:id="rId17" display="https://podminky.urs.cz/item/CS_URS_2021_02/998721203"/>
    <hyperlink ref="F321" r:id="rId18" display="https://podminky.urs.cz/item/CS_URS_2021_02/762361312"/>
    <hyperlink ref="F327" r:id="rId19" display="https://podminky.urs.cz/item/CS_URS_2021_02/998762203"/>
    <hyperlink ref="F330" r:id="rId20" display="https://podminky.urs.cz/item/CS_URS_2021_02/764202134"/>
    <hyperlink ref="F351" r:id="rId21" display="https://podminky.urs.cz/item/CS_URS_2021_02/764511641"/>
    <hyperlink ref="F357" r:id="rId22" display="https://podminky.urs.cz/item/CS_URS_2021_02/764518621"/>
    <hyperlink ref="F363" r:id="rId23" display="https://podminky.urs.cz/item/CS_URS_2021_02/998764203"/>
    <hyperlink ref="F366" r:id="rId24" display="https://podminky.urs.cz/item/CS_URS_2021_02/767832102"/>
    <hyperlink ref="F375" r:id="rId25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3305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ROUND((SUM(BE96:BE977)),  2)</f>
        <v>0</v>
      </c>
      <c r="G35" s="40"/>
      <c r="H35" s="40"/>
      <c r="I35" s="160">
        <v>0.20999999999999999</v>
      </c>
      <c r="J35" s="159">
        <f>ROUND(((SUM(BE96:BE977))*I35),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ROUND((SUM(BF96:BF977)),  2)</f>
        <v>0</v>
      </c>
      <c r="G36" s="40"/>
      <c r="H36" s="40"/>
      <c r="I36" s="160">
        <v>0.14999999999999999</v>
      </c>
      <c r="J36" s="159">
        <f>ROUND(((SUM(BF96:BF977))*I36),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1039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167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464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169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2344</v>
      </c>
      <c r="E72" s="185"/>
      <c r="F72" s="185"/>
      <c r="G72" s="185"/>
      <c r="H72" s="185"/>
      <c r="I72" s="185"/>
      <c r="J72" s="186">
        <f>J891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171</v>
      </c>
      <c r="E73" s="180"/>
      <c r="F73" s="180"/>
      <c r="G73" s="180"/>
      <c r="H73" s="180"/>
      <c r="I73" s="180"/>
      <c r="J73" s="181">
        <f>J971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172</v>
      </c>
      <c r="E74" s="180"/>
      <c r="F74" s="180"/>
      <c r="G74" s="180"/>
      <c r="H74" s="180"/>
      <c r="I74" s="180"/>
      <c r="J74" s="181">
        <f>J976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154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155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174</v>
      </c>
      <c r="D95" s="191" t="s">
        <v>58</v>
      </c>
      <c r="E95" s="191" t="s">
        <v>54</v>
      </c>
      <c r="F95" s="191" t="s">
        <v>55</v>
      </c>
      <c r="G95" s="191" t="s">
        <v>175</v>
      </c>
      <c r="H95" s="191" t="s">
        <v>176</v>
      </c>
      <c r="I95" s="191" t="s">
        <v>177</v>
      </c>
      <c r="J95" s="191" t="s">
        <v>159</v>
      </c>
      <c r="K95" s="192" t="s">
        <v>178</v>
      </c>
      <c r="L95" s="193"/>
      <c r="M95" s="94" t="s">
        <v>19</v>
      </c>
      <c r="N95" s="95" t="s">
        <v>43</v>
      </c>
      <c r="O95" s="95" t="s">
        <v>179</v>
      </c>
      <c r="P95" s="95" t="s">
        <v>180</v>
      </c>
      <c r="Q95" s="95" t="s">
        <v>181</v>
      </c>
      <c r="R95" s="95" t="s">
        <v>182</v>
      </c>
      <c r="S95" s="95" t="s">
        <v>183</v>
      </c>
      <c r="T95" s="96" t="s">
        <v>184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P97+P761+P971+P976</f>
        <v>0</v>
      </c>
      <c r="Q96" s="98"/>
      <c r="R96" s="196">
        <f>R97+R761+R971+R976</f>
        <v>65.478602359999996</v>
      </c>
      <c r="S96" s="98"/>
      <c r="T96" s="197">
        <f>T97+T761+T971+T976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160</v>
      </c>
      <c r="BK96" s="198">
        <f>BK97+BK761+BK971+BK976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186</v>
      </c>
      <c r="F97" s="202" t="s">
        <v>187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188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189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188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190</v>
      </c>
      <c r="E99" s="216" t="s">
        <v>3306</v>
      </c>
      <c r="F99" s="217" t="s">
        <v>3307</v>
      </c>
      <c r="G99" s="218" t="s">
        <v>243</v>
      </c>
      <c r="H99" s="219">
        <v>288</v>
      </c>
      <c r="I99" s="220"/>
      <c r="J99" s="221">
        <f>ROUND(I99*H99,2)</f>
        <v>0</v>
      </c>
      <c r="K99" s="217" t="s">
        <v>415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82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3308</v>
      </c>
    </row>
    <row r="100" s="13" customFormat="1">
      <c r="A100" s="13"/>
      <c r="B100" s="233"/>
      <c r="C100" s="234"/>
      <c r="D100" s="235" t="s">
        <v>198</v>
      </c>
      <c r="E100" s="236" t="s">
        <v>19</v>
      </c>
      <c r="F100" s="237" t="s">
        <v>3309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198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188</v>
      </c>
    </row>
    <row r="101" s="14" customFormat="1">
      <c r="A101" s="14"/>
      <c r="B101" s="244"/>
      <c r="C101" s="245"/>
      <c r="D101" s="235" t="s">
        <v>198</v>
      </c>
      <c r="E101" s="246" t="s">
        <v>19</v>
      </c>
      <c r="F101" s="247" t="s">
        <v>3310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198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188</v>
      </c>
    </row>
    <row r="102" s="14" customFormat="1">
      <c r="A102" s="14"/>
      <c r="B102" s="244"/>
      <c r="C102" s="245"/>
      <c r="D102" s="235" t="s">
        <v>198</v>
      </c>
      <c r="E102" s="246" t="s">
        <v>19</v>
      </c>
      <c r="F102" s="247" t="s">
        <v>3311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198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3312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3313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3314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3311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5" customFormat="1">
      <c r="A107" s="15"/>
      <c r="B107" s="255"/>
      <c r="C107" s="256"/>
      <c r="D107" s="235" t="s">
        <v>198</v>
      </c>
      <c r="E107" s="257" t="s">
        <v>19</v>
      </c>
      <c r="F107" s="258" t="s">
        <v>229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198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188</v>
      </c>
    </row>
    <row r="108" s="2" customFormat="1" ht="24.15" customHeight="1">
      <c r="A108" s="40"/>
      <c r="B108" s="41"/>
      <c r="C108" s="215" t="s">
        <v>82</v>
      </c>
      <c r="D108" s="215" t="s">
        <v>190</v>
      </c>
      <c r="E108" s="216" t="s">
        <v>3315</v>
      </c>
      <c r="F108" s="217" t="s">
        <v>3316</v>
      </c>
      <c r="G108" s="218" t="s">
        <v>243</v>
      </c>
      <c r="H108" s="219">
        <v>288</v>
      </c>
      <c r="I108" s="220"/>
      <c r="J108" s="221">
        <f>ROUND(I108*H108,2)</f>
        <v>0</v>
      </c>
      <c r="K108" s="217" t="s">
        <v>415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82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3317</v>
      </c>
    </row>
    <row r="109" s="13" customFormat="1">
      <c r="A109" s="13"/>
      <c r="B109" s="233"/>
      <c r="C109" s="234"/>
      <c r="D109" s="235" t="s">
        <v>198</v>
      </c>
      <c r="E109" s="236" t="s">
        <v>19</v>
      </c>
      <c r="F109" s="237" t="s">
        <v>3309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198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3310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3311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3312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3313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3314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3311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2" customFormat="1" ht="16.5" customHeight="1">
      <c r="A117" s="40"/>
      <c r="B117" s="41"/>
      <c r="C117" s="272" t="s">
        <v>129</v>
      </c>
      <c r="D117" s="272" t="s">
        <v>522</v>
      </c>
      <c r="E117" s="273" t="s">
        <v>3318</v>
      </c>
      <c r="F117" s="274" t="s">
        <v>3319</v>
      </c>
      <c r="G117" s="275" t="s">
        <v>1397</v>
      </c>
      <c r="H117" s="276">
        <v>4.3200000000000003</v>
      </c>
      <c r="I117" s="277"/>
      <c r="J117" s="278">
        <f>ROUND(I117*H117,2)</f>
        <v>0</v>
      </c>
      <c r="K117" s="274" t="s">
        <v>415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268</v>
      </c>
      <c r="AT117" s="226" t="s">
        <v>522</v>
      </c>
      <c r="AU117" s="226" t="s">
        <v>82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3320</v>
      </c>
    </row>
    <row r="118" s="13" customFormat="1">
      <c r="A118" s="13"/>
      <c r="B118" s="233"/>
      <c r="C118" s="234"/>
      <c r="D118" s="235" t="s">
        <v>198</v>
      </c>
      <c r="E118" s="236" t="s">
        <v>19</v>
      </c>
      <c r="F118" s="237" t="s">
        <v>3309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198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3310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3311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3312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3313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3314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3311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5" customFormat="1">
      <c r="A125" s="15"/>
      <c r="B125" s="255"/>
      <c r="C125" s="256"/>
      <c r="D125" s="235" t="s">
        <v>198</v>
      </c>
      <c r="E125" s="257" t="s">
        <v>19</v>
      </c>
      <c r="F125" s="258" t="s">
        <v>229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198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188</v>
      </c>
    </row>
    <row r="126" s="14" customFormat="1">
      <c r="A126" s="14"/>
      <c r="B126" s="244"/>
      <c r="C126" s="245"/>
      <c r="D126" s="235" t="s">
        <v>198</v>
      </c>
      <c r="E126" s="245"/>
      <c r="F126" s="247" t="s">
        <v>3321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188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258</v>
      </c>
      <c r="F127" s="213" t="s">
        <v>1138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188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190</v>
      </c>
      <c r="E128" s="216" t="s">
        <v>3322</v>
      </c>
      <c r="F128" s="217" t="s">
        <v>3323</v>
      </c>
      <c r="G128" s="218" t="s">
        <v>243</v>
      </c>
      <c r="H128" s="219">
        <v>7.5599999999999996</v>
      </c>
      <c r="I128" s="220"/>
      <c r="J128" s="221">
        <f>ROUND(I128*H128,2)</f>
        <v>0</v>
      </c>
      <c r="K128" s="217" t="s">
        <v>194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82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3324</v>
      </c>
    </row>
    <row r="129" s="2" customFormat="1">
      <c r="A129" s="40"/>
      <c r="B129" s="41"/>
      <c r="C129" s="42"/>
      <c r="D129" s="228" t="s">
        <v>196</v>
      </c>
      <c r="E129" s="42"/>
      <c r="F129" s="229" t="s">
        <v>3325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196</v>
      </c>
      <c r="AU129" s="19" t="s">
        <v>82</v>
      </c>
    </row>
    <row r="130" s="13" customFormat="1">
      <c r="A130" s="13"/>
      <c r="B130" s="233"/>
      <c r="C130" s="234"/>
      <c r="D130" s="235" t="s">
        <v>198</v>
      </c>
      <c r="E130" s="236" t="s">
        <v>19</v>
      </c>
      <c r="F130" s="237" t="s">
        <v>3326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198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3327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3328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5" customFormat="1">
      <c r="A133" s="15"/>
      <c r="B133" s="255"/>
      <c r="C133" s="256"/>
      <c r="D133" s="235" t="s">
        <v>198</v>
      </c>
      <c r="E133" s="257" t="s">
        <v>19</v>
      </c>
      <c r="F133" s="258" t="s">
        <v>229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198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188</v>
      </c>
    </row>
    <row r="134" s="2" customFormat="1" ht="16.5" customHeight="1">
      <c r="A134" s="40"/>
      <c r="B134" s="41"/>
      <c r="C134" s="215" t="s">
        <v>253</v>
      </c>
      <c r="D134" s="215" t="s">
        <v>190</v>
      </c>
      <c r="E134" s="216" t="s">
        <v>3329</v>
      </c>
      <c r="F134" s="217" t="s">
        <v>3330</v>
      </c>
      <c r="G134" s="218" t="s">
        <v>243</v>
      </c>
      <c r="H134" s="219">
        <v>7.5599999999999996</v>
      </c>
      <c r="I134" s="220"/>
      <c r="J134" s="221">
        <f>ROUND(I134*H134,2)</f>
        <v>0</v>
      </c>
      <c r="K134" s="217" t="s">
        <v>194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82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3331</v>
      </c>
    </row>
    <row r="135" s="2" customFormat="1">
      <c r="A135" s="40"/>
      <c r="B135" s="41"/>
      <c r="C135" s="42"/>
      <c r="D135" s="228" t="s">
        <v>196</v>
      </c>
      <c r="E135" s="42"/>
      <c r="F135" s="229" t="s">
        <v>3332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196</v>
      </c>
      <c r="AU135" s="19" t="s">
        <v>82</v>
      </c>
    </row>
    <row r="136" s="13" customFormat="1">
      <c r="A136" s="13"/>
      <c r="B136" s="233"/>
      <c r="C136" s="234"/>
      <c r="D136" s="235" t="s">
        <v>198</v>
      </c>
      <c r="E136" s="236" t="s">
        <v>19</v>
      </c>
      <c r="F136" s="237" t="s">
        <v>3326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198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3327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3328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44.25" customHeight="1">
      <c r="A140" s="40"/>
      <c r="B140" s="41"/>
      <c r="C140" s="215" t="s">
        <v>258</v>
      </c>
      <c r="D140" s="215" t="s">
        <v>190</v>
      </c>
      <c r="E140" s="216" t="s">
        <v>3333</v>
      </c>
      <c r="F140" s="217" t="s">
        <v>3334</v>
      </c>
      <c r="G140" s="218" t="s">
        <v>243</v>
      </c>
      <c r="H140" s="219">
        <v>7.5599999999999996</v>
      </c>
      <c r="I140" s="220"/>
      <c r="J140" s="221">
        <f>ROUND(I140*H140,2)</f>
        <v>0</v>
      </c>
      <c r="K140" s="217" t="s">
        <v>194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3335</v>
      </c>
    </row>
    <row r="141" s="2" customFormat="1">
      <c r="A141" s="40"/>
      <c r="B141" s="41"/>
      <c r="C141" s="42"/>
      <c r="D141" s="228" t="s">
        <v>196</v>
      </c>
      <c r="E141" s="42"/>
      <c r="F141" s="229" t="s">
        <v>3336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196</v>
      </c>
      <c r="AU141" s="19" t="s">
        <v>82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3326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3327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3328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5" customFormat="1">
      <c r="A145" s="15"/>
      <c r="B145" s="255"/>
      <c r="C145" s="256"/>
      <c r="D145" s="235" t="s">
        <v>198</v>
      </c>
      <c r="E145" s="257" t="s">
        <v>19</v>
      </c>
      <c r="F145" s="258" t="s">
        <v>229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198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188</v>
      </c>
    </row>
    <row r="146" s="2" customFormat="1" ht="16.5" customHeight="1">
      <c r="A146" s="40"/>
      <c r="B146" s="41"/>
      <c r="C146" s="272" t="s">
        <v>263</v>
      </c>
      <c r="D146" s="272" t="s">
        <v>522</v>
      </c>
      <c r="E146" s="273" t="s">
        <v>3337</v>
      </c>
      <c r="F146" s="274" t="s">
        <v>3338</v>
      </c>
      <c r="G146" s="275" t="s">
        <v>243</v>
      </c>
      <c r="H146" s="276">
        <v>7.7110000000000003</v>
      </c>
      <c r="I146" s="277"/>
      <c r="J146" s="278">
        <f>ROUND(I146*H146,2)</f>
        <v>0</v>
      </c>
      <c r="K146" s="274" t="s">
        <v>194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268</v>
      </c>
      <c r="AT146" s="226" t="s">
        <v>522</v>
      </c>
      <c r="AU146" s="226" t="s">
        <v>82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3339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3326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3327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3328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5" customFormat="1">
      <c r="A150" s="15"/>
      <c r="B150" s="255"/>
      <c r="C150" s="256"/>
      <c r="D150" s="235" t="s">
        <v>198</v>
      </c>
      <c r="E150" s="257" t="s">
        <v>19</v>
      </c>
      <c r="F150" s="258" t="s">
        <v>229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198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188</v>
      </c>
    </row>
    <row r="151" s="14" customFormat="1">
      <c r="A151" s="14"/>
      <c r="B151" s="244"/>
      <c r="C151" s="245"/>
      <c r="D151" s="235" t="s">
        <v>198</v>
      </c>
      <c r="E151" s="245"/>
      <c r="F151" s="247" t="s">
        <v>3340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188</v>
      </c>
    </row>
    <row r="152" s="2" customFormat="1" ht="24.15" customHeight="1">
      <c r="A152" s="40"/>
      <c r="B152" s="41"/>
      <c r="C152" s="215" t="s">
        <v>268</v>
      </c>
      <c r="D152" s="215" t="s">
        <v>190</v>
      </c>
      <c r="E152" s="216" t="s">
        <v>3341</v>
      </c>
      <c r="F152" s="217" t="s">
        <v>3342</v>
      </c>
      <c r="G152" s="218" t="s">
        <v>243</v>
      </c>
      <c r="H152" s="219">
        <v>1236.1279999999999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3343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3344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328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3345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3346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3347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3348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3349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3" customFormat="1">
      <c r="A160" s="13"/>
      <c r="B160" s="233"/>
      <c r="C160" s="234"/>
      <c r="D160" s="235" t="s">
        <v>198</v>
      </c>
      <c r="E160" s="236" t="s">
        <v>19</v>
      </c>
      <c r="F160" s="237" t="s">
        <v>3350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198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3351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3352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3353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3354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3" customFormat="1">
      <c r="A165" s="13"/>
      <c r="B165" s="233"/>
      <c r="C165" s="234"/>
      <c r="D165" s="235" t="s">
        <v>198</v>
      </c>
      <c r="E165" s="236" t="s">
        <v>19</v>
      </c>
      <c r="F165" s="237" t="s">
        <v>3355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198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3356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3357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3083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6" customFormat="1">
      <c r="A169" s="16"/>
      <c r="B169" s="282"/>
      <c r="C169" s="283"/>
      <c r="D169" s="235" t="s">
        <v>198</v>
      </c>
      <c r="E169" s="284" t="s">
        <v>19</v>
      </c>
      <c r="F169" s="285" t="s">
        <v>730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198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188</v>
      </c>
    </row>
    <row r="170" s="13" customFormat="1">
      <c r="A170" s="13"/>
      <c r="B170" s="233"/>
      <c r="C170" s="234"/>
      <c r="D170" s="235" t="s">
        <v>198</v>
      </c>
      <c r="E170" s="236" t="s">
        <v>19</v>
      </c>
      <c r="F170" s="237" t="s">
        <v>3358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198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188</v>
      </c>
    </row>
    <row r="171" s="13" customFormat="1">
      <c r="A171" s="13"/>
      <c r="B171" s="233"/>
      <c r="C171" s="234"/>
      <c r="D171" s="235" t="s">
        <v>198</v>
      </c>
      <c r="E171" s="236" t="s">
        <v>19</v>
      </c>
      <c r="F171" s="237" t="s">
        <v>328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198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3359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3" customFormat="1">
      <c r="A173" s="13"/>
      <c r="B173" s="233"/>
      <c r="C173" s="234"/>
      <c r="D173" s="235" t="s">
        <v>198</v>
      </c>
      <c r="E173" s="236" t="s">
        <v>19</v>
      </c>
      <c r="F173" s="237" t="s">
        <v>294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198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3360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3347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3360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3" customFormat="1">
      <c r="A177" s="13"/>
      <c r="B177" s="233"/>
      <c r="C177" s="234"/>
      <c r="D177" s="235" t="s">
        <v>198</v>
      </c>
      <c r="E177" s="236" t="s">
        <v>19</v>
      </c>
      <c r="F177" s="237" t="s">
        <v>3350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198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3360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3355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6" customFormat="1">
      <c r="A180" s="16"/>
      <c r="B180" s="282"/>
      <c r="C180" s="283"/>
      <c r="D180" s="235" t="s">
        <v>198</v>
      </c>
      <c r="E180" s="284" t="s">
        <v>19</v>
      </c>
      <c r="F180" s="285" t="s">
        <v>730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198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188</v>
      </c>
    </row>
    <row r="181" s="13" customFormat="1">
      <c r="A181" s="13"/>
      <c r="B181" s="233"/>
      <c r="C181" s="234"/>
      <c r="D181" s="235" t="s">
        <v>198</v>
      </c>
      <c r="E181" s="236" t="s">
        <v>19</v>
      </c>
      <c r="F181" s="237" t="s">
        <v>3361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198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3362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3170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3171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3363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3364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3365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5" customFormat="1">
      <c r="A188" s="15"/>
      <c r="B188" s="255"/>
      <c r="C188" s="256"/>
      <c r="D188" s="235" t="s">
        <v>198</v>
      </c>
      <c r="E188" s="257" t="s">
        <v>19</v>
      </c>
      <c r="F188" s="258" t="s">
        <v>229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198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188</v>
      </c>
    </row>
    <row r="189" s="2" customFormat="1" ht="16.5" customHeight="1">
      <c r="A189" s="40"/>
      <c r="B189" s="41"/>
      <c r="C189" s="215" t="s">
        <v>239</v>
      </c>
      <c r="D189" s="215" t="s">
        <v>190</v>
      </c>
      <c r="E189" s="216" t="s">
        <v>3165</v>
      </c>
      <c r="F189" s="217" t="s">
        <v>3166</v>
      </c>
      <c r="G189" s="218" t="s">
        <v>243</v>
      </c>
      <c r="H189" s="219">
        <v>1063.6230000000001</v>
      </c>
      <c r="I189" s="220"/>
      <c r="J189" s="221">
        <f>ROUND(I189*H189,2)</f>
        <v>0</v>
      </c>
      <c r="K189" s="217" t="s">
        <v>194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3366</v>
      </c>
    </row>
    <row r="190" s="2" customFormat="1">
      <c r="A190" s="40"/>
      <c r="B190" s="41"/>
      <c r="C190" s="42"/>
      <c r="D190" s="228" t="s">
        <v>196</v>
      </c>
      <c r="E190" s="42"/>
      <c r="F190" s="229" t="s">
        <v>3168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196</v>
      </c>
      <c r="AU190" s="19" t="s">
        <v>82</v>
      </c>
    </row>
    <row r="191" s="13" customFormat="1">
      <c r="A191" s="13"/>
      <c r="B191" s="233"/>
      <c r="C191" s="234"/>
      <c r="D191" s="235" t="s">
        <v>198</v>
      </c>
      <c r="E191" s="236" t="s">
        <v>19</v>
      </c>
      <c r="F191" s="237" t="s">
        <v>328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198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3345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3346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3" customFormat="1">
      <c r="A194" s="13"/>
      <c r="B194" s="233"/>
      <c r="C194" s="234"/>
      <c r="D194" s="235" t="s">
        <v>198</v>
      </c>
      <c r="E194" s="236" t="s">
        <v>19</v>
      </c>
      <c r="F194" s="237" t="s">
        <v>3347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198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3367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3349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3" customFormat="1">
      <c r="A197" s="13"/>
      <c r="B197" s="233"/>
      <c r="C197" s="234"/>
      <c r="D197" s="235" t="s">
        <v>198</v>
      </c>
      <c r="E197" s="236" t="s">
        <v>19</v>
      </c>
      <c r="F197" s="237" t="s">
        <v>3350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198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3368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3369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3370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3354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3" customFormat="1">
      <c r="A202" s="13"/>
      <c r="B202" s="233"/>
      <c r="C202" s="234"/>
      <c r="D202" s="235" t="s">
        <v>198</v>
      </c>
      <c r="E202" s="236" t="s">
        <v>19</v>
      </c>
      <c r="F202" s="237" t="s">
        <v>3355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198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3356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3357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3083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6" customFormat="1">
      <c r="A206" s="16"/>
      <c r="B206" s="282"/>
      <c r="C206" s="283"/>
      <c r="D206" s="235" t="s">
        <v>198</v>
      </c>
      <c r="E206" s="284" t="s">
        <v>19</v>
      </c>
      <c r="F206" s="285" t="s">
        <v>730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198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188</v>
      </c>
    </row>
    <row r="207" s="13" customFormat="1">
      <c r="A207" s="13"/>
      <c r="B207" s="233"/>
      <c r="C207" s="234"/>
      <c r="D207" s="235" t="s">
        <v>198</v>
      </c>
      <c r="E207" s="236" t="s">
        <v>19</v>
      </c>
      <c r="F207" s="237" t="s">
        <v>3358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198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188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328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3359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294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3360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3" customFormat="1">
      <c r="A212" s="13"/>
      <c r="B212" s="233"/>
      <c r="C212" s="234"/>
      <c r="D212" s="235" t="s">
        <v>198</v>
      </c>
      <c r="E212" s="236" t="s">
        <v>19</v>
      </c>
      <c r="F212" s="237" t="s">
        <v>3347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198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3360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3350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3360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6" customFormat="1">
      <c r="A216" s="16"/>
      <c r="B216" s="282"/>
      <c r="C216" s="283"/>
      <c r="D216" s="235" t="s">
        <v>198</v>
      </c>
      <c r="E216" s="284" t="s">
        <v>19</v>
      </c>
      <c r="F216" s="285" t="s">
        <v>730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198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3361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3362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3371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5" customFormat="1">
      <c r="A220" s="15"/>
      <c r="B220" s="255"/>
      <c r="C220" s="256"/>
      <c r="D220" s="235" t="s">
        <v>198</v>
      </c>
      <c r="E220" s="257" t="s">
        <v>19</v>
      </c>
      <c r="F220" s="258" t="s">
        <v>229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198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188</v>
      </c>
    </row>
    <row r="221" s="2" customFormat="1" ht="24.15" customHeight="1">
      <c r="A221" s="40"/>
      <c r="B221" s="41"/>
      <c r="C221" s="215" t="s">
        <v>286</v>
      </c>
      <c r="D221" s="215" t="s">
        <v>190</v>
      </c>
      <c r="E221" s="216" t="s">
        <v>3372</v>
      </c>
      <c r="F221" s="217" t="s">
        <v>3373</v>
      </c>
      <c r="G221" s="218" t="s">
        <v>243</v>
      </c>
      <c r="H221" s="219">
        <v>113.93000000000001</v>
      </c>
      <c r="I221" s="220"/>
      <c r="J221" s="221">
        <f>ROUND(I221*H221,2)</f>
        <v>0</v>
      </c>
      <c r="K221" s="217" t="s">
        <v>194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82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3374</v>
      </c>
    </row>
    <row r="222" s="2" customFormat="1">
      <c r="A222" s="40"/>
      <c r="B222" s="41"/>
      <c r="C222" s="42"/>
      <c r="D222" s="228" t="s">
        <v>196</v>
      </c>
      <c r="E222" s="42"/>
      <c r="F222" s="229" t="s">
        <v>3375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196</v>
      </c>
      <c r="AU222" s="19" t="s">
        <v>82</v>
      </c>
    </row>
    <row r="223" s="13" customFormat="1">
      <c r="A223" s="13"/>
      <c r="B223" s="233"/>
      <c r="C223" s="234"/>
      <c r="D223" s="235" t="s">
        <v>198</v>
      </c>
      <c r="E223" s="236" t="s">
        <v>19</v>
      </c>
      <c r="F223" s="237" t="s">
        <v>3376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198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3377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3377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3378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3378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2" customFormat="1" ht="16.5" customHeight="1">
      <c r="A229" s="40"/>
      <c r="B229" s="41"/>
      <c r="C229" s="215" t="s">
        <v>296</v>
      </c>
      <c r="D229" s="215" t="s">
        <v>190</v>
      </c>
      <c r="E229" s="216" t="s">
        <v>3379</v>
      </c>
      <c r="F229" s="217" t="s">
        <v>3380</v>
      </c>
      <c r="G229" s="218" t="s">
        <v>243</v>
      </c>
      <c r="H229" s="219">
        <v>870.55799999999999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3381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3382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13" customFormat="1">
      <c r="A231" s="13"/>
      <c r="B231" s="233"/>
      <c r="C231" s="234"/>
      <c r="D231" s="235" t="s">
        <v>198</v>
      </c>
      <c r="E231" s="236" t="s">
        <v>19</v>
      </c>
      <c r="F231" s="237" t="s">
        <v>3383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198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3384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3385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3386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3387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3388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3389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3390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3391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2038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3387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3392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3389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3390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3393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3394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2038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3395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3396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3397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3398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3399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1165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3" customFormat="1">
      <c r="A254" s="13"/>
      <c r="B254" s="233"/>
      <c r="C254" s="234"/>
      <c r="D254" s="235" t="s">
        <v>198</v>
      </c>
      <c r="E254" s="236" t="s">
        <v>19</v>
      </c>
      <c r="F254" s="237" t="s">
        <v>3400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198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3384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3401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3402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3403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3404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3387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3405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3406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3407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3408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1527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3387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3405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3406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3405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4" customFormat="1">
      <c r="A270" s="14"/>
      <c r="B270" s="244"/>
      <c r="C270" s="245"/>
      <c r="D270" s="235" t="s">
        <v>198</v>
      </c>
      <c r="E270" s="246" t="s">
        <v>19</v>
      </c>
      <c r="F270" s="247" t="s">
        <v>3409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198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3410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3409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2350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3395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3396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3411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3" customFormat="1">
      <c r="A277" s="13"/>
      <c r="B277" s="233"/>
      <c r="C277" s="234"/>
      <c r="D277" s="235" t="s">
        <v>198</v>
      </c>
      <c r="E277" s="236" t="s">
        <v>19</v>
      </c>
      <c r="F277" s="237" t="s">
        <v>3412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198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3413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3414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1521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3413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3415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3416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3417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3" customFormat="1">
      <c r="A285" s="13"/>
      <c r="B285" s="233"/>
      <c r="C285" s="234"/>
      <c r="D285" s="235" t="s">
        <v>198</v>
      </c>
      <c r="E285" s="236" t="s">
        <v>19</v>
      </c>
      <c r="F285" s="237" t="s">
        <v>3418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198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3419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3420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3421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3413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3414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1521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3415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3416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3417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16.5" customHeight="1">
      <c r="A296" s="40"/>
      <c r="B296" s="41"/>
      <c r="C296" s="215" t="s">
        <v>305</v>
      </c>
      <c r="D296" s="215" t="s">
        <v>190</v>
      </c>
      <c r="E296" s="216" t="s">
        <v>3422</v>
      </c>
      <c r="F296" s="217" t="s">
        <v>3423</v>
      </c>
      <c r="G296" s="218" t="s">
        <v>243</v>
      </c>
      <c r="H296" s="219">
        <v>20.914999999999999</v>
      </c>
      <c r="I296" s="220"/>
      <c r="J296" s="221">
        <f>ROUND(I296*H296,2)</f>
        <v>0</v>
      </c>
      <c r="K296" s="217" t="s">
        <v>194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3424</v>
      </c>
    </row>
    <row r="297" s="2" customFormat="1">
      <c r="A297" s="40"/>
      <c r="B297" s="41"/>
      <c r="C297" s="42"/>
      <c r="D297" s="228" t="s">
        <v>196</v>
      </c>
      <c r="E297" s="42"/>
      <c r="F297" s="229" t="s">
        <v>3425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196</v>
      </c>
      <c r="AU297" s="19" t="s">
        <v>82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3383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3426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3427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3" customFormat="1">
      <c r="A301" s="13"/>
      <c r="B301" s="233"/>
      <c r="C301" s="234"/>
      <c r="D301" s="235" t="s">
        <v>198</v>
      </c>
      <c r="E301" s="236" t="s">
        <v>19</v>
      </c>
      <c r="F301" s="237" t="s">
        <v>3400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198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3428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3429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3430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3" customFormat="1">
      <c r="A305" s="13"/>
      <c r="B305" s="233"/>
      <c r="C305" s="234"/>
      <c r="D305" s="235" t="s">
        <v>198</v>
      </c>
      <c r="E305" s="236" t="s">
        <v>19</v>
      </c>
      <c r="F305" s="237" t="s">
        <v>3412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198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3431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3418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3432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5" customFormat="1">
      <c r="A309" s="15"/>
      <c r="B309" s="255"/>
      <c r="C309" s="256"/>
      <c r="D309" s="235" t="s">
        <v>198</v>
      </c>
      <c r="E309" s="257" t="s">
        <v>19</v>
      </c>
      <c r="F309" s="258" t="s">
        <v>229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198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188</v>
      </c>
    </row>
    <row r="310" s="2" customFormat="1" ht="37.8" customHeight="1">
      <c r="A310" s="40"/>
      <c r="B310" s="41"/>
      <c r="C310" s="215" t="s">
        <v>312</v>
      </c>
      <c r="D310" s="215" t="s">
        <v>190</v>
      </c>
      <c r="E310" s="216" t="s">
        <v>3433</v>
      </c>
      <c r="F310" s="217" t="s">
        <v>3434</v>
      </c>
      <c r="G310" s="218" t="s">
        <v>243</v>
      </c>
      <c r="H310" s="219">
        <v>319.83800000000002</v>
      </c>
      <c r="I310" s="220"/>
      <c r="J310" s="221">
        <f>ROUND(I310*H310,2)</f>
        <v>0</v>
      </c>
      <c r="K310" s="217" t="s">
        <v>194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82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3435</v>
      </c>
    </row>
    <row r="311" s="2" customFormat="1">
      <c r="A311" s="40"/>
      <c r="B311" s="41"/>
      <c r="C311" s="42"/>
      <c r="D311" s="228" t="s">
        <v>196</v>
      </c>
      <c r="E311" s="42"/>
      <c r="F311" s="229" t="s">
        <v>3436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196</v>
      </c>
      <c r="AU311" s="19" t="s">
        <v>82</v>
      </c>
    </row>
    <row r="312" s="13" customFormat="1">
      <c r="A312" s="13"/>
      <c r="B312" s="233"/>
      <c r="C312" s="234"/>
      <c r="D312" s="235" t="s">
        <v>198</v>
      </c>
      <c r="E312" s="236" t="s">
        <v>19</v>
      </c>
      <c r="F312" s="237" t="s">
        <v>3361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198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188</v>
      </c>
    </row>
    <row r="313" s="14" customFormat="1">
      <c r="A313" s="14"/>
      <c r="B313" s="244"/>
      <c r="C313" s="245"/>
      <c r="D313" s="235" t="s">
        <v>198</v>
      </c>
      <c r="E313" s="246" t="s">
        <v>19</v>
      </c>
      <c r="F313" s="247" t="s">
        <v>3437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198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3438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3358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3" customFormat="1">
      <c r="A316" s="13"/>
      <c r="B316" s="233"/>
      <c r="C316" s="234"/>
      <c r="D316" s="235" t="s">
        <v>198</v>
      </c>
      <c r="E316" s="236" t="s">
        <v>19</v>
      </c>
      <c r="F316" s="237" t="s">
        <v>328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198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3439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294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3440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3" customFormat="1">
      <c r="A320" s="13"/>
      <c r="B320" s="233"/>
      <c r="C320" s="234"/>
      <c r="D320" s="235" t="s">
        <v>198</v>
      </c>
      <c r="E320" s="236" t="s">
        <v>19</v>
      </c>
      <c r="F320" s="237" t="s">
        <v>3347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198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3440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3350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3440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5" customFormat="1">
      <c r="A324" s="15"/>
      <c r="B324" s="255"/>
      <c r="C324" s="256"/>
      <c r="D324" s="235" t="s">
        <v>198</v>
      </c>
      <c r="E324" s="257" t="s">
        <v>19</v>
      </c>
      <c r="F324" s="258" t="s">
        <v>229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198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188</v>
      </c>
    </row>
    <row r="325" s="2" customFormat="1" ht="16.5" customHeight="1">
      <c r="A325" s="40"/>
      <c r="B325" s="41"/>
      <c r="C325" s="272" t="s">
        <v>321</v>
      </c>
      <c r="D325" s="272" t="s">
        <v>522</v>
      </c>
      <c r="E325" s="273" t="s">
        <v>3441</v>
      </c>
      <c r="F325" s="274" t="s">
        <v>3338</v>
      </c>
      <c r="G325" s="275" t="s">
        <v>243</v>
      </c>
      <c r="H325" s="276">
        <v>326.23500000000001</v>
      </c>
      <c r="I325" s="277"/>
      <c r="J325" s="278">
        <f>ROUND(I325*H325,2)</f>
        <v>0</v>
      </c>
      <c r="K325" s="274" t="s">
        <v>194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268</v>
      </c>
      <c r="AT325" s="226" t="s">
        <v>522</v>
      </c>
      <c r="AU325" s="226" t="s">
        <v>82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3442</v>
      </c>
    </row>
    <row r="326" s="13" customFormat="1">
      <c r="A326" s="13"/>
      <c r="B326" s="233"/>
      <c r="C326" s="234"/>
      <c r="D326" s="235" t="s">
        <v>198</v>
      </c>
      <c r="E326" s="236" t="s">
        <v>19</v>
      </c>
      <c r="F326" s="237" t="s">
        <v>3361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198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3437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3438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3" customFormat="1">
      <c r="A329" s="13"/>
      <c r="B329" s="233"/>
      <c r="C329" s="234"/>
      <c r="D329" s="235" t="s">
        <v>198</v>
      </c>
      <c r="E329" s="236" t="s">
        <v>19</v>
      </c>
      <c r="F329" s="237" t="s">
        <v>3358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198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188</v>
      </c>
    </row>
    <row r="330" s="13" customFormat="1">
      <c r="A330" s="13"/>
      <c r="B330" s="233"/>
      <c r="C330" s="234"/>
      <c r="D330" s="235" t="s">
        <v>198</v>
      </c>
      <c r="E330" s="236" t="s">
        <v>19</v>
      </c>
      <c r="F330" s="237" t="s">
        <v>328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198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3439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294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3440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3" customFormat="1">
      <c r="A334" s="13"/>
      <c r="B334" s="233"/>
      <c r="C334" s="234"/>
      <c r="D334" s="235" t="s">
        <v>198</v>
      </c>
      <c r="E334" s="236" t="s">
        <v>19</v>
      </c>
      <c r="F334" s="237" t="s">
        <v>3347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198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3440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3" customFormat="1">
      <c r="A336" s="13"/>
      <c r="B336" s="233"/>
      <c r="C336" s="234"/>
      <c r="D336" s="235" t="s">
        <v>198</v>
      </c>
      <c r="E336" s="236" t="s">
        <v>19</v>
      </c>
      <c r="F336" s="237" t="s">
        <v>3350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198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3440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5" customFormat="1">
      <c r="A338" s="15"/>
      <c r="B338" s="255"/>
      <c r="C338" s="256"/>
      <c r="D338" s="235" t="s">
        <v>198</v>
      </c>
      <c r="E338" s="257" t="s">
        <v>19</v>
      </c>
      <c r="F338" s="258" t="s">
        <v>229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198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188</v>
      </c>
    </row>
    <row r="339" s="14" customFormat="1">
      <c r="A339" s="14"/>
      <c r="B339" s="244"/>
      <c r="C339" s="245"/>
      <c r="D339" s="235" t="s">
        <v>198</v>
      </c>
      <c r="E339" s="245"/>
      <c r="F339" s="247" t="s">
        <v>3443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198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188</v>
      </c>
    </row>
    <row r="340" s="2" customFormat="1" ht="37.8" customHeight="1">
      <c r="A340" s="40"/>
      <c r="B340" s="41"/>
      <c r="C340" s="215" t="s">
        <v>8</v>
      </c>
      <c r="D340" s="215" t="s">
        <v>190</v>
      </c>
      <c r="E340" s="216" t="s">
        <v>3444</v>
      </c>
      <c r="F340" s="217" t="s">
        <v>3445</v>
      </c>
      <c r="G340" s="218" t="s">
        <v>243</v>
      </c>
      <c r="H340" s="219">
        <v>709.428</v>
      </c>
      <c r="I340" s="220"/>
      <c r="J340" s="221">
        <f>ROUND(I340*H340,2)</f>
        <v>0</v>
      </c>
      <c r="K340" s="217" t="s">
        <v>194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82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3446</v>
      </c>
    </row>
    <row r="341" s="2" customFormat="1">
      <c r="A341" s="40"/>
      <c r="B341" s="41"/>
      <c r="C341" s="42"/>
      <c r="D341" s="228" t="s">
        <v>196</v>
      </c>
      <c r="E341" s="42"/>
      <c r="F341" s="229" t="s">
        <v>3447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196</v>
      </c>
      <c r="AU341" s="19" t="s">
        <v>82</v>
      </c>
    </row>
    <row r="342" s="13" customFormat="1">
      <c r="A342" s="13"/>
      <c r="B342" s="233"/>
      <c r="C342" s="234"/>
      <c r="D342" s="235" t="s">
        <v>198</v>
      </c>
      <c r="E342" s="236" t="s">
        <v>19</v>
      </c>
      <c r="F342" s="237" t="s">
        <v>328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198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3448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3449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3" customFormat="1">
      <c r="A345" s="13"/>
      <c r="B345" s="233"/>
      <c r="C345" s="234"/>
      <c r="D345" s="235" t="s">
        <v>198</v>
      </c>
      <c r="E345" s="236" t="s">
        <v>19</v>
      </c>
      <c r="F345" s="237" t="s">
        <v>3347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198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188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3450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4" customFormat="1">
      <c r="A347" s="14"/>
      <c r="B347" s="244"/>
      <c r="C347" s="245"/>
      <c r="D347" s="235" t="s">
        <v>198</v>
      </c>
      <c r="E347" s="246" t="s">
        <v>19</v>
      </c>
      <c r="F347" s="247" t="s">
        <v>3451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198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3452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3453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3454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3455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3456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3457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1660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3" customFormat="1">
      <c r="A355" s="13"/>
      <c r="B355" s="233"/>
      <c r="C355" s="234"/>
      <c r="D355" s="235" t="s">
        <v>198</v>
      </c>
      <c r="E355" s="236" t="s">
        <v>19</v>
      </c>
      <c r="F355" s="237" t="s">
        <v>3458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198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3459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3451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3452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1677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3460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1670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3461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3462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3451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3454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3463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3355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3464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4" customFormat="1">
      <c r="A369" s="14"/>
      <c r="B369" s="244"/>
      <c r="C369" s="245"/>
      <c r="D369" s="235" t="s">
        <v>198</v>
      </c>
      <c r="E369" s="246" t="s">
        <v>19</v>
      </c>
      <c r="F369" s="247" t="s">
        <v>3083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198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188</v>
      </c>
    </row>
    <row r="370" s="15" customFormat="1">
      <c r="A370" s="15"/>
      <c r="B370" s="255"/>
      <c r="C370" s="256"/>
      <c r="D370" s="235" t="s">
        <v>198</v>
      </c>
      <c r="E370" s="257" t="s">
        <v>19</v>
      </c>
      <c r="F370" s="258" t="s">
        <v>229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198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188</v>
      </c>
    </row>
    <row r="371" s="2" customFormat="1" ht="16.5" customHeight="1">
      <c r="A371" s="40"/>
      <c r="B371" s="41"/>
      <c r="C371" s="272" t="s">
        <v>342</v>
      </c>
      <c r="D371" s="272" t="s">
        <v>522</v>
      </c>
      <c r="E371" s="273" t="s">
        <v>3465</v>
      </c>
      <c r="F371" s="274" t="s">
        <v>3466</v>
      </c>
      <c r="G371" s="275" t="s">
        <v>243</v>
      </c>
      <c r="H371" s="276">
        <v>723.61699999999996</v>
      </c>
      <c r="I371" s="277"/>
      <c r="J371" s="278">
        <f>ROUND(I371*H371,2)</f>
        <v>0</v>
      </c>
      <c r="K371" s="274" t="s">
        <v>194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268</v>
      </c>
      <c r="AT371" s="226" t="s">
        <v>522</v>
      </c>
      <c r="AU371" s="226" t="s">
        <v>82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3467</v>
      </c>
    </row>
    <row r="372" s="13" customFormat="1">
      <c r="A372" s="13"/>
      <c r="B372" s="233"/>
      <c r="C372" s="234"/>
      <c r="D372" s="235" t="s">
        <v>198</v>
      </c>
      <c r="E372" s="236" t="s">
        <v>19</v>
      </c>
      <c r="F372" s="237" t="s">
        <v>328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198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3448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3449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3" customFormat="1">
      <c r="A375" s="13"/>
      <c r="B375" s="233"/>
      <c r="C375" s="234"/>
      <c r="D375" s="235" t="s">
        <v>198</v>
      </c>
      <c r="E375" s="236" t="s">
        <v>19</v>
      </c>
      <c r="F375" s="237" t="s">
        <v>3347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198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3450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3451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3452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3453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3454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3455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3456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3457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1660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3" customFormat="1">
      <c r="A385" s="13"/>
      <c r="B385" s="233"/>
      <c r="C385" s="234"/>
      <c r="D385" s="235" t="s">
        <v>198</v>
      </c>
      <c r="E385" s="236" t="s">
        <v>19</v>
      </c>
      <c r="F385" s="237" t="s">
        <v>3458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198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3459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3451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3452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1677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4" customFormat="1">
      <c r="A390" s="14"/>
      <c r="B390" s="244"/>
      <c r="C390" s="245"/>
      <c r="D390" s="235" t="s">
        <v>198</v>
      </c>
      <c r="E390" s="246" t="s">
        <v>19</v>
      </c>
      <c r="F390" s="247" t="s">
        <v>3460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198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1670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3461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3462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3451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3454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3463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3" customFormat="1">
      <c r="A397" s="13"/>
      <c r="B397" s="233"/>
      <c r="C397" s="234"/>
      <c r="D397" s="235" t="s">
        <v>198</v>
      </c>
      <c r="E397" s="236" t="s">
        <v>19</v>
      </c>
      <c r="F397" s="237" t="s">
        <v>3355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198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3464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3083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5" customFormat="1">
      <c r="A400" s="15"/>
      <c r="B400" s="255"/>
      <c r="C400" s="256"/>
      <c r="D400" s="235" t="s">
        <v>198</v>
      </c>
      <c r="E400" s="257" t="s">
        <v>19</v>
      </c>
      <c r="F400" s="258" t="s">
        <v>229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198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188</v>
      </c>
    </row>
    <row r="401" s="14" customFormat="1">
      <c r="A401" s="14"/>
      <c r="B401" s="244"/>
      <c r="C401" s="245"/>
      <c r="D401" s="235" t="s">
        <v>198</v>
      </c>
      <c r="E401" s="245"/>
      <c r="F401" s="247" t="s">
        <v>3468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188</v>
      </c>
    </row>
    <row r="402" s="2" customFormat="1" ht="33" customHeight="1">
      <c r="A402" s="40"/>
      <c r="B402" s="41"/>
      <c r="C402" s="215" t="s">
        <v>348</v>
      </c>
      <c r="D402" s="215" t="s">
        <v>190</v>
      </c>
      <c r="E402" s="216" t="s">
        <v>3469</v>
      </c>
      <c r="F402" s="217" t="s">
        <v>3470</v>
      </c>
      <c r="G402" s="218" t="s">
        <v>501</v>
      </c>
      <c r="H402" s="219">
        <v>330.39499999999998</v>
      </c>
      <c r="I402" s="220"/>
      <c r="J402" s="221">
        <f>ROUND(I402*H402,2)</f>
        <v>0</v>
      </c>
      <c r="K402" s="217" t="s">
        <v>194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190</v>
      </c>
      <c r="AU402" s="226" t="s">
        <v>82</v>
      </c>
      <c r="AY402" s="19" t="s">
        <v>188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3471</v>
      </c>
    </row>
    <row r="403" s="2" customFormat="1">
      <c r="A403" s="40"/>
      <c r="B403" s="41"/>
      <c r="C403" s="42"/>
      <c r="D403" s="228" t="s">
        <v>196</v>
      </c>
      <c r="E403" s="42"/>
      <c r="F403" s="229" t="s">
        <v>3472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196</v>
      </c>
      <c r="AU403" s="19" t="s">
        <v>82</v>
      </c>
    </row>
    <row r="404" s="13" customFormat="1">
      <c r="A404" s="13"/>
      <c r="B404" s="233"/>
      <c r="C404" s="234"/>
      <c r="D404" s="235" t="s">
        <v>198</v>
      </c>
      <c r="E404" s="236" t="s">
        <v>19</v>
      </c>
      <c r="F404" s="237" t="s">
        <v>328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198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3473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3474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3475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3476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3477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3478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3479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3347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3480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3481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3482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3483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3484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3485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4" customFormat="1">
      <c r="A419" s="14"/>
      <c r="B419" s="244"/>
      <c r="C419" s="245"/>
      <c r="D419" s="235" t="s">
        <v>198</v>
      </c>
      <c r="E419" s="246" t="s">
        <v>19</v>
      </c>
      <c r="F419" s="247" t="s">
        <v>3486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198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3487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3483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3" customFormat="1">
      <c r="A422" s="13"/>
      <c r="B422" s="233"/>
      <c r="C422" s="234"/>
      <c r="D422" s="235" t="s">
        <v>198</v>
      </c>
      <c r="E422" s="236" t="s">
        <v>19</v>
      </c>
      <c r="F422" s="237" t="s">
        <v>3350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198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3480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3481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3488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3489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3490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3491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3492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3480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3493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3494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3493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3" customFormat="1">
      <c r="A434" s="13"/>
      <c r="B434" s="233"/>
      <c r="C434" s="234"/>
      <c r="D434" s="235" t="s">
        <v>198</v>
      </c>
      <c r="E434" s="236" t="s">
        <v>19</v>
      </c>
      <c r="F434" s="237" t="s">
        <v>3355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198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3495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5" customFormat="1">
      <c r="A436" s="15"/>
      <c r="B436" s="255"/>
      <c r="C436" s="256"/>
      <c r="D436" s="235" t="s">
        <v>198</v>
      </c>
      <c r="E436" s="257" t="s">
        <v>19</v>
      </c>
      <c r="F436" s="258" t="s">
        <v>229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198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188</v>
      </c>
    </row>
    <row r="437" s="2" customFormat="1" ht="16.5" customHeight="1">
      <c r="A437" s="40"/>
      <c r="B437" s="41"/>
      <c r="C437" s="272" t="s">
        <v>355</v>
      </c>
      <c r="D437" s="272" t="s">
        <v>522</v>
      </c>
      <c r="E437" s="273" t="s">
        <v>3496</v>
      </c>
      <c r="F437" s="274" t="s">
        <v>3497</v>
      </c>
      <c r="G437" s="275" t="s">
        <v>243</v>
      </c>
      <c r="H437" s="276">
        <v>85.792000000000002</v>
      </c>
      <c r="I437" s="277"/>
      <c r="J437" s="278">
        <f>ROUND(I437*H437,2)</f>
        <v>0</v>
      </c>
      <c r="K437" s="274" t="s">
        <v>194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268</v>
      </c>
      <c r="AT437" s="226" t="s">
        <v>522</v>
      </c>
      <c r="AU437" s="226" t="s">
        <v>82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3498</v>
      </c>
    </row>
    <row r="438" s="13" customFormat="1">
      <c r="A438" s="13"/>
      <c r="B438" s="233"/>
      <c r="C438" s="234"/>
      <c r="D438" s="235" t="s">
        <v>198</v>
      </c>
      <c r="E438" s="236" t="s">
        <v>19</v>
      </c>
      <c r="F438" s="237" t="s">
        <v>328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198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3499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3403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3402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3401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3500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3501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3502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3" customFormat="1">
      <c r="A446" s="13"/>
      <c r="B446" s="233"/>
      <c r="C446" s="234"/>
      <c r="D446" s="235" t="s">
        <v>198</v>
      </c>
      <c r="E446" s="236" t="s">
        <v>19</v>
      </c>
      <c r="F446" s="237" t="s">
        <v>3347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198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3503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3504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3505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3506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3507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3508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3509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3405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3506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3" customFormat="1">
      <c r="A456" s="13"/>
      <c r="B456" s="233"/>
      <c r="C456" s="234"/>
      <c r="D456" s="235" t="s">
        <v>198</v>
      </c>
      <c r="E456" s="236" t="s">
        <v>19</v>
      </c>
      <c r="F456" s="237" t="s">
        <v>3350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198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3503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3504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4" customFormat="1">
      <c r="A459" s="14"/>
      <c r="B459" s="244"/>
      <c r="C459" s="245"/>
      <c r="D459" s="235" t="s">
        <v>198</v>
      </c>
      <c r="E459" s="246" t="s">
        <v>19</v>
      </c>
      <c r="F459" s="247" t="s">
        <v>3393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198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188</v>
      </c>
    </row>
    <row r="460" s="14" customFormat="1">
      <c r="A460" s="14"/>
      <c r="B460" s="244"/>
      <c r="C460" s="245"/>
      <c r="D460" s="235" t="s">
        <v>198</v>
      </c>
      <c r="E460" s="246" t="s">
        <v>19</v>
      </c>
      <c r="F460" s="247" t="s">
        <v>3510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198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3409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3511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3512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4" customFormat="1">
      <c r="A464" s="14"/>
      <c r="B464" s="244"/>
      <c r="C464" s="245"/>
      <c r="D464" s="235" t="s">
        <v>198</v>
      </c>
      <c r="E464" s="246" t="s">
        <v>19</v>
      </c>
      <c r="F464" s="247" t="s">
        <v>3503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198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3513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4" customFormat="1">
      <c r="A466" s="14"/>
      <c r="B466" s="244"/>
      <c r="C466" s="245"/>
      <c r="D466" s="235" t="s">
        <v>198</v>
      </c>
      <c r="E466" s="246" t="s">
        <v>19</v>
      </c>
      <c r="F466" s="247" t="s">
        <v>3514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198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3513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3355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3515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5" customFormat="1">
      <c r="A470" s="15"/>
      <c r="B470" s="255"/>
      <c r="C470" s="256"/>
      <c r="D470" s="235" t="s">
        <v>198</v>
      </c>
      <c r="E470" s="257" t="s">
        <v>19</v>
      </c>
      <c r="F470" s="258" t="s">
        <v>229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198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188</v>
      </c>
    </row>
    <row r="471" s="14" customFormat="1">
      <c r="A471" s="14"/>
      <c r="B471" s="244"/>
      <c r="C471" s="245"/>
      <c r="D471" s="235" t="s">
        <v>198</v>
      </c>
      <c r="E471" s="245"/>
      <c r="F471" s="247" t="s">
        <v>3516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188</v>
      </c>
    </row>
    <row r="472" s="2" customFormat="1" ht="16.5" customHeight="1">
      <c r="A472" s="40"/>
      <c r="B472" s="41"/>
      <c r="C472" s="215" t="s">
        <v>361</v>
      </c>
      <c r="D472" s="215" t="s">
        <v>190</v>
      </c>
      <c r="E472" s="216" t="s">
        <v>3517</v>
      </c>
      <c r="F472" s="217" t="s">
        <v>3518</v>
      </c>
      <c r="G472" s="218" t="s">
        <v>501</v>
      </c>
      <c r="H472" s="219">
        <v>41.460000000000001</v>
      </c>
      <c r="I472" s="220"/>
      <c r="J472" s="221">
        <f>ROUND(I472*H472,2)</f>
        <v>0</v>
      </c>
      <c r="K472" s="217" t="s">
        <v>194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82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3519</v>
      </c>
    </row>
    <row r="473" s="2" customFormat="1">
      <c r="A473" s="40"/>
      <c r="B473" s="41"/>
      <c r="C473" s="42"/>
      <c r="D473" s="228" t="s">
        <v>196</v>
      </c>
      <c r="E473" s="42"/>
      <c r="F473" s="229" t="s">
        <v>3520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196</v>
      </c>
      <c r="AU473" s="19" t="s">
        <v>82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328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3521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160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5" customFormat="1">
      <c r="A477" s="15"/>
      <c r="B477" s="255"/>
      <c r="C477" s="256"/>
      <c r="D477" s="235" t="s">
        <v>198</v>
      </c>
      <c r="E477" s="257" t="s">
        <v>19</v>
      </c>
      <c r="F477" s="258" t="s">
        <v>229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198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188</v>
      </c>
    </row>
    <row r="478" s="2" customFormat="1" ht="16.5" customHeight="1">
      <c r="A478" s="40"/>
      <c r="B478" s="41"/>
      <c r="C478" s="272" t="s">
        <v>375</v>
      </c>
      <c r="D478" s="272" t="s">
        <v>522</v>
      </c>
      <c r="E478" s="273" t="s">
        <v>3522</v>
      </c>
      <c r="F478" s="274" t="s">
        <v>3523</v>
      </c>
      <c r="G478" s="275" t="s">
        <v>501</v>
      </c>
      <c r="H478" s="276">
        <v>43.533000000000001</v>
      </c>
      <c r="I478" s="277"/>
      <c r="J478" s="278">
        <f>ROUND(I478*H478,2)</f>
        <v>0</v>
      </c>
      <c r="K478" s="274" t="s">
        <v>452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268</v>
      </c>
      <c r="AT478" s="226" t="s">
        <v>522</v>
      </c>
      <c r="AU478" s="226" t="s">
        <v>82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3524</v>
      </c>
    </row>
    <row r="479" s="13" customFormat="1">
      <c r="A479" s="13"/>
      <c r="B479" s="233"/>
      <c r="C479" s="234"/>
      <c r="D479" s="235" t="s">
        <v>198</v>
      </c>
      <c r="E479" s="236" t="s">
        <v>19</v>
      </c>
      <c r="F479" s="237" t="s">
        <v>328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198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3521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160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5" customFormat="1">
      <c r="A482" s="15"/>
      <c r="B482" s="255"/>
      <c r="C482" s="256"/>
      <c r="D482" s="235" t="s">
        <v>198</v>
      </c>
      <c r="E482" s="257" t="s">
        <v>19</v>
      </c>
      <c r="F482" s="258" t="s">
        <v>229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198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188</v>
      </c>
    </row>
    <row r="483" s="14" customFormat="1">
      <c r="A483" s="14"/>
      <c r="B483" s="244"/>
      <c r="C483" s="245"/>
      <c r="D483" s="235" t="s">
        <v>198</v>
      </c>
      <c r="E483" s="245"/>
      <c r="F483" s="247" t="s">
        <v>3525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188</v>
      </c>
    </row>
    <row r="484" s="2" customFormat="1" ht="16.5" customHeight="1">
      <c r="A484" s="40"/>
      <c r="B484" s="41"/>
      <c r="C484" s="215" t="s">
        <v>7</v>
      </c>
      <c r="D484" s="215" t="s">
        <v>190</v>
      </c>
      <c r="E484" s="216" t="s">
        <v>3526</v>
      </c>
      <c r="F484" s="217" t="s">
        <v>3527</v>
      </c>
      <c r="G484" s="218" t="s">
        <v>501</v>
      </c>
      <c r="H484" s="219">
        <v>681.89499999999998</v>
      </c>
      <c r="I484" s="220"/>
      <c r="J484" s="221">
        <f>ROUND(I484*H484,2)</f>
        <v>0</v>
      </c>
      <c r="K484" s="217" t="s">
        <v>194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190</v>
      </c>
      <c r="AU484" s="226" t="s">
        <v>82</v>
      </c>
      <c r="AY484" s="19" t="s">
        <v>188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3528</v>
      </c>
    </row>
    <row r="485" s="2" customFormat="1">
      <c r="A485" s="40"/>
      <c r="B485" s="41"/>
      <c r="C485" s="42"/>
      <c r="D485" s="228" t="s">
        <v>196</v>
      </c>
      <c r="E485" s="42"/>
      <c r="F485" s="229" t="s">
        <v>3529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196</v>
      </c>
      <c r="AU485" s="19" t="s">
        <v>82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3530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3531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439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932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5" customFormat="1">
      <c r="A490" s="15"/>
      <c r="B490" s="255"/>
      <c r="C490" s="256"/>
      <c r="D490" s="235" t="s">
        <v>198</v>
      </c>
      <c r="E490" s="257" t="s">
        <v>19</v>
      </c>
      <c r="F490" s="258" t="s">
        <v>229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198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188</v>
      </c>
    </row>
    <row r="491" s="2" customFormat="1" ht="16.5" customHeight="1">
      <c r="A491" s="40"/>
      <c r="B491" s="41"/>
      <c r="C491" s="272" t="s">
        <v>389</v>
      </c>
      <c r="D491" s="272" t="s">
        <v>522</v>
      </c>
      <c r="E491" s="273" t="s">
        <v>3532</v>
      </c>
      <c r="F491" s="274" t="s">
        <v>3533</v>
      </c>
      <c r="G491" s="275" t="s">
        <v>501</v>
      </c>
      <c r="H491" s="276">
        <v>299.77499999999998</v>
      </c>
      <c r="I491" s="277"/>
      <c r="J491" s="278">
        <f>ROUND(I491*H491,2)</f>
        <v>0</v>
      </c>
      <c r="K491" s="274" t="s">
        <v>194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268</v>
      </c>
      <c r="AT491" s="226" t="s">
        <v>522</v>
      </c>
      <c r="AU491" s="226" t="s">
        <v>82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3534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328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3535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3536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3537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3537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3538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4" customFormat="1">
      <c r="A498" s="14"/>
      <c r="B498" s="244"/>
      <c r="C498" s="245"/>
      <c r="D498" s="235" t="s">
        <v>198</v>
      </c>
      <c r="E498" s="246" t="s">
        <v>19</v>
      </c>
      <c r="F498" s="247" t="s">
        <v>3539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198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3535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3540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3" customFormat="1">
      <c r="A501" s="13"/>
      <c r="B501" s="233"/>
      <c r="C501" s="234"/>
      <c r="D501" s="235" t="s">
        <v>198</v>
      </c>
      <c r="E501" s="236" t="s">
        <v>19</v>
      </c>
      <c r="F501" s="237" t="s">
        <v>3347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198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188</v>
      </c>
    </row>
    <row r="502" s="14" customFormat="1">
      <c r="A502" s="14"/>
      <c r="B502" s="244"/>
      <c r="C502" s="245"/>
      <c r="D502" s="235" t="s">
        <v>198</v>
      </c>
      <c r="E502" s="246" t="s">
        <v>19</v>
      </c>
      <c r="F502" s="247" t="s">
        <v>3541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198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3542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3543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3544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3541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3541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3545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3542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4" customFormat="1">
      <c r="A510" s="14"/>
      <c r="B510" s="244"/>
      <c r="C510" s="245"/>
      <c r="D510" s="235" t="s">
        <v>198</v>
      </c>
      <c r="E510" s="246" t="s">
        <v>19</v>
      </c>
      <c r="F510" s="247" t="s">
        <v>3544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198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3546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3" customFormat="1">
      <c r="A512" s="13"/>
      <c r="B512" s="233"/>
      <c r="C512" s="234"/>
      <c r="D512" s="235" t="s">
        <v>198</v>
      </c>
      <c r="E512" s="236" t="s">
        <v>19</v>
      </c>
      <c r="F512" s="237" t="s">
        <v>3350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198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188</v>
      </c>
    </row>
    <row r="513" s="14" customFormat="1">
      <c r="A513" s="14"/>
      <c r="B513" s="244"/>
      <c r="C513" s="245"/>
      <c r="D513" s="235" t="s">
        <v>198</v>
      </c>
      <c r="E513" s="246" t="s">
        <v>19</v>
      </c>
      <c r="F513" s="247" t="s">
        <v>3541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198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3542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3542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3547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3542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3491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3548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3541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3549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3544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3549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3546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3" customFormat="1">
      <c r="A525" s="13"/>
      <c r="B525" s="233"/>
      <c r="C525" s="234"/>
      <c r="D525" s="235" t="s">
        <v>198</v>
      </c>
      <c r="E525" s="236" t="s">
        <v>19</v>
      </c>
      <c r="F525" s="237" t="s">
        <v>3355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198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188</v>
      </c>
    </row>
    <row r="526" s="14" customFormat="1">
      <c r="A526" s="14"/>
      <c r="B526" s="244"/>
      <c r="C526" s="245"/>
      <c r="D526" s="235" t="s">
        <v>198</v>
      </c>
      <c r="E526" s="246" t="s">
        <v>19</v>
      </c>
      <c r="F526" s="247" t="s">
        <v>3550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198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188</v>
      </c>
    </row>
    <row r="527" s="14" customFormat="1">
      <c r="A527" s="14"/>
      <c r="B527" s="244"/>
      <c r="C527" s="245"/>
      <c r="D527" s="235" t="s">
        <v>198</v>
      </c>
      <c r="E527" s="246" t="s">
        <v>19</v>
      </c>
      <c r="F527" s="247" t="s">
        <v>3551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198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188</v>
      </c>
    </row>
    <row r="528" s="14" customFormat="1">
      <c r="A528" s="14"/>
      <c r="B528" s="244"/>
      <c r="C528" s="245"/>
      <c r="D528" s="235" t="s">
        <v>198</v>
      </c>
      <c r="E528" s="246" t="s">
        <v>19</v>
      </c>
      <c r="F528" s="247" t="s">
        <v>3552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198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188</v>
      </c>
    </row>
    <row r="529" s="14" customFormat="1">
      <c r="A529" s="14"/>
      <c r="B529" s="244"/>
      <c r="C529" s="245"/>
      <c r="D529" s="235" t="s">
        <v>198</v>
      </c>
      <c r="E529" s="246" t="s">
        <v>19</v>
      </c>
      <c r="F529" s="247" t="s">
        <v>3553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198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188</v>
      </c>
    </row>
    <row r="530" s="15" customFormat="1">
      <c r="A530" s="15"/>
      <c r="B530" s="255"/>
      <c r="C530" s="256"/>
      <c r="D530" s="235" t="s">
        <v>198</v>
      </c>
      <c r="E530" s="257" t="s">
        <v>19</v>
      </c>
      <c r="F530" s="258" t="s">
        <v>229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198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188</v>
      </c>
    </row>
    <row r="531" s="14" customFormat="1">
      <c r="A531" s="14"/>
      <c r="B531" s="244"/>
      <c r="C531" s="245"/>
      <c r="D531" s="235" t="s">
        <v>198</v>
      </c>
      <c r="E531" s="245"/>
      <c r="F531" s="247" t="s">
        <v>3554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188</v>
      </c>
    </row>
    <row r="532" s="2" customFormat="1" ht="16.5" customHeight="1">
      <c r="A532" s="40"/>
      <c r="B532" s="41"/>
      <c r="C532" s="272" t="s">
        <v>396</v>
      </c>
      <c r="D532" s="272" t="s">
        <v>522</v>
      </c>
      <c r="E532" s="273" t="s">
        <v>3555</v>
      </c>
      <c r="F532" s="274" t="s">
        <v>3556</v>
      </c>
      <c r="G532" s="275" t="s">
        <v>501</v>
      </c>
      <c r="H532" s="276">
        <v>346.91500000000002</v>
      </c>
      <c r="I532" s="277"/>
      <c r="J532" s="278">
        <f>ROUND(I532*H532,2)</f>
        <v>0</v>
      </c>
      <c r="K532" s="274" t="s">
        <v>194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268</v>
      </c>
      <c r="AT532" s="226" t="s">
        <v>522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3557</v>
      </c>
    </row>
    <row r="533" s="13" customFormat="1">
      <c r="A533" s="13"/>
      <c r="B533" s="233"/>
      <c r="C533" s="234"/>
      <c r="D533" s="235" t="s">
        <v>198</v>
      </c>
      <c r="E533" s="236" t="s">
        <v>19</v>
      </c>
      <c r="F533" s="237" t="s">
        <v>328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198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188</v>
      </c>
    </row>
    <row r="534" s="14" customFormat="1">
      <c r="A534" s="14"/>
      <c r="B534" s="244"/>
      <c r="C534" s="245"/>
      <c r="D534" s="235" t="s">
        <v>198</v>
      </c>
      <c r="E534" s="246" t="s">
        <v>19</v>
      </c>
      <c r="F534" s="247" t="s">
        <v>3473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198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3474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3475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4" customFormat="1">
      <c r="A537" s="14"/>
      <c r="B537" s="244"/>
      <c r="C537" s="245"/>
      <c r="D537" s="235" t="s">
        <v>198</v>
      </c>
      <c r="E537" s="246" t="s">
        <v>19</v>
      </c>
      <c r="F537" s="247" t="s">
        <v>3476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198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3477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3478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3479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3347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3480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3481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3482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4" customFormat="1">
      <c r="A545" s="14"/>
      <c r="B545" s="244"/>
      <c r="C545" s="245"/>
      <c r="D545" s="235" t="s">
        <v>198</v>
      </c>
      <c r="E545" s="246" t="s">
        <v>19</v>
      </c>
      <c r="F545" s="247" t="s">
        <v>3483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198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3484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3485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3486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4" customFormat="1">
      <c r="A549" s="14"/>
      <c r="B549" s="244"/>
      <c r="C549" s="245"/>
      <c r="D549" s="235" t="s">
        <v>198</v>
      </c>
      <c r="E549" s="246" t="s">
        <v>19</v>
      </c>
      <c r="F549" s="247" t="s">
        <v>3487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198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3483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3350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3480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3481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3488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3489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3490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3491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3492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3480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3493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3494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3493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3355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3495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5" customFormat="1">
      <c r="A565" s="15"/>
      <c r="B565" s="255"/>
      <c r="C565" s="256"/>
      <c r="D565" s="235" t="s">
        <v>198</v>
      </c>
      <c r="E565" s="257" t="s">
        <v>19</v>
      </c>
      <c r="F565" s="258" t="s">
        <v>229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198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188</v>
      </c>
    </row>
    <row r="566" s="14" customFormat="1">
      <c r="A566" s="14"/>
      <c r="B566" s="244"/>
      <c r="C566" s="245"/>
      <c r="D566" s="235" t="s">
        <v>198</v>
      </c>
      <c r="E566" s="245"/>
      <c r="F566" s="247" t="s">
        <v>3558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188</v>
      </c>
    </row>
    <row r="567" s="2" customFormat="1" ht="16.5" customHeight="1">
      <c r="A567" s="40"/>
      <c r="B567" s="41"/>
      <c r="C567" s="272" t="s">
        <v>403</v>
      </c>
      <c r="D567" s="272" t="s">
        <v>522</v>
      </c>
      <c r="E567" s="273" t="s">
        <v>3559</v>
      </c>
      <c r="F567" s="274" t="s">
        <v>3560</v>
      </c>
      <c r="G567" s="275" t="s">
        <v>501</v>
      </c>
      <c r="H567" s="276">
        <v>28.350000000000001</v>
      </c>
      <c r="I567" s="277"/>
      <c r="J567" s="278">
        <f>ROUND(I567*H567,2)</f>
        <v>0</v>
      </c>
      <c r="K567" s="274" t="s">
        <v>194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268</v>
      </c>
      <c r="AT567" s="226" t="s">
        <v>522</v>
      </c>
      <c r="AU567" s="226" t="s">
        <v>82</v>
      </c>
      <c r="AY567" s="19" t="s">
        <v>188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3561</v>
      </c>
    </row>
    <row r="568" s="13" customFormat="1">
      <c r="A568" s="13"/>
      <c r="B568" s="233"/>
      <c r="C568" s="234"/>
      <c r="D568" s="235" t="s">
        <v>198</v>
      </c>
      <c r="E568" s="236" t="s">
        <v>19</v>
      </c>
      <c r="F568" s="237" t="s">
        <v>328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198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3562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3" customFormat="1">
      <c r="A570" s="13"/>
      <c r="B570" s="233"/>
      <c r="C570" s="234"/>
      <c r="D570" s="235" t="s">
        <v>198</v>
      </c>
      <c r="E570" s="236" t="s">
        <v>19</v>
      </c>
      <c r="F570" s="237" t="s">
        <v>3347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198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3562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3562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3350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3562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3563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3" customFormat="1">
      <c r="A576" s="13"/>
      <c r="B576" s="233"/>
      <c r="C576" s="234"/>
      <c r="D576" s="235" t="s">
        <v>198</v>
      </c>
      <c r="E576" s="236" t="s">
        <v>19</v>
      </c>
      <c r="F576" s="237" t="s">
        <v>3355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198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5" customFormat="1">
      <c r="A578" s="15"/>
      <c r="B578" s="255"/>
      <c r="C578" s="256"/>
      <c r="D578" s="235" t="s">
        <v>198</v>
      </c>
      <c r="E578" s="257" t="s">
        <v>19</v>
      </c>
      <c r="F578" s="258" t="s">
        <v>229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198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188</v>
      </c>
    </row>
    <row r="579" s="14" customFormat="1">
      <c r="A579" s="14"/>
      <c r="B579" s="244"/>
      <c r="C579" s="245"/>
      <c r="D579" s="235" t="s">
        <v>198</v>
      </c>
      <c r="E579" s="245"/>
      <c r="F579" s="247" t="s">
        <v>3564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198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188</v>
      </c>
    </row>
    <row r="580" s="2" customFormat="1" ht="16.5" customHeight="1">
      <c r="A580" s="40"/>
      <c r="B580" s="41"/>
      <c r="C580" s="272" t="s">
        <v>412</v>
      </c>
      <c r="D580" s="272" t="s">
        <v>522</v>
      </c>
      <c r="E580" s="273" t="s">
        <v>3565</v>
      </c>
      <c r="F580" s="274" t="s">
        <v>3566</v>
      </c>
      <c r="G580" s="275" t="s">
        <v>501</v>
      </c>
      <c r="H580" s="276">
        <v>40.950000000000003</v>
      </c>
      <c r="I580" s="277"/>
      <c r="J580" s="278">
        <f>ROUND(I580*H580,2)</f>
        <v>0</v>
      </c>
      <c r="K580" s="274" t="s">
        <v>194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268</v>
      </c>
      <c r="AT580" s="226" t="s">
        <v>522</v>
      </c>
      <c r="AU580" s="226" t="s">
        <v>82</v>
      </c>
      <c r="AY580" s="19" t="s">
        <v>188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3567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328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3568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3569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3570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3" customFormat="1">
      <c r="A585" s="13"/>
      <c r="B585" s="233"/>
      <c r="C585" s="234"/>
      <c r="D585" s="235" t="s">
        <v>198</v>
      </c>
      <c r="E585" s="236" t="s">
        <v>19</v>
      </c>
      <c r="F585" s="237" t="s">
        <v>3347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198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188</v>
      </c>
    </row>
    <row r="586" s="14" customFormat="1">
      <c r="A586" s="14"/>
      <c r="B586" s="244"/>
      <c r="C586" s="245"/>
      <c r="D586" s="235" t="s">
        <v>198</v>
      </c>
      <c r="E586" s="246" t="s">
        <v>19</v>
      </c>
      <c r="F586" s="247" t="s">
        <v>3562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198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188</v>
      </c>
    </row>
    <row r="587" s="14" customFormat="1">
      <c r="A587" s="14"/>
      <c r="B587" s="244"/>
      <c r="C587" s="245"/>
      <c r="D587" s="235" t="s">
        <v>198</v>
      </c>
      <c r="E587" s="246" t="s">
        <v>19</v>
      </c>
      <c r="F587" s="247" t="s">
        <v>3562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198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188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3350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3562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3563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5" customFormat="1">
      <c r="A592" s="15"/>
      <c r="B592" s="255"/>
      <c r="C592" s="256"/>
      <c r="D592" s="235" t="s">
        <v>198</v>
      </c>
      <c r="E592" s="257" t="s">
        <v>19</v>
      </c>
      <c r="F592" s="258" t="s">
        <v>229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198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188</v>
      </c>
    </row>
    <row r="593" s="14" customFormat="1">
      <c r="A593" s="14"/>
      <c r="B593" s="244"/>
      <c r="C593" s="245"/>
      <c r="D593" s="235" t="s">
        <v>198</v>
      </c>
      <c r="E593" s="245"/>
      <c r="F593" s="247" t="s">
        <v>3571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188</v>
      </c>
    </row>
    <row r="594" s="2" customFormat="1" ht="21.75" customHeight="1">
      <c r="A594" s="40"/>
      <c r="B594" s="41"/>
      <c r="C594" s="215" t="s">
        <v>420</v>
      </c>
      <c r="D594" s="215" t="s">
        <v>190</v>
      </c>
      <c r="E594" s="216" t="s">
        <v>3572</v>
      </c>
      <c r="F594" s="217" t="s">
        <v>3573</v>
      </c>
      <c r="G594" s="218" t="s">
        <v>243</v>
      </c>
      <c r="H594" s="219">
        <v>20.914999999999999</v>
      </c>
      <c r="I594" s="220"/>
      <c r="J594" s="221">
        <f>ROUND(I594*H594,2)</f>
        <v>0</v>
      </c>
      <c r="K594" s="217" t="s">
        <v>194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190</v>
      </c>
      <c r="AU594" s="226" t="s">
        <v>82</v>
      </c>
      <c r="AY594" s="19" t="s">
        <v>188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3574</v>
      </c>
    </row>
    <row r="595" s="2" customFormat="1">
      <c r="A595" s="40"/>
      <c r="B595" s="41"/>
      <c r="C595" s="42"/>
      <c r="D595" s="228" t="s">
        <v>196</v>
      </c>
      <c r="E595" s="42"/>
      <c r="F595" s="229" t="s">
        <v>3575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196</v>
      </c>
      <c r="AU595" s="19" t="s">
        <v>82</v>
      </c>
    </row>
    <row r="596" s="13" customFormat="1">
      <c r="A596" s="13"/>
      <c r="B596" s="233"/>
      <c r="C596" s="234"/>
      <c r="D596" s="235" t="s">
        <v>198</v>
      </c>
      <c r="E596" s="236" t="s">
        <v>19</v>
      </c>
      <c r="F596" s="237" t="s">
        <v>3383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198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3426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4" customFormat="1">
      <c r="A598" s="14"/>
      <c r="B598" s="244"/>
      <c r="C598" s="245"/>
      <c r="D598" s="235" t="s">
        <v>198</v>
      </c>
      <c r="E598" s="246" t="s">
        <v>19</v>
      </c>
      <c r="F598" s="247" t="s">
        <v>3427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198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188</v>
      </c>
    </row>
    <row r="599" s="13" customFormat="1">
      <c r="A599" s="13"/>
      <c r="B599" s="233"/>
      <c r="C599" s="234"/>
      <c r="D599" s="235" t="s">
        <v>198</v>
      </c>
      <c r="E599" s="236" t="s">
        <v>19</v>
      </c>
      <c r="F599" s="237" t="s">
        <v>3400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198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3428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3429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4" customFormat="1">
      <c r="A602" s="14"/>
      <c r="B602" s="244"/>
      <c r="C602" s="245"/>
      <c r="D602" s="235" t="s">
        <v>198</v>
      </c>
      <c r="E602" s="246" t="s">
        <v>19</v>
      </c>
      <c r="F602" s="247" t="s">
        <v>3430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198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188</v>
      </c>
    </row>
    <row r="603" s="13" customFormat="1">
      <c r="A603" s="13"/>
      <c r="B603" s="233"/>
      <c r="C603" s="234"/>
      <c r="D603" s="235" t="s">
        <v>198</v>
      </c>
      <c r="E603" s="236" t="s">
        <v>19</v>
      </c>
      <c r="F603" s="237" t="s">
        <v>3412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198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188</v>
      </c>
    </row>
    <row r="604" s="14" customFormat="1">
      <c r="A604" s="14"/>
      <c r="B604" s="244"/>
      <c r="C604" s="245"/>
      <c r="D604" s="235" t="s">
        <v>198</v>
      </c>
      <c r="E604" s="246" t="s">
        <v>19</v>
      </c>
      <c r="F604" s="247" t="s">
        <v>3431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198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188</v>
      </c>
    </row>
    <row r="605" s="13" customFormat="1">
      <c r="A605" s="13"/>
      <c r="B605" s="233"/>
      <c r="C605" s="234"/>
      <c r="D605" s="235" t="s">
        <v>198</v>
      </c>
      <c r="E605" s="236" t="s">
        <v>19</v>
      </c>
      <c r="F605" s="237" t="s">
        <v>3418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198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188</v>
      </c>
    </row>
    <row r="606" s="14" customFormat="1">
      <c r="A606" s="14"/>
      <c r="B606" s="244"/>
      <c r="C606" s="245"/>
      <c r="D606" s="235" t="s">
        <v>198</v>
      </c>
      <c r="E606" s="246" t="s">
        <v>19</v>
      </c>
      <c r="F606" s="247" t="s">
        <v>3432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198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188</v>
      </c>
    </row>
    <row r="607" s="15" customFormat="1">
      <c r="A607" s="15"/>
      <c r="B607" s="255"/>
      <c r="C607" s="256"/>
      <c r="D607" s="235" t="s">
        <v>198</v>
      </c>
      <c r="E607" s="257" t="s">
        <v>19</v>
      </c>
      <c r="F607" s="258" t="s">
        <v>229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198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188</v>
      </c>
    </row>
    <row r="608" s="2" customFormat="1" ht="24.15" customHeight="1">
      <c r="A608" s="40"/>
      <c r="B608" s="41"/>
      <c r="C608" s="215" t="s">
        <v>439</v>
      </c>
      <c r="D608" s="215" t="s">
        <v>190</v>
      </c>
      <c r="E608" s="216" t="s">
        <v>3576</v>
      </c>
      <c r="F608" s="217" t="s">
        <v>3577</v>
      </c>
      <c r="G608" s="218" t="s">
        <v>243</v>
      </c>
      <c r="H608" s="219">
        <v>870.55799999999999</v>
      </c>
      <c r="I608" s="220"/>
      <c r="J608" s="221">
        <f>ROUND(I608*H608,2)</f>
        <v>0</v>
      </c>
      <c r="K608" s="217" t="s">
        <v>194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190</v>
      </c>
      <c r="AU608" s="226" t="s">
        <v>82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3578</v>
      </c>
    </row>
    <row r="609" s="2" customFormat="1">
      <c r="A609" s="40"/>
      <c r="B609" s="41"/>
      <c r="C609" s="42"/>
      <c r="D609" s="228" t="s">
        <v>196</v>
      </c>
      <c r="E609" s="42"/>
      <c r="F609" s="229" t="s">
        <v>3579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196</v>
      </c>
      <c r="AU609" s="19" t="s">
        <v>82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3383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3384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3385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3386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4" customFormat="1">
      <c r="A614" s="14"/>
      <c r="B614" s="244"/>
      <c r="C614" s="245"/>
      <c r="D614" s="235" t="s">
        <v>198</v>
      </c>
      <c r="E614" s="246" t="s">
        <v>19</v>
      </c>
      <c r="F614" s="247" t="s">
        <v>3387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198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3388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3389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3390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3391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2038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4" customFormat="1">
      <c r="A620" s="14"/>
      <c r="B620" s="244"/>
      <c r="C620" s="245"/>
      <c r="D620" s="235" t="s">
        <v>198</v>
      </c>
      <c r="E620" s="246" t="s">
        <v>19</v>
      </c>
      <c r="F620" s="247" t="s">
        <v>3387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198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3392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3389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3390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3393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3394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2038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4" customFormat="1">
      <c r="A627" s="14"/>
      <c r="B627" s="244"/>
      <c r="C627" s="245"/>
      <c r="D627" s="235" t="s">
        <v>198</v>
      </c>
      <c r="E627" s="246" t="s">
        <v>19</v>
      </c>
      <c r="F627" s="247" t="s">
        <v>3395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198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3396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3397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3398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4" customFormat="1">
      <c r="A631" s="14"/>
      <c r="B631" s="244"/>
      <c r="C631" s="245"/>
      <c r="D631" s="235" t="s">
        <v>198</v>
      </c>
      <c r="E631" s="246" t="s">
        <v>19</v>
      </c>
      <c r="F631" s="247" t="s">
        <v>3399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198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1165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3" customFormat="1">
      <c r="A633" s="13"/>
      <c r="B633" s="233"/>
      <c r="C633" s="234"/>
      <c r="D633" s="235" t="s">
        <v>198</v>
      </c>
      <c r="E633" s="236" t="s">
        <v>19</v>
      </c>
      <c r="F633" s="237" t="s">
        <v>3400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198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188</v>
      </c>
    </row>
    <row r="634" s="14" customFormat="1">
      <c r="A634" s="14"/>
      <c r="B634" s="244"/>
      <c r="C634" s="245"/>
      <c r="D634" s="235" t="s">
        <v>198</v>
      </c>
      <c r="E634" s="246" t="s">
        <v>19</v>
      </c>
      <c r="F634" s="247" t="s">
        <v>3384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198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188</v>
      </c>
    </row>
    <row r="635" s="14" customFormat="1">
      <c r="A635" s="14"/>
      <c r="B635" s="244"/>
      <c r="C635" s="245"/>
      <c r="D635" s="235" t="s">
        <v>198</v>
      </c>
      <c r="E635" s="246" t="s">
        <v>19</v>
      </c>
      <c r="F635" s="247" t="s">
        <v>3401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198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3402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3403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3404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4" customFormat="1">
      <c r="A639" s="14"/>
      <c r="B639" s="244"/>
      <c r="C639" s="245"/>
      <c r="D639" s="235" t="s">
        <v>198</v>
      </c>
      <c r="E639" s="246" t="s">
        <v>19</v>
      </c>
      <c r="F639" s="247" t="s">
        <v>3387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198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3405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3406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4" customFormat="1">
      <c r="A642" s="14"/>
      <c r="B642" s="244"/>
      <c r="C642" s="245"/>
      <c r="D642" s="235" t="s">
        <v>198</v>
      </c>
      <c r="E642" s="246" t="s">
        <v>19</v>
      </c>
      <c r="F642" s="247" t="s">
        <v>3407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198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188</v>
      </c>
    </row>
    <row r="643" s="14" customFormat="1">
      <c r="A643" s="14"/>
      <c r="B643" s="244"/>
      <c r="C643" s="245"/>
      <c r="D643" s="235" t="s">
        <v>198</v>
      </c>
      <c r="E643" s="246" t="s">
        <v>19</v>
      </c>
      <c r="F643" s="247" t="s">
        <v>3408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198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1527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3387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4" customFormat="1">
      <c r="A646" s="14"/>
      <c r="B646" s="244"/>
      <c r="C646" s="245"/>
      <c r="D646" s="235" t="s">
        <v>198</v>
      </c>
      <c r="E646" s="246" t="s">
        <v>19</v>
      </c>
      <c r="F646" s="247" t="s">
        <v>3405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198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3406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3405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3409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4" customFormat="1">
      <c r="A650" s="14"/>
      <c r="B650" s="244"/>
      <c r="C650" s="245"/>
      <c r="D650" s="235" t="s">
        <v>198</v>
      </c>
      <c r="E650" s="246" t="s">
        <v>19</v>
      </c>
      <c r="F650" s="247" t="s">
        <v>3410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198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188</v>
      </c>
    </row>
    <row r="651" s="14" customFormat="1">
      <c r="A651" s="14"/>
      <c r="B651" s="244"/>
      <c r="C651" s="245"/>
      <c r="D651" s="235" t="s">
        <v>198</v>
      </c>
      <c r="E651" s="246" t="s">
        <v>19</v>
      </c>
      <c r="F651" s="247" t="s">
        <v>3409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198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2350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3395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3396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4" customFormat="1">
      <c r="A655" s="14"/>
      <c r="B655" s="244"/>
      <c r="C655" s="245"/>
      <c r="D655" s="235" t="s">
        <v>198</v>
      </c>
      <c r="E655" s="246" t="s">
        <v>19</v>
      </c>
      <c r="F655" s="247" t="s">
        <v>3411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198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188</v>
      </c>
    </row>
    <row r="656" s="13" customFormat="1">
      <c r="A656" s="13"/>
      <c r="B656" s="233"/>
      <c r="C656" s="234"/>
      <c r="D656" s="235" t="s">
        <v>198</v>
      </c>
      <c r="E656" s="236" t="s">
        <v>19</v>
      </c>
      <c r="F656" s="237" t="s">
        <v>3412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198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3413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4" customFormat="1">
      <c r="A658" s="14"/>
      <c r="B658" s="244"/>
      <c r="C658" s="245"/>
      <c r="D658" s="235" t="s">
        <v>198</v>
      </c>
      <c r="E658" s="246" t="s">
        <v>19</v>
      </c>
      <c r="F658" s="247" t="s">
        <v>3414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198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188</v>
      </c>
    </row>
    <row r="659" s="14" customFormat="1">
      <c r="A659" s="14"/>
      <c r="B659" s="244"/>
      <c r="C659" s="245"/>
      <c r="D659" s="235" t="s">
        <v>198</v>
      </c>
      <c r="E659" s="246" t="s">
        <v>19</v>
      </c>
      <c r="F659" s="247" t="s">
        <v>1521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198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3413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3415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4" customFormat="1">
      <c r="A662" s="14"/>
      <c r="B662" s="244"/>
      <c r="C662" s="245"/>
      <c r="D662" s="235" t="s">
        <v>198</v>
      </c>
      <c r="E662" s="246" t="s">
        <v>19</v>
      </c>
      <c r="F662" s="247" t="s">
        <v>3416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198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3417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3" customFormat="1">
      <c r="A664" s="13"/>
      <c r="B664" s="233"/>
      <c r="C664" s="234"/>
      <c r="D664" s="235" t="s">
        <v>198</v>
      </c>
      <c r="E664" s="236" t="s">
        <v>19</v>
      </c>
      <c r="F664" s="237" t="s">
        <v>3418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198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3419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3420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3421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3413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3414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1521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4" customFormat="1">
      <c r="A671" s="14"/>
      <c r="B671" s="244"/>
      <c r="C671" s="245"/>
      <c r="D671" s="235" t="s">
        <v>198</v>
      </c>
      <c r="E671" s="246" t="s">
        <v>19</v>
      </c>
      <c r="F671" s="247" t="s">
        <v>3415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198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3416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3417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5" customFormat="1">
      <c r="A674" s="15"/>
      <c r="B674" s="255"/>
      <c r="C674" s="256"/>
      <c r="D674" s="235" t="s">
        <v>198</v>
      </c>
      <c r="E674" s="257" t="s">
        <v>19</v>
      </c>
      <c r="F674" s="258" t="s">
        <v>229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198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188</v>
      </c>
    </row>
    <row r="675" s="2" customFormat="1" ht="24.15" customHeight="1">
      <c r="A675" s="40"/>
      <c r="B675" s="41"/>
      <c r="C675" s="215" t="s">
        <v>448</v>
      </c>
      <c r="D675" s="215" t="s">
        <v>190</v>
      </c>
      <c r="E675" s="216" t="s">
        <v>3580</v>
      </c>
      <c r="F675" s="217" t="s">
        <v>3581</v>
      </c>
      <c r="G675" s="218" t="s">
        <v>243</v>
      </c>
      <c r="H675" s="219">
        <v>258.09800000000001</v>
      </c>
      <c r="I675" s="220"/>
      <c r="J675" s="221">
        <f>ROUND(I675*H675,2)</f>
        <v>0</v>
      </c>
      <c r="K675" s="217" t="s">
        <v>194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190</v>
      </c>
      <c r="AU675" s="226" t="s">
        <v>82</v>
      </c>
      <c r="AY675" s="19" t="s">
        <v>188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3582</v>
      </c>
    </row>
    <row r="676" s="2" customFormat="1">
      <c r="A676" s="40"/>
      <c r="B676" s="41"/>
      <c r="C676" s="42"/>
      <c r="D676" s="228" t="s">
        <v>196</v>
      </c>
      <c r="E676" s="42"/>
      <c r="F676" s="229" t="s">
        <v>3583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196</v>
      </c>
      <c r="AU676" s="19" t="s">
        <v>82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328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4" customFormat="1">
      <c r="A678" s="14"/>
      <c r="B678" s="244"/>
      <c r="C678" s="245"/>
      <c r="D678" s="235" t="s">
        <v>198</v>
      </c>
      <c r="E678" s="246" t="s">
        <v>19</v>
      </c>
      <c r="F678" s="247" t="s">
        <v>3584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198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3585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4" customFormat="1">
      <c r="A680" s="14"/>
      <c r="B680" s="244"/>
      <c r="C680" s="245"/>
      <c r="D680" s="235" t="s">
        <v>198</v>
      </c>
      <c r="E680" s="246" t="s">
        <v>19</v>
      </c>
      <c r="F680" s="247" t="s">
        <v>3563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198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3569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3586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4" customFormat="1">
      <c r="A683" s="14"/>
      <c r="B683" s="244"/>
      <c r="C683" s="245"/>
      <c r="D683" s="235" t="s">
        <v>198</v>
      </c>
      <c r="E683" s="246" t="s">
        <v>19</v>
      </c>
      <c r="F683" s="247" t="s">
        <v>3587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198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3588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3" customFormat="1">
      <c r="A685" s="13"/>
      <c r="B685" s="233"/>
      <c r="C685" s="234"/>
      <c r="D685" s="235" t="s">
        <v>198</v>
      </c>
      <c r="E685" s="236" t="s">
        <v>19</v>
      </c>
      <c r="F685" s="237" t="s">
        <v>3347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198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188</v>
      </c>
    </row>
    <row r="686" s="14" customFormat="1">
      <c r="A686" s="14"/>
      <c r="B686" s="244"/>
      <c r="C686" s="245"/>
      <c r="D686" s="235" t="s">
        <v>198</v>
      </c>
      <c r="E686" s="246" t="s">
        <v>19</v>
      </c>
      <c r="F686" s="247" t="s">
        <v>3589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198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188</v>
      </c>
    </row>
    <row r="687" s="14" customFormat="1">
      <c r="A687" s="14"/>
      <c r="B687" s="244"/>
      <c r="C687" s="245"/>
      <c r="D687" s="235" t="s">
        <v>198</v>
      </c>
      <c r="E687" s="246" t="s">
        <v>19</v>
      </c>
      <c r="F687" s="247" t="s">
        <v>3590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198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188</v>
      </c>
    </row>
    <row r="688" s="14" customFormat="1">
      <c r="A688" s="14"/>
      <c r="B688" s="244"/>
      <c r="C688" s="245"/>
      <c r="D688" s="235" t="s">
        <v>198</v>
      </c>
      <c r="E688" s="246" t="s">
        <v>19</v>
      </c>
      <c r="F688" s="247" t="s">
        <v>3591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198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188</v>
      </c>
    </row>
    <row r="689" s="14" customFormat="1">
      <c r="A689" s="14"/>
      <c r="B689" s="244"/>
      <c r="C689" s="245"/>
      <c r="D689" s="235" t="s">
        <v>198</v>
      </c>
      <c r="E689" s="246" t="s">
        <v>19</v>
      </c>
      <c r="F689" s="247" t="s">
        <v>3592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198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188</v>
      </c>
    </row>
    <row r="690" s="14" customFormat="1">
      <c r="A690" s="14"/>
      <c r="B690" s="244"/>
      <c r="C690" s="245"/>
      <c r="D690" s="235" t="s">
        <v>198</v>
      </c>
      <c r="E690" s="246" t="s">
        <v>19</v>
      </c>
      <c r="F690" s="247" t="s">
        <v>3593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198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188</v>
      </c>
    </row>
    <row r="691" s="14" customFormat="1">
      <c r="A691" s="14"/>
      <c r="B691" s="244"/>
      <c r="C691" s="245"/>
      <c r="D691" s="235" t="s">
        <v>198</v>
      </c>
      <c r="E691" s="246" t="s">
        <v>19</v>
      </c>
      <c r="F691" s="247" t="s">
        <v>3594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198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188</v>
      </c>
    </row>
    <row r="692" s="14" customFormat="1">
      <c r="A692" s="14"/>
      <c r="B692" s="244"/>
      <c r="C692" s="245"/>
      <c r="D692" s="235" t="s">
        <v>198</v>
      </c>
      <c r="E692" s="246" t="s">
        <v>19</v>
      </c>
      <c r="F692" s="247" t="s">
        <v>3595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198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188</v>
      </c>
    </row>
    <row r="693" s="14" customFormat="1">
      <c r="A693" s="14"/>
      <c r="B693" s="244"/>
      <c r="C693" s="245"/>
      <c r="D693" s="235" t="s">
        <v>198</v>
      </c>
      <c r="E693" s="246" t="s">
        <v>19</v>
      </c>
      <c r="F693" s="247" t="s">
        <v>2114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198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3592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3350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3589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4" customFormat="1">
      <c r="A697" s="14"/>
      <c r="B697" s="244"/>
      <c r="C697" s="245"/>
      <c r="D697" s="235" t="s">
        <v>198</v>
      </c>
      <c r="E697" s="246" t="s">
        <v>19</v>
      </c>
      <c r="F697" s="247" t="s">
        <v>3590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198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2038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4" customFormat="1">
      <c r="A699" s="14"/>
      <c r="B699" s="244"/>
      <c r="C699" s="245"/>
      <c r="D699" s="235" t="s">
        <v>198</v>
      </c>
      <c r="E699" s="246" t="s">
        <v>19</v>
      </c>
      <c r="F699" s="247" t="s">
        <v>3596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198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188</v>
      </c>
    </row>
    <row r="700" s="14" customFormat="1">
      <c r="A700" s="14"/>
      <c r="B700" s="244"/>
      <c r="C700" s="245"/>
      <c r="D700" s="235" t="s">
        <v>198</v>
      </c>
      <c r="E700" s="246" t="s">
        <v>19</v>
      </c>
      <c r="F700" s="247" t="s">
        <v>3597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198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188</v>
      </c>
    </row>
    <row r="701" s="14" customFormat="1">
      <c r="A701" s="14"/>
      <c r="B701" s="244"/>
      <c r="C701" s="245"/>
      <c r="D701" s="235" t="s">
        <v>198</v>
      </c>
      <c r="E701" s="246" t="s">
        <v>19</v>
      </c>
      <c r="F701" s="247" t="s">
        <v>3598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198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188</v>
      </c>
    </row>
    <row r="702" s="14" customFormat="1">
      <c r="A702" s="14"/>
      <c r="B702" s="244"/>
      <c r="C702" s="245"/>
      <c r="D702" s="235" t="s">
        <v>198</v>
      </c>
      <c r="E702" s="246" t="s">
        <v>19</v>
      </c>
      <c r="F702" s="247" t="s">
        <v>3599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198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188</v>
      </c>
    </row>
    <row r="703" s="14" customFormat="1">
      <c r="A703" s="14"/>
      <c r="B703" s="244"/>
      <c r="C703" s="245"/>
      <c r="D703" s="235" t="s">
        <v>198</v>
      </c>
      <c r="E703" s="246" t="s">
        <v>19</v>
      </c>
      <c r="F703" s="247" t="s">
        <v>3589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198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3592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3600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3355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3601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5" customFormat="1">
      <c r="A708" s="15"/>
      <c r="B708" s="255"/>
      <c r="C708" s="256"/>
      <c r="D708" s="235" t="s">
        <v>198</v>
      </c>
      <c r="E708" s="257" t="s">
        <v>19</v>
      </c>
      <c r="F708" s="258" t="s">
        <v>229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198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188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239</v>
      </c>
      <c r="F709" s="213" t="s">
        <v>240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188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457</v>
      </c>
      <c r="D710" s="215" t="s">
        <v>190</v>
      </c>
      <c r="E710" s="216" t="s">
        <v>241</v>
      </c>
      <c r="F710" s="217" t="s">
        <v>242</v>
      </c>
      <c r="G710" s="218" t="s">
        <v>243</v>
      </c>
      <c r="H710" s="219">
        <v>1673.134</v>
      </c>
      <c r="I710" s="220"/>
      <c r="J710" s="221">
        <f>ROUND(I710*H710,2)</f>
        <v>0</v>
      </c>
      <c r="K710" s="217" t="s">
        <v>194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190</v>
      </c>
      <c r="AU710" s="226" t="s">
        <v>82</v>
      </c>
      <c r="AY710" s="19" t="s">
        <v>188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3602</v>
      </c>
    </row>
    <row r="711" s="2" customFormat="1">
      <c r="A711" s="40"/>
      <c r="B711" s="41"/>
      <c r="C711" s="42"/>
      <c r="D711" s="228" t="s">
        <v>196</v>
      </c>
      <c r="E711" s="42"/>
      <c r="F711" s="229" t="s">
        <v>245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196</v>
      </c>
      <c r="AU711" s="19" t="s">
        <v>82</v>
      </c>
    </row>
    <row r="712" s="14" customFormat="1">
      <c r="A712" s="14"/>
      <c r="B712" s="244"/>
      <c r="C712" s="245"/>
      <c r="D712" s="235" t="s">
        <v>198</v>
      </c>
      <c r="E712" s="246" t="s">
        <v>19</v>
      </c>
      <c r="F712" s="247" t="s">
        <v>3603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198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188</v>
      </c>
    </row>
    <row r="713" s="14" customFormat="1">
      <c r="A713" s="14"/>
      <c r="B713" s="244"/>
      <c r="C713" s="245"/>
      <c r="D713" s="235" t="s">
        <v>198</v>
      </c>
      <c r="E713" s="246" t="s">
        <v>19</v>
      </c>
      <c r="F713" s="247" t="s">
        <v>3604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198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188</v>
      </c>
    </row>
    <row r="714" s="14" customFormat="1">
      <c r="A714" s="14"/>
      <c r="B714" s="244"/>
      <c r="C714" s="245"/>
      <c r="D714" s="235" t="s">
        <v>198</v>
      </c>
      <c r="E714" s="246" t="s">
        <v>19</v>
      </c>
      <c r="F714" s="247" t="s">
        <v>3605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198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3606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3" customFormat="1">
      <c r="A716" s="13"/>
      <c r="B716" s="233"/>
      <c r="C716" s="234"/>
      <c r="D716" s="235" t="s">
        <v>198</v>
      </c>
      <c r="E716" s="236" t="s">
        <v>19</v>
      </c>
      <c r="F716" s="237" t="s">
        <v>3607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198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3608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5" customFormat="1">
      <c r="A718" s="15"/>
      <c r="B718" s="255"/>
      <c r="C718" s="256"/>
      <c r="D718" s="235" t="s">
        <v>198</v>
      </c>
      <c r="E718" s="257" t="s">
        <v>19</v>
      </c>
      <c r="F718" s="258" t="s">
        <v>229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198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188</v>
      </c>
    </row>
    <row r="719" s="2" customFormat="1" ht="24.15" customHeight="1">
      <c r="A719" s="40"/>
      <c r="B719" s="41"/>
      <c r="C719" s="215" t="s">
        <v>633</v>
      </c>
      <c r="D719" s="215" t="s">
        <v>190</v>
      </c>
      <c r="E719" s="216" t="s">
        <v>248</v>
      </c>
      <c r="F719" s="217" t="s">
        <v>249</v>
      </c>
      <c r="G719" s="218" t="s">
        <v>243</v>
      </c>
      <c r="H719" s="219">
        <v>200776.07999999999</v>
      </c>
      <c r="I719" s="220"/>
      <c r="J719" s="221">
        <f>ROUND(I719*H719,2)</f>
        <v>0</v>
      </c>
      <c r="K719" s="217" t="s">
        <v>194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190</v>
      </c>
      <c r="AU719" s="226" t="s">
        <v>82</v>
      </c>
      <c r="AY719" s="19" t="s">
        <v>188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3609</v>
      </c>
    </row>
    <row r="720" s="2" customFormat="1">
      <c r="A720" s="40"/>
      <c r="B720" s="41"/>
      <c r="C720" s="42"/>
      <c r="D720" s="228" t="s">
        <v>196</v>
      </c>
      <c r="E720" s="42"/>
      <c r="F720" s="229" t="s">
        <v>251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196</v>
      </c>
      <c r="AU720" s="19" t="s">
        <v>82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3610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3607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3611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5" customFormat="1">
      <c r="A724" s="15"/>
      <c r="B724" s="255"/>
      <c r="C724" s="256"/>
      <c r="D724" s="235" t="s">
        <v>198</v>
      </c>
      <c r="E724" s="257" t="s">
        <v>19</v>
      </c>
      <c r="F724" s="258" t="s">
        <v>229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198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188</v>
      </c>
    </row>
    <row r="725" s="2" customFormat="1" ht="24.15" customHeight="1">
      <c r="A725" s="40"/>
      <c r="B725" s="41"/>
      <c r="C725" s="215" t="s">
        <v>638</v>
      </c>
      <c r="D725" s="215" t="s">
        <v>190</v>
      </c>
      <c r="E725" s="216" t="s">
        <v>254</v>
      </c>
      <c r="F725" s="217" t="s">
        <v>255</v>
      </c>
      <c r="G725" s="218" t="s">
        <v>243</v>
      </c>
      <c r="H725" s="219">
        <v>1673.134</v>
      </c>
      <c r="I725" s="220"/>
      <c r="J725" s="221">
        <f>ROUND(I725*H725,2)</f>
        <v>0</v>
      </c>
      <c r="K725" s="217" t="s">
        <v>194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190</v>
      </c>
      <c r="AU725" s="226" t="s">
        <v>82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3612</v>
      </c>
    </row>
    <row r="726" s="2" customFormat="1">
      <c r="A726" s="40"/>
      <c r="B726" s="41"/>
      <c r="C726" s="42"/>
      <c r="D726" s="228" t="s">
        <v>196</v>
      </c>
      <c r="E726" s="42"/>
      <c r="F726" s="229" t="s">
        <v>257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196</v>
      </c>
      <c r="AU726" s="19" t="s">
        <v>82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3603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4" customFormat="1">
      <c r="A728" s="14"/>
      <c r="B728" s="244"/>
      <c r="C728" s="245"/>
      <c r="D728" s="235" t="s">
        <v>198</v>
      </c>
      <c r="E728" s="246" t="s">
        <v>19</v>
      </c>
      <c r="F728" s="247" t="s">
        <v>3604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198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188</v>
      </c>
    </row>
    <row r="729" s="14" customFormat="1">
      <c r="A729" s="14"/>
      <c r="B729" s="244"/>
      <c r="C729" s="245"/>
      <c r="D729" s="235" t="s">
        <v>198</v>
      </c>
      <c r="E729" s="246" t="s">
        <v>19</v>
      </c>
      <c r="F729" s="247" t="s">
        <v>3605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198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188</v>
      </c>
    </row>
    <row r="730" s="14" customFormat="1">
      <c r="A730" s="14"/>
      <c r="B730" s="244"/>
      <c r="C730" s="245"/>
      <c r="D730" s="235" t="s">
        <v>198</v>
      </c>
      <c r="E730" s="246" t="s">
        <v>19</v>
      </c>
      <c r="F730" s="247" t="s">
        <v>3606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198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188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3607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4" customFormat="1">
      <c r="A732" s="14"/>
      <c r="B732" s="244"/>
      <c r="C732" s="245"/>
      <c r="D732" s="235" t="s">
        <v>198</v>
      </c>
      <c r="E732" s="246" t="s">
        <v>19</v>
      </c>
      <c r="F732" s="247" t="s">
        <v>3608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198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188</v>
      </c>
    </row>
    <row r="733" s="15" customFormat="1">
      <c r="A733" s="15"/>
      <c r="B733" s="255"/>
      <c r="C733" s="256"/>
      <c r="D733" s="235" t="s">
        <v>198</v>
      </c>
      <c r="E733" s="257" t="s">
        <v>19</v>
      </c>
      <c r="F733" s="258" t="s">
        <v>229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198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188</v>
      </c>
    </row>
    <row r="734" s="2" customFormat="1" ht="16.5" customHeight="1">
      <c r="A734" s="40"/>
      <c r="B734" s="41"/>
      <c r="C734" s="215" t="s">
        <v>630</v>
      </c>
      <c r="D734" s="215" t="s">
        <v>190</v>
      </c>
      <c r="E734" s="216" t="s">
        <v>259</v>
      </c>
      <c r="F734" s="217" t="s">
        <v>260</v>
      </c>
      <c r="G734" s="218" t="s">
        <v>243</v>
      </c>
      <c r="H734" s="219">
        <v>1673.134</v>
      </c>
      <c r="I734" s="220"/>
      <c r="J734" s="221">
        <f>ROUND(I734*H734,2)</f>
        <v>0</v>
      </c>
      <c r="K734" s="217" t="s">
        <v>194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190</v>
      </c>
      <c r="AU734" s="226" t="s">
        <v>82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3613</v>
      </c>
    </row>
    <row r="735" s="2" customFormat="1">
      <c r="A735" s="40"/>
      <c r="B735" s="41"/>
      <c r="C735" s="42"/>
      <c r="D735" s="228" t="s">
        <v>196</v>
      </c>
      <c r="E735" s="42"/>
      <c r="F735" s="229" t="s">
        <v>262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196</v>
      </c>
      <c r="AU735" s="19" t="s">
        <v>82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3603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3604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4" customFormat="1">
      <c r="A738" s="14"/>
      <c r="B738" s="244"/>
      <c r="C738" s="245"/>
      <c r="D738" s="235" t="s">
        <v>198</v>
      </c>
      <c r="E738" s="246" t="s">
        <v>19</v>
      </c>
      <c r="F738" s="247" t="s">
        <v>3605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198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188</v>
      </c>
    </row>
    <row r="739" s="14" customFormat="1">
      <c r="A739" s="14"/>
      <c r="B739" s="244"/>
      <c r="C739" s="245"/>
      <c r="D739" s="235" t="s">
        <v>198</v>
      </c>
      <c r="E739" s="246" t="s">
        <v>19</v>
      </c>
      <c r="F739" s="247" t="s">
        <v>3606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198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188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3607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3608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5" customFormat="1">
      <c r="A742" s="15"/>
      <c r="B742" s="255"/>
      <c r="C742" s="256"/>
      <c r="D742" s="235" t="s">
        <v>198</v>
      </c>
      <c r="E742" s="257" t="s">
        <v>19</v>
      </c>
      <c r="F742" s="258" t="s">
        <v>229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198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188</v>
      </c>
    </row>
    <row r="743" s="2" customFormat="1" ht="16.5" customHeight="1">
      <c r="A743" s="40"/>
      <c r="B743" s="41"/>
      <c r="C743" s="215" t="s">
        <v>647</v>
      </c>
      <c r="D743" s="215" t="s">
        <v>190</v>
      </c>
      <c r="E743" s="216" t="s">
        <v>264</v>
      </c>
      <c r="F743" s="217" t="s">
        <v>265</v>
      </c>
      <c r="G743" s="218" t="s">
        <v>243</v>
      </c>
      <c r="H743" s="219">
        <v>200776.07999999999</v>
      </c>
      <c r="I743" s="220"/>
      <c r="J743" s="221">
        <f>ROUND(I743*H743,2)</f>
        <v>0</v>
      </c>
      <c r="K743" s="217" t="s">
        <v>194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190</v>
      </c>
      <c r="AU743" s="226" t="s">
        <v>82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3614</v>
      </c>
    </row>
    <row r="744" s="2" customFormat="1">
      <c r="A744" s="40"/>
      <c r="B744" s="41"/>
      <c r="C744" s="42"/>
      <c r="D744" s="228" t="s">
        <v>196</v>
      </c>
      <c r="E744" s="42"/>
      <c r="F744" s="229" t="s">
        <v>267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196</v>
      </c>
      <c r="AU744" s="19" t="s">
        <v>82</v>
      </c>
    </row>
    <row r="745" s="14" customFormat="1">
      <c r="A745" s="14"/>
      <c r="B745" s="244"/>
      <c r="C745" s="245"/>
      <c r="D745" s="235" t="s">
        <v>198</v>
      </c>
      <c r="E745" s="246" t="s">
        <v>19</v>
      </c>
      <c r="F745" s="247" t="s">
        <v>3610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198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3607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3611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5" customFormat="1">
      <c r="A748" s="15"/>
      <c r="B748" s="255"/>
      <c r="C748" s="256"/>
      <c r="D748" s="235" t="s">
        <v>198</v>
      </c>
      <c r="E748" s="257" t="s">
        <v>19</v>
      </c>
      <c r="F748" s="258" t="s">
        <v>229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198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188</v>
      </c>
    </row>
    <row r="749" s="2" customFormat="1" ht="16.5" customHeight="1">
      <c r="A749" s="40"/>
      <c r="B749" s="41"/>
      <c r="C749" s="215" t="s">
        <v>891</v>
      </c>
      <c r="D749" s="215" t="s">
        <v>190</v>
      </c>
      <c r="E749" s="216" t="s">
        <v>269</v>
      </c>
      <c r="F749" s="217" t="s">
        <v>270</v>
      </c>
      <c r="G749" s="218" t="s">
        <v>243</v>
      </c>
      <c r="H749" s="219">
        <v>1673.134</v>
      </c>
      <c r="I749" s="220"/>
      <c r="J749" s="221">
        <f>ROUND(I749*H749,2)</f>
        <v>0</v>
      </c>
      <c r="K749" s="217" t="s">
        <v>194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190</v>
      </c>
      <c r="AU749" s="226" t="s">
        <v>82</v>
      </c>
      <c r="AY749" s="19" t="s">
        <v>188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3615</v>
      </c>
    </row>
    <row r="750" s="2" customFormat="1">
      <c r="A750" s="40"/>
      <c r="B750" s="41"/>
      <c r="C750" s="42"/>
      <c r="D750" s="228" t="s">
        <v>196</v>
      </c>
      <c r="E750" s="42"/>
      <c r="F750" s="229" t="s">
        <v>272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196</v>
      </c>
      <c r="AU750" s="19" t="s">
        <v>82</v>
      </c>
    </row>
    <row r="751" s="14" customFormat="1">
      <c r="A751" s="14"/>
      <c r="B751" s="244"/>
      <c r="C751" s="245"/>
      <c r="D751" s="235" t="s">
        <v>198</v>
      </c>
      <c r="E751" s="246" t="s">
        <v>19</v>
      </c>
      <c r="F751" s="247" t="s">
        <v>3603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198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188</v>
      </c>
    </row>
    <row r="752" s="14" customFormat="1">
      <c r="A752" s="14"/>
      <c r="B752" s="244"/>
      <c r="C752" s="245"/>
      <c r="D752" s="235" t="s">
        <v>198</v>
      </c>
      <c r="E752" s="246" t="s">
        <v>19</v>
      </c>
      <c r="F752" s="247" t="s">
        <v>3604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198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188</v>
      </c>
    </row>
    <row r="753" s="14" customFormat="1">
      <c r="A753" s="14"/>
      <c r="B753" s="244"/>
      <c r="C753" s="245"/>
      <c r="D753" s="235" t="s">
        <v>198</v>
      </c>
      <c r="E753" s="246" t="s">
        <v>19</v>
      </c>
      <c r="F753" s="247" t="s">
        <v>3605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198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188</v>
      </c>
    </row>
    <row r="754" s="14" customFormat="1">
      <c r="A754" s="14"/>
      <c r="B754" s="244"/>
      <c r="C754" s="245"/>
      <c r="D754" s="235" t="s">
        <v>198</v>
      </c>
      <c r="E754" s="246" t="s">
        <v>19</v>
      </c>
      <c r="F754" s="247" t="s">
        <v>3606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198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188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3607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3608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5" customFormat="1">
      <c r="A757" s="15"/>
      <c r="B757" s="255"/>
      <c r="C757" s="256"/>
      <c r="D757" s="235" t="s">
        <v>198</v>
      </c>
      <c r="E757" s="257" t="s">
        <v>19</v>
      </c>
      <c r="F757" s="258" t="s">
        <v>229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198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188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401</v>
      </c>
      <c r="F758" s="213" t="s">
        <v>402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188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896</v>
      </c>
      <c r="D759" s="215" t="s">
        <v>190</v>
      </c>
      <c r="E759" s="216" t="s">
        <v>615</v>
      </c>
      <c r="F759" s="217" t="s">
        <v>616</v>
      </c>
      <c r="G759" s="218" t="s">
        <v>345</v>
      </c>
      <c r="H759" s="219">
        <v>41.207000000000001</v>
      </c>
      <c r="I759" s="220"/>
      <c r="J759" s="221">
        <f>ROUND(I759*H759,2)</f>
        <v>0</v>
      </c>
      <c r="K759" s="217" t="s">
        <v>194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190</v>
      </c>
      <c r="AU759" s="226" t="s">
        <v>82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3616</v>
      </c>
    </row>
    <row r="760" s="2" customFormat="1">
      <c r="A760" s="40"/>
      <c r="B760" s="41"/>
      <c r="C760" s="42"/>
      <c r="D760" s="228" t="s">
        <v>196</v>
      </c>
      <c r="E760" s="42"/>
      <c r="F760" s="229" t="s">
        <v>618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196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408</v>
      </c>
      <c r="F761" s="202" t="s">
        <v>409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P762+P781+P891</f>
        <v>0</v>
      </c>
      <c r="Q761" s="207"/>
      <c r="R761" s="208">
        <f>R762+R781+R891</f>
        <v>24.271328530000002</v>
      </c>
      <c r="S761" s="207"/>
      <c r="T761" s="209">
        <f>T762+T781+T891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188</v>
      </c>
      <c r="BK761" s="212">
        <f>BK762+BK781+BK891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619</v>
      </c>
      <c r="F762" s="213" t="s">
        <v>620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188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901</v>
      </c>
      <c r="D763" s="215" t="s">
        <v>190</v>
      </c>
      <c r="E763" s="216" t="s">
        <v>3617</v>
      </c>
      <c r="F763" s="217" t="s">
        <v>3618</v>
      </c>
      <c r="G763" s="218" t="s">
        <v>243</v>
      </c>
      <c r="H763" s="219">
        <v>112.84999999999999</v>
      </c>
      <c r="I763" s="220"/>
      <c r="J763" s="221">
        <f>ROUND(I763*H763,2)</f>
        <v>0</v>
      </c>
      <c r="K763" s="217" t="s">
        <v>194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342</v>
      </c>
      <c r="AT763" s="226" t="s">
        <v>190</v>
      </c>
      <c r="AU763" s="226" t="s">
        <v>82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342</v>
      </c>
      <c r="BM763" s="226" t="s">
        <v>3619</v>
      </c>
    </row>
    <row r="764" s="2" customFormat="1">
      <c r="A764" s="40"/>
      <c r="B764" s="41"/>
      <c r="C764" s="42"/>
      <c r="D764" s="228" t="s">
        <v>196</v>
      </c>
      <c r="E764" s="42"/>
      <c r="F764" s="229" t="s">
        <v>3620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196</v>
      </c>
      <c r="AU764" s="19" t="s">
        <v>82</v>
      </c>
    </row>
    <row r="765" s="13" customFormat="1">
      <c r="A765" s="13"/>
      <c r="B765" s="233"/>
      <c r="C765" s="234"/>
      <c r="D765" s="235" t="s">
        <v>198</v>
      </c>
      <c r="E765" s="236" t="s">
        <v>19</v>
      </c>
      <c r="F765" s="237" t="s">
        <v>3376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198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188</v>
      </c>
    </row>
    <row r="766" s="14" customFormat="1">
      <c r="A766" s="14"/>
      <c r="B766" s="244"/>
      <c r="C766" s="245"/>
      <c r="D766" s="235" t="s">
        <v>198</v>
      </c>
      <c r="E766" s="246" t="s">
        <v>19</v>
      </c>
      <c r="F766" s="247" t="s">
        <v>3621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198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3621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4" customFormat="1">
      <c r="A768" s="14"/>
      <c r="B768" s="244"/>
      <c r="C768" s="245"/>
      <c r="D768" s="235" t="s">
        <v>198</v>
      </c>
      <c r="E768" s="246" t="s">
        <v>19</v>
      </c>
      <c r="F768" s="247" t="s">
        <v>3622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198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188</v>
      </c>
    </row>
    <row r="769" s="14" customFormat="1">
      <c r="A769" s="14"/>
      <c r="B769" s="244"/>
      <c r="C769" s="245"/>
      <c r="D769" s="235" t="s">
        <v>198</v>
      </c>
      <c r="E769" s="246" t="s">
        <v>19</v>
      </c>
      <c r="F769" s="247" t="s">
        <v>3622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198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188</v>
      </c>
    </row>
    <row r="770" s="15" customFormat="1">
      <c r="A770" s="15"/>
      <c r="B770" s="255"/>
      <c r="C770" s="256"/>
      <c r="D770" s="235" t="s">
        <v>198</v>
      </c>
      <c r="E770" s="257" t="s">
        <v>19</v>
      </c>
      <c r="F770" s="258" t="s">
        <v>229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198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188</v>
      </c>
    </row>
    <row r="771" s="2" customFormat="1" ht="16.5" customHeight="1">
      <c r="A771" s="40"/>
      <c r="B771" s="41"/>
      <c r="C771" s="272" t="s">
        <v>907</v>
      </c>
      <c r="D771" s="272" t="s">
        <v>522</v>
      </c>
      <c r="E771" s="273" t="s">
        <v>628</v>
      </c>
      <c r="F771" s="274" t="s">
        <v>629</v>
      </c>
      <c r="G771" s="275" t="s">
        <v>345</v>
      </c>
      <c r="H771" s="276">
        <v>0.039</v>
      </c>
      <c r="I771" s="277"/>
      <c r="J771" s="278">
        <f>ROUND(I771*H771,2)</f>
        <v>0</v>
      </c>
      <c r="K771" s="274" t="s">
        <v>194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630</v>
      </c>
      <c r="AT771" s="226" t="s">
        <v>522</v>
      </c>
      <c r="AU771" s="226" t="s">
        <v>82</v>
      </c>
      <c r="AY771" s="19" t="s">
        <v>188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342</v>
      </c>
      <c r="BM771" s="226" t="s">
        <v>3623</v>
      </c>
    </row>
    <row r="772" s="13" customFormat="1">
      <c r="A772" s="13"/>
      <c r="B772" s="233"/>
      <c r="C772" s="234"/>
      <c r="D772" s="235" t="s">
        <v>198</v>
      </c>
      <c r="E772" s="236" t="s">
        <v>19</v>
      </c>
      <c r="F772" s="237" t="s">
        <v>3376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198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188</v>
      </c>
    </row>
    <row r="773" s="14" customFormat="1">
      <c r="A773" s="14"/>
      <c r="B773" s="244"/>
      <c r="C773" s="245"/>
      <c r="D773" s="235" t="s">
        <v>198</v>
      </c>
      <c r="E773" s="246" t="s">
        <v>19</v>
      </c>
      <c r="F773" s="247" t="s">
        <v>3621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198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188</v>
      </c>
    </row>
    <row r="774" s="14" customFormat="1">
      <c r="A774" s="14"/>
      <c r="B774" s="244"/>
      <c r="C774" s="245"/>
      <c r="D774" s="235" t="s">
        <v>198</v>
      </c>
      <c r="E774" s="246" t="s">
        <v>19</v>
      </c>
      <c r="F774" s="247" t="s">
        <v>3621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198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188</v>
      </c>
    </row>
    <row r="775" s="14" customFormat="1">
      <c r="A775" s="14"/>
      <c r="B775" s="244"/>
      <c r="C775" s="245"/>
      <c r="D775" s="235" t="s">
        <v>198</v>
      </c>
      <c r="E775" s="246" t="s">
        <v>19</v>
      </c>
      <c r="F775" s="247" t="s">
        <v>3622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198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3622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5" customFormat="1">
      <c r="A777" s="15"/>
      <c r="B777" s="255"/>
      <c r="C777" s="256"/>
      <c r="D777" s="235" t="s">
        <v>198</v>
      </c>
      <c r="E777" s="257" t="s">
        <v>19</v>
      </c>
      <c r="F777" s="258" t="s">
        <v>229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198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188</v>
      </c>
    </row>
    <row r="778" s="14" customFormat="1">
      <c r="A778" s="14"/>
      <c r="B778" s="244"/>
      <c r="C778" s="245"/>
      <c r="D778" s="235" t="s">
        <v>198</v>
      </c>
      <c r="E778" s="245"/>
      <c r="F778" s="247" t="s">
        <v>3624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198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188</v>
      </c>
    </row>
    <row r="779" s="2" customFormat="1" ht="24.15" customHeight="1">
      <c r="A779" s="40"/>
      <c r="B779" s="41"/>
      <c r="C779" s="215" t="s">
        <v>916</v>
      </c>
      <c r="D779" s="215" t="s">
        <v>190</v>
      </c>
      <c r="E779" s="216" t="s">
        <v>643</v>
      </c>
      <c r="F779" s="217" t="s">
        <v>644</v>
      </c>
      <c r="G779" s="218" t="s">
        <v>460</v>
      </c>
      <c r="H779" s="266"/>
      <c r="I779" s="220"/>
      <c r="J779" s="221">
        <f>ROUND(I779*H779,2)</f>
        <v>0</v>
      </c>
      <c r="K779" s="217" t="s">
        <v>194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342</v>
      </c>
      <c r="AT779" s="226" t="s">
        <v>190</v>
      </c>
      <c r="AU779" s="226" t="s">
        <v>82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342</v>
      </c>
      <c r="BM779" s="226" t="s">
        <v>3625</v>
      </c>
    </row>
    <row r="780" s="2" customFormat="1">
      <c r="A780" s="40"/>
      <c r="B780" s="41"/>
      <c r="C780" s="42"/>
      <c r="D780" s="228" t="s">
        <v>196</v>
      </c>
      <c r="E780" s="42"/>
      <c r="F780" s="229" t="s">
        <v>646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196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418</v>
      </c>
      <c r="F781" s="213" t="s">
        <v>419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SUM(P782:P890)</f>
        <v>0</v>
      </c>
      <c r="Q781" s="207"/>
      <c r="R781" s="208">
        <f>SUM(R782:R890)</f>
        <v>6.6654207500000009</v>
      </c>
      <c r="S781" s="207"/>
      <c r="T781" s="209">
        <f>SUM(T782:T890)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188</v>
      </c>
      <c r="BK781" s="212">
        <f>SUM(BK782:BK890)</f>
        <v>0</v>
      </c>
    </row>
    <row r="782" s="2" customFormat="1" ht="24.15" customHeight="1">
      <c r="A782" s="40"/>
      <c r="B782" s="41"/>
      <c r="C782" s="215" t="s">
        <v>932</v>
      </c>
      <c r="D782" s="215" t="s">
        <v>190</v>
      </c>
      <c r="E782" s="216" t="s">
        <v>3219</v>
      </c>
      <c r="F782" s="217" t="s">
        <v>3220</v>
      </c>
      <c r="G782" s="218" t="s">
        <v>243</v>
      </c>
      <c r="H782" s="219">
        <v>113.53</v>
      </c>
      <c r="I782" s="220"/>
      <c r="J782" s="221">
        <f>ROUND(I782*H782,2)</f>
        <v>0</v>
      </c>
      <c r="K782" s="217" t="s">
        <v>194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342</v>
      </c>
      <c r="AT782" s="226" t="s">
        <v>190</v>
      </c>
      <c r="AU782" s="226" t="s">
        <v>82</v>
      </c>
      <c r="AY782" s="19" t="s">
        <v>188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342</v>
      </c>
      <c r="BM782" s="226" t="s">
        <v>3626</v>
      </c>
    </row>
    <row r="783" s="2" customFormat="1">
      <c r="A783" s="40"/>
      <c r="B783" s="41"/>
      <c r="C783" s="42"/>
      <c r="D783" s="228" t="s">
        <v>196</v>
      </c>
      <c r="E783" s="42"/>
      <c r="F783" s="229" t="s">
        <v>3222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196</v>
      </c>
      <c r="AU783" s="19" t="s">
        <v>82</v>
      </c>
    </row>
    <row r="784" s="13" customFormat="1">
      <c r="A784" s="13"/>
      <c r="B784" s="233"/>
      <c r="C784" s="234"/>
      <c r="D784" s="235" t="s">
        <v>198</v>
      </c>
      <c r="E784" s="236" t="s">
        <v>19</v>
      </c>
      <c r="F784" s="237" t="s">
        <v>3376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198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188</v>
      </c>
    </row>
    <row r="785" s="14" customFormat="1">
      <c r="A785" s="14"/>
      <c r="B785" s="244"/>
      <c r="C785" s="245"/>
      <c r="D785" s="235" t="s">
        <v>198</v>
      </c>
      <c r="E785" s="246" t="s">
        <v>19</v>
      </c>
      <c r="F785" s="247" t="s">
        <v>3377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198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188</v>
      </c>
    </row>
    <row r="786" s="14" customFormat="1">
      <c r="A786" s="14"/>
      <c r="B786" s="244"/>
      <c r="C786" s="245"/>
      <c r="D786" s="235" t="s">
        <v>198</v>
      </c>
      <c r="E786" s="246" t="s">
        <v>19</v>
      </c>
      <c r="F786" s="247" t="s">
        <v>3377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198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188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3622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3622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5" customFormat="1">
      <c r="A789" s="15"/>
      <c r="B789" s="255"/>
      <c r="C789" s="256"/>
      <c r="D789" s="235" t="s">
        <v>198</v>
      </c>
      <c r="E789" s="257" t="s">
        <v>19</v>
      </c>
      <c r="F789" s="258" t="s">
        <v>229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198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188</v>
      </c>
    </row>
    <row r="790" s="2" customFormat="1" ht="16.5" customHeight="1">
      <c r="A790" s="40"/>
      <c r="B790" s="41"/>
      <c r="C790" s="272" t="s">
        <v>939</v>
      </c>
      <c r="D790" s="272" t="s">
        <v>522</v>
      </c>
      <c r="E790" s="273" t="s">
        <v>3627</v>
      </c>
      <c r="F790" s="274" t="s">
        <v>3628</v>
      </c>
      <c r="G790" s="275" t="s">
        <v>243</v>
      </c>
      <c r="H790" s="276">
        <v>119.20699999999999</v>
      </c>
      <c r="I790" s="277"/>
      <c r="J790" s="278">
        <f>ROUND(I790*H790,2)</f>
        <v>0</v>
      </c>
      <c r="K790" s="274" t="s">
        <v>194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630</v>
      </c>
      <c r="AT790" s="226" t="s">
        <v>522</v>
      </c>
      <c r="AU790" s="226" t="s">
        <v>82</v>
      </c>
      <c r="AY790" s="19" t="s">
        <v>188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342</v>
      </c>
      <c r="BM790" s="226" t="s">
        <v>3629</v>
      </c>
    </row>
    <row r="791" s="13" customFormat="1">
      <c r="A791" s="13"/>
      <c r="B791" s="233"/>
      <c r="C791" s="234"/>
      <c r="D791" s="235" t="s">
        <v>198</v>
      </c>
      <c r="E791" s="236" t="s">
        <v>19</v>
      </c>
      <c r="F791" s="237" t="s">
        <v>3376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198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188</v>
      </c>
    </row>
    <row r="792" s="14" customFormat="1">
      <c r="A792" s="14"/>
      <c r="B792" s="244"/>
      <c r="C792" s="245"/>
      <c r="D792" s="235" t="s">
        <v>198</v>
      </c>
      <c r="E792" s="246" t="s">
        <v>19</v>
      </c>
      <c r="F792" s="247" t="s">
        <v>3377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198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188</v>
      </c>
    </row>
    <row r="793" s="14" customFormat="1">
      <c r="A793" s="14"/>
      <c r="B793" s="244"/>
      <c r="C793" s="245"/>
      <c r="D793" s="235" t="s">
        <v>198</v>
      </c>
      <c r="E793" s="246" t="s">
        <v>19</v>
      </c>
      <c r="F793" s="247" t="s">
        <v>3377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198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188</v>
      </c>
    </row>
    <row r="794" s="14" customFormat="1">
      <c r="A794" s="14"/>
      <c r="B794" s="244"/>
      <c r="C794" s="245"/>
      <c r="D794" s="235" t="s">
        <v>198</v>
      </c>
      <c r="E794" s="246" t="s">
        <v>19</v>
      </c>
      <c r="F794" s="247" t="s">
        <v>3622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198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3622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14" customFormat="1">
      <c r="A797" s="14"/>
      <c r="B797" s="244"/>
      <c r="C797" s="245"/>
      <c r="D797" s="235" t="s">
        <v>198</v>
      </c>
      <c r="E797" s="245"/>
      <c r="F797" s="247" t="s">
        <v>3630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188</v>
      </c>
    </row>
    <row r="798" s="2" customFormat="1" ht="24.15" customHeight="1">
      <c r="A798" s="40"/>
      <c r="B798" s="41"/>
      <c r="C798" s="215" t="s">
        <v>948</v>
      </c>
      <c r="D798" s="215" t="s">
        <v>190</v>
      </c>
      <c r="E798" s="216" t="s">
        <v>3631</v>
      </c>
      <c r="F798" s="217" t="s">
        <v>3632</v>
      </c>
      <c r="G798" s="218" t="s">
        <v>243</v>
      </c>
      <c r="H798" s="219">
        <v>979.84400000000005</v>
      </c>
      <c r="I798" s="220"/>
      <c r="J798" s="221">
        <f>ROUND(I798*H798,2)</f>
        <v>0</v>
      </c>
      <c r="K798" s="217" t="s">
        <v>194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342</v>
      </c>
      <c r="AT798" s="226" t="s">
        <v>190</v>
      </c>
      <c r="AU798" s="226" t="s">
        <v>82</v>
      </c>
      <c r="AY798" s="19" t="s">
        <v>188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342</v>
      </c>
      <c r="BM798" s="226" t="s">
        <v>3633</v>
      </c>
    </row>
    <row r="799" s="2" customFormat="1">
      <c r="A799" s="40"/>
      <c r="B799" s="41"/>
      <c r="C799" s="42"/>
      <c r="D799" s="228" t="s">
        <v>196</v>
      </c>
      <c r="E799" s="42"/>
      <c r="F799" s="229" t="s">
        <v>3634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196</v>
      </c>
      <c r="AU799" s="19" t="s">
        <v>82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3635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3636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4" customFormat="1">
      <c r="A802" s="14"/>
      <c r="B802" s="244"/>
      <c r="C802" s="245"/>
      <c r="D802" s="235" t="s">
        <v>198</v>
      </c>
      <c r="E802" s="246" t="s">
        <v>19</v>
      </c>
      <c r="F802" s="247" t="s">
        <v>3636</v>
      </c>
      <c r="G802" s="245"/>
      <c r="H802" s="248">
        <v>366.34300000000002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198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188</v>
      </c>
    </row>
    <row r="803" s="13" customFormat="1">
      <c r="A803" s="13"/>
      <c r="B803" s="233"/>
      <c r="C803" s="234"/>
      <c r="D803" s="235" t="s">
        <v>198</v>
      </c>
      <c r="E803" s="236" t="s">
        <v>19</v>
      </c>
      <c r="F803" s="237" t="s">
        <v>3637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198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3638</v>
      </c>
      <c r="G804" s="245"/>
      <c r="H804" s="248">
        <v>123.57899999999999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4" customFormat="1">
      <c r="A805" s="14"/>
      <c r="B805" s="244"/>
      <c r="C805" s="245"/>
      <c r="D805" s="235" t="s">
        <v>198</v>
      </c>
      <c r="E805" s="246" t="s">
        <v>19</v>
      </c>
      <c r="F805" s="247" t="s">
        <v>3638</v>
      </c>
      <c r="G805" s="245"/>
      <c r="H805" s="248">
        <v>123.57899999999999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198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188</v>
      </c>
    </row>
    <row r="806" s="15" customFormat="1">
      <c r="A806" s="15"/>
      <c r="B806" s="255"/>
      <c r="C806" s="256"/>
      <c r="D806" s="235" t="s">
        <v>198</v>
      </c>
      <c r="E806" s="257" t="s">
        <v>19</v>
      </c>
      <c r="F806" s="258" t="s">
        <v>229</v>
      </c>
      <c r="G806" s="256"/>
      <c r="H806" s="259">
        <v>979.84399999999994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198</v>
      </c>
      <c r="AU806" s="265" t="s">
        <v>82</v>
      </c>
      <c r="AV806" s="15" t="s">
        <v>135</v>
      </c>
      <c r="AW806" s="15" t="s">
        <v>35</v>
      </c>
      <c r="AX806" s="15" t="s">
        <v>80</v>
      </c>
      <c r="AY806" s="265" t="s">
        <v>188</v>
      </c>
    </row>
    <row r="807" s="2" customFormat="1" ht="16.5" customHeight="1">
      <c r="A807" s="40"/>
      <c r="B807" s="41"/>
      <c r="C807" s="272" t="s">
        <v>953</v>
      </c>
      <c r="D807" s="272" t="s">
        <v>522</v>
      </c>
      <c r="E807" s="273" t="s">
        <v>3639</v>
      </c>
      <c r="F807" s="274" t="s">
        <v>3640</v>
      </c>
      <c r="G807" s="275" t="s">
        <v>243</v>
      </c>
      <c r="H807" s="276">
        <v>129.75800000000001</v>
      </c>
      <c r="I807" s="277"/>
      <c r="J807" s="278">
        <f>ROUND(I807*H807,2)</f>
        <v>0</v>
      </c>
      <c r="K807" s="274" t="s">
        <v>194</v>
      </c>
      <c r="L807" s="279"/>
      <c r="M807" s="280" t="s">
        <v>19</v>
      </c>
      <c r="N807" s="281" t="s">
        <v>44</v>
      </c>
      <c r="O807" s="86"/>
      <c r="P807" s="224">
        <f>O807*H807</f>
        <v>0</v>
      </c>
      <c r="Q807" s="224">
        <v>0.0030000000000000001</v>
      </c>
      <c r="R807" s="224">
        <f>Q807*H807</f>
        <v>0.38927400000000006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630</v>
      </c>
      <c r="AT807" s="226" t="s">
        <v>522</v>
      </c>
      <c r="AU807" s="226" t="s">
        <v>82</v>
      </c>
      <c r="AY807" s="19" t="s">
        <v>188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80</v>
      </c>
      <c r="BK807" s="227">
        <f>ROUND(I807*H807,2)</f>
        <v>0</v>
      </c>
      <c r="BL807" s="19" t="s">
        <v>342</v>
      </c>
      <c r="BM807" s="226" t="s">
        <v>3641</v>
      </c>
    </row>
    <row r="808" s="13" customFormat="1">
      <c r="A808" s="13"/>
      <c r="B808" s="233"/>
      <c r="C808" s="234"/>
      <c r="D808" s="235" t="s">
        <v>198</v>
      </c>
      <c r="E808" s="236" t="s">
        <v>19</v>
      </c>
      <c r="F808" s="237" t="s">
        <v>3637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198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188</v>
      </c>
    </row>
    <row r="809" s="14" customFormat="1">
      <c r="A809" s="14"/>
      <c r="B809" s="244"/>
      <c r="C809" s="245"/>
      <c r="D809" s="235" t="s">
        <v>198</v>
      </c>
      <c r="E809" s="246" t="s">
        <v>19</v>
      </c>
      <c r="F809" s="247" t="s">
        <v>3638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198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188</v>
      </c>
    </row>
    <row r="810" s="15" customFormat="1">
      <c r="A810" s="15"/>
      <c r="B810" s="255"/>
      <c r="C810" s="256"/>
      <c r="D810" s="235" t="s">
        <v>198</v>
      </c>
      <c r="E810" s="257" t="s">
        <v>19</v>
      </c>
      <c r="F810" s="258" t="s">
        <v>229</v>
      </c>
      <c r="G810" s="256"/>
      <c r="H810" s="259">
        <v>123.57899999999999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198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188</v>
      </c>
    </row>
    <row r="811" s="14" customFormat="1">
      <c r="A811" s="14"/>
      <c r="B811" s="244"/>
      <c r="C811" s="245"/>
      <c r="D811" s="235" t="s">
        <v>198</v>
      </c>
      <c r="E811" s="245"/>
      <c r="F811" s="247" t="s">
        <v>3642</v>
      </c>
      <c r="G811" s="245"/>
      <c r="H811" s="248">
        <v>129.75800000000001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198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188</v>
      </c>
    </row>
    <row r="812" s="2" customFormat="1" ht="16.5" customHeight="1">
      <c r="A812" s="40"/>
      <c r="B812" s="41"/>
      <c r="C812" s="272" t="s">
        <v>967</v>
      </c>
      <c r="D812" s="272" t="s">
        <v>522</v>
      </c>
      <c r="E812" s="273" t="s">
        <v>3643</v>
      </c>
      <c r="F812" s="274" t="s">
        <v>3644</v>
      </c>
      <c r="G812" s="275" t="s">
        <v>243</v>
      </c>
      <c r="H812" s="276">
        <v>129.75800000000001</v>
      </c>
      <c r="I812" s="277"/>
      <c r="J812" s="278">
        <f>ROUND(I812*H812,2)</f>
        <v>0</v>
      </c>
      <c r="K812" s="274" t="s">
        <v>194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0.51903200000000005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630</v>
      </c>
      <c r="AT812" s="226" t="s">
        <v>522</v>
      </c>
      <c r="AU812" s="226" t="s">
        <v>82</v>
      </c>
      <c r="AY812" s="19" t="s">
        <v>188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342</v>
      </c>
      <c r="BM812" s="226" t="s">
        <v>3645</v>
      </c>
    </row>
    <row r="813" s="13" customFormat="1">
      <c r="A813" s="13"/>
      <c r="B813" s="233"/>
      <c r="C813" s="234"/>
      <c r="D813" s="235" t="s">
        <v>198</v>
      </c>
      <c r="E813" s="236" t="s">
        <v>19</v>
      </c>
      <c r="F813" s="237" t="s">
        <v>3637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198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3638</v>
      </c>
      <c r="G814" s="245"/>
      <c r="H814" s="248">
        <v>123.57899999999999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5" customFormat="1">
      <c r="A815" s="15"/>
      <c r="B815" s="255"/>
      <c r="C815" s="256"/>
      <c r="D815" s="235" t="s">
        <v>198</v>
      </c>
      <c r="E815" s="257" t="s">
        <v>19</v>
      </c>
      <c r="F815" s="258" t="s">
        <v>229</v>
      </c>
      <c r="G815" s="256"/>
      <c r="H815" s="259">
        <v>123.57899999999999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198</v>
      </c>
      <c r="AU815" s="265" t="s">
        <v>82</v>
      </c>
      <c r="AV815" s="15" t="s">
        <v>135</v>
      </c>
      <c r="AW815" s="15" t="s">
        <v>35</v>
      </c>
      <c r="AX815" s="15" t="s">
        <v>80</v>
      </c>
      <c r="AY815" s="265" t="s">
        <v>188</v>
      </c>
    </row>
    <row r="816" s="14" customFormat="1">
      <c r="A816" s="14"/>
      <c r="B816" s="244"/>
      <c r="C816" s="245"/>
      <c r="D816" s="235" t="s">
        <v>198</v>
      </c>
      <c r="E816" s="245"/>
      <c r="F816" s="247" t="s">
        <v>3642</v>
      </c>
      <c r="G816" s="245"/>
      <c r="H816" s="248">
        <v>129.75800000000001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198</v>
      </c>
      <c r="AU816" s="254" t="s">
        <v>82</v>
      </c>
      <c r="AV816" s="14" t="s">
        <v>82</v>
      </c>
      <c r="AW816" s="14" t="s">
        <v>4</v>
      </c>
      <c r="AX816" s="14" t="s">
        <v>80</v>
      </c>
      <c r="AY816" s="254" t="s">
        <v>188</v>
      </c>
    </row>
    <row r="817" s="2" customFormat="1" ht="16.5" customHeight="1">
      <c r="A817" s="40"/>
      <c r="B817" s="41"/>
      <c r="C817" s="272" t="s">
        <v>972</v>
      </c>
      <c r="D817" s="272" t="s">
        <v>522</v>
      </c>
      <c r="E817" s="273" t="s">
        <v>3646</v>
      </c>
      <c r="F817" s="274" t="s">
        <v>3647</v>
      </c>
      <c r="G817" s="275" t="s">
        <v>243</v>
      </c>
      <c r="H817" s="276">
        <v>769.32000000000005</v>
      </c>
      <c r="I817" s="277"/>
      <c r="J817" s="278">
        <f>ROUND(I817*H817,2)</f>
        <v>0</v>
      </c>
      <c r="K817" s="274" t="s">
        <v>194</v>
      </c>
      <c r="L817" s="279"/>
      <c r="M817" s="280" t="s">
        <v>19</v>
      </c>
      <c r="N817" s="281" t="s">
        <v>44</v>
      </c>
      <c r="O817" s="86"/>
      <c r="P817" s="224">
        <f>O817*H817</f>
        <v>0</v>
      </c>
      <c r="Q817" s="224">
        <v>0.0060000000000000001</v>
      </c>
      <c r="R817" s="224">
        <f>Q817*H817</f>
        <v>4.61592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630</v>
      </c>
      <c r="AT817" s="226" t="s">
        <v>522</v>
      </c>
      <c r="AU817" s="226" t="s">
        <v>82</v>
      </c>
      <c r="AY817" s="19" t="s">
        <v>188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342</v>
      </c>
      <c r="BM817" s="226" t="s">
        <v>3648</v>
      </c>
    </row>
    <row r="818" s="13" customFormat="1">
      <c r="A818" s="13"/>
      <c r="B818" s="233"/>
      <c r="C818" s="234"/>
      <c r="D818" s="235" t="s">
        <v>198</v>
      </c>
      <c r="E818" s="236" t="s">
        <v>19</v>
      </c>
      <c r="F818" s="237" t="s">
        <v>3635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198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188</v>
      </c>
    </row>
    <row r="819" s="14" customFormat="1">
      <c r="A819" s="14"/>
      <c r="B819" s="244"/>
      <c r="C819" s="245"/>
      <c r="D819" s="235" t="s">
        <v>198</v>
      </c>
      <c r="E819" s="246" t="s">
        <v>19</v>
      </c>
      <c r="F819" s="247" t="s">
        <v>3636</v>
      </c>
      <c r="G819" s="245"/>
      <c r="H819" s="248">
        <v>366.34300000000002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198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188</v>
      </c>
    </row>
    <row r="820" s="14" customFormat="1">
      <c r="A820" s="14"/>
      <c r="B820" s="244"/>
      <c r="C820" s="245"/>
      <c r="D820" s="235" t="s">
        <v>198</v>
      </c>
      <c r="E820" s="246" t="s">
        <v>19</v>
      </c>
      <c r="F820" s="247" t="s">
        <v>3636</v>
      </c>
      <c r="G820" s="245"/>
      <c r="H820" s="248">
        <v>366.34300000000002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198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188</v>
      </c>
    </row>
    <row r="821" s="15" customFormat="1">
      <c r="A821" s="15"/>
      <c r="B821" s="255"/>
      <c r="C821" s="256"/>
      <c r="D821" s="235" t="s">
        <v>198</v>
      </c>
      <c r="E821" s="257" t="s">
        <v>19</v>
      </c>
      <c r="F821" s="258" t="s">
        <v>229</v>
      </c>
      <c r="G821" s="256"/>
      <c r="H821" s="259">
        <v>732.68600000000004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198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188</v>
      </c>
    </row>
    <row r="822" s="14" customFormat="1">
      <c r="A822" s="14"/>
      <c r="B822" s="244"/>
      <c r="C822" s="245"/>
      <c r="D822" s="235" t="s">
        <v>198</v>
      </c>
      <c r="E822" s="245"/>
      <c r="F822" s="247" t="s">
        <v>3649</v>
      </c>
      <c r="G822" s="245"/>
      <c r="H822" s="248">
        <v>769.32000000000005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198</v>
      </c>
      <c r="AU822" s="254" t="s">
        <v>82</v>
      </c>
      <c r="AV822" s="14" t="s">
        <v>82</v>
      </c>
      <c r="AW822" s="14" t="s">
        <v>4</v>
      </c>
      <c r="AX822" s="14" t="s">
        <v>80</v>
      </c>
      <c r="AY822" s="254" t="s">
        <v>188</v>
      </c>
    </row>
    <row r="823" s="2" customFormat="1" ht="24.15" customHeight="1">
      <c r="A823" s="40"/>
      <c r="B823" s="41"/>
      <c r="C823" s="215" t="s">
        <v>979</v>
      </c>
      <c r="D823" s="215" t="s">
        <v>190</v>
      </c>
      <c r="E823" s="216" t="s">
        <v>3650</v>
      </c>
      <c r="F823" s="217" t="s">
        <v>3651</v>
      </c>
      <c r="G823" s="218" t="s">
        <v>243</v>
      </c>
      <c r="H823" s="219">
        <v>489.92200000000003</v>
      </c>
      <c r="I823" s="220"/>
      <c r="J823" s="221">
        <f>ROUND(I823*H823,2)</f>
        <v>0</v>
      </c>
      <c r="K823" s="217" t="s">
        <v>194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4.0000000000000003E-05</v>
      </c>
      <c r="R823" s="224">
        <f>Q823*H823</f>
        <v>0.019596880000000004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342</v>
      </c>
      <c r="AT823" s="226" t="s">
        <v>190</v>
      </c>
      <c r="AU823" s="226" t="s">
        <v>82</v>
      </c>
      <c r="AY823" s="19" t="s">
        <v>188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342</v>
      </c>
      <c r="BM823" s="226" t="s">
        <v>3652</v>
      </c>
    </row>
    <row r="824" s="2" customFormat="1">
      <c r="A824" s="40"/>
      <c r="B824" s="41"/>
      <c r="C824" s="42"/>
      <c r="D824" s="228" t="s">
        <v>196</v>
      </c>
      <c r="E824" s="42"/>
      <c r="F824" s="229" t="s">
        <v>3653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196</v>
      </c>
      <c r="AU824" s="19" t="s">
        <v>82</v>
      </c>
    </row>
    <row r="825" s="13" customFormat="1">
      <c r="A825" s="13"/>
      <c r="B825" s="233"/>
      <c r="C825" s="234"/>
      <c r="D825" s="235" t="s">
        <v>198</v>
      </c>
      <c r="E825" s="236" t="s">
        <v>19</v>
      </c>
      <c r="F825" s="237" t="s">
        <v>3635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198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188</v>
      </c>
    </row>
    <row r="826" s="13" customFormat="1">
      <c r="A826" s="13"/>
      <c r="B826" s="233"/>
      <c r="C826" s="234"/>
      <c r="D826" s="235" t="s">
        <v>198</v>
      </c>
      <c r="E826" s="236" t="s">
        <v>19</v>
      </c>
      <c r="F826" s="237" t="s">
        <v>3400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198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188</v>
      </c>
    </row>
    <row r="827" s="14" customFormat="1">
      <c r="A827" s="14"/>
      <c r="B827" s="244"/>
      <c r="C827" s="245"/>
      <c r="D827" s="235" t="s">
        <v>198</v>
      </c>
      <c r="E827" s="246" t="s">
        <v>19</v>
      </c>
      <c r="F827" s="247" t="s">
        <v>3654</v>
      </c>
      <c r="G827" s="245"/>
      <c r="H827" s="248">
        <v>77.016999999999996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198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188</v>
      </c>
    </row>
    <row r="828" s="13" customFormat="1">
      <c r="A828" s="13"/>
      <c r="B828" s="233"/>
      <c r="C828" s="234"/>
      <c r="D828" s="235" t="s">
        <v>198</v>
      </c>
      <c r="E828" s="236" t="s">
        <v>19</v>
      </c>
      <c r="F828" s="237" t="s">
        <v>3383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198</v>
      </c>
      <c r="AU828" s="243" t="s">
        <v>82</v>
      </c>
      <c r="AV828" s="13" t="s">
        <v>80</v>
      </c>
      <c r="AW828" s="13" t="s">
        <v>35</v>
      </c>
      <c r="AX828" s="13" t="s">
        <v>73</v>
      </c>
      <c r="AY828" s="243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3655</v>
      </c>
      <c r="G829" s="245"/>
      <c r="H829" s="248">
        <v>55.137999999999998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3" customFormat="1">
      <c r="A830" s="13"/>
      <c r="B830" s="233"/>
      <c r="C830" s="234"/>
      <c r="D830" s="235" t="s">
        <v>198</v>
      </c>
      <c r="E830" s="236" t="s">
        <v>19</v>
      </c>
      <c r="F830" s="237" t="s">
        <v>3412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198</v>
      </c>
      <c r="AU830" s="243" t="s">
        <v>82</v>
      </c>
      <c r="AV830" s="13" t="s">
        <v>80</v>
      </c>
      <c r="AW830" s="13" t="s">
        <v>35</v>
      </c>
      <c r="AX830" s="13" t="s">
        <v>73</v>
      </c>
      <c r="AY830" s="243" t="s">
        <v>188</v>
      </c>
    </row>
    <row r="831" s="14" customFormat="1">
      <c r="A831" s="14"/>
      <c r="B831" s="244"/>
      <c r="C831" s="245"/>
      <c r="D831" s="235" t="s">
        <v>198</v>
      </c>
      <c r="E831" s="246" t="s">
        <v>19</v>
      </c>
      <c r="F831" s="247" t="s">
        <v>3656</v>
      </c>
      <c r="G831" s="245"/>
      <c r="H831" s="248">
        <v>85.183999999999998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198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188</v>
      </c>
    </row>
    <row r="832" s="14" customFormat="1">
      <c r="A832" s="14"/>
      <c r="B832" s="244"/>
      <c r="C832" s="245"/>
      <c r="D832" s="235" t="s">
        <v>198</v>
      </c>
      <c r="E832" s="246" t="s">
        <v>19</v>
      </c>
      <c r="F832" s="247" t="s">
        <v>3657</v>
      </c>
      <c r="G832" s="245"/>
      <c r="H832" s="248">
        <v>21.893000000000001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198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188</v>
      </c>
    </row>
    <row r="833" s="14" customFormat="1">
      <c r="A833" s="14"/>
      <c r="B833" s="244"/>
      <c r="C833" s="245"/>
      <c r="D833" s="235" t="s">
        <v>198</v>
      </c>
      <c r="E833" s="246" t="s">
        <v>19</v>
      </c>
      <c r="F833" s="247" t="s">
        <v>662</v>
      </c>
      <c r="G833" s="245"/>
      <c r="H833" s="248">
        <v>-3.391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198</v>
      </c>
      <c r="AU833" s="254" t="s">
        <v>82</v>
      </c>
      <c r="AV833" s="14" t="s">
        <v>82</v>
      </c>
      <c r="AW833" s="14" t="s">
        <v>35</v>
      </c>
      <c r="AX833" s="14" t="s">
        <v>73</v>
      </c>
      <c r="AY833" s="254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663</v>
      </c>
      <c r="G834" s="245"/>
      <c r="H834" s="248">
        <v>-5.0869999999999997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4" customFormat="1">
      <c r="A835" s="14"/>
      <c r="B835" s="244"/>
      <c r="C835" s="245"/>
      <c r="D835" s="235" t="s">
        <v>198</v>
      </c>
      <c r="E835" s="246" t="s">
        <v>19</v>
      </c>
      <c r="F835" s="247" t="s">
        <v>664</v>
      </c>
      <c r="G835" s="245"/>
      <c r="H835" s="248">
        <v>-1.5700000000000001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198</v>
      </c>
      <c r="AU835" s="254" t="s">
        <v>82</v>
      </c>
      <c r="AV835" s="14" t="s">
        <v>82</v>
      </c>
      <c r="AW835" s="14" t="s">
        <v>35</v>
      </c>
      <c r="AX835" s="14" t="s">
        <v>73</v>
      </c>
      <c r="AY835" s="254" t="s">
        <v>188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3083</v>
      </c>
      <c r="G836" s="245"/>
      <c r="H836" s="248">
        <v>-2.0499999999999998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3" customFormat="1">
      <c r="A837" s="13"/>
      <c r="B837" s="233"/>
      <c r="C837" s="234"/>
      <c r="D837" s="235" t="s">
        <v>198</v>
      </c>
      <c r="E837" s="236" t="s">
        <v>19</v>
      </c>
      <c r="F837" s="237" t="s">
        <v>3418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198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3657</v>
      </c>
      <c r="G838" s="245"/>
      <c r="H838" s="248">
        <v>21.893000000000001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3" customFormat="1">
      <c r="A839" s="13"/>
      <c r="B839" s="233"/>
      <c r="C839" s="234"/>
      <c r="D839" s="235" t="s">
        <v>198</v>
      </c>
      <c r="E839" s="236" t="s">
        <v>19</v>
      </c>
      <c r="F839" s="237" t="s">
        <v>3658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198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188</v>
      </c>
    </row>
    <row r="840" s="14" customFormat="1">
      <c r="A840" s="14"/>
      <c r="B840" s="244"/>
      <c r="C840" s="245"/>
      <c r="D840" s="235" t="s">
        <v>198</v>
      </c>
      <c r="E840" s="246" t="s">
        <v>19</v>
      </c>
      <c r="F840" s="247" t="s">
        <v>3659</v>
      </c>
      <c r="G840" s="245"/>
      <c r="H840" s="248">
        <v>58.658000000000001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198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188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3660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3659</v>
      </c>
      <c r="G842" s="245"/>
      <c r="H842" s="248">
        <v>58.658000000000001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6" customFormat="1">
      <c r="A843" s="16"/>
      <c r="B843" s="282"/>
      <c r="C843" s="283"/>
      <c r="D843" s="235" t="s">
        <v>198</v>
      </c>
      <c r="E843" s="284" t="s">
        <v>19</v>
      </c>
      <c r="F843" s="285" t="s">
        <v>730</v>
      </c>
      <c r="G843" s="283"/>
      <c r="H843" s="286">
        <v>366.34300000000002</v>
      </c>
      <c r="I843" s="287"/>
      <c r="J843" s="283"/>
      <c r="K843" s="283"/>
      <c r="L843" s="288"/>
      <c r="M843" s="289"/>
      <c r="N843" s="290"/>
      <c r="O843" s="290"/>
      <c r="P843" s="290"/>
      <c r="Q843" s="290"/>
      <c r="R843" s="290"/>
      <c r="S843" s="290"/>
      <c r="T843" s="29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2" t="s">
        <v>198</v>
      </c>
      <c r="AU843" s="292" t="s">
        <v>82</v>
      </c>
      <c r="AV843" s="16" t="s">
        <v>129</v>
      </c>
      <c r="AW843" s="16" t="s">
        <v>35</v>
      </c>
      <c r="AX843" s="16" t="s">
        <v>73</v>
      </c>
      <c r="AY843" s="292" t="s">
        <v>188</v>
      </c>
    </row>
    <row r="844" s="13" customFormat="1">
      <c r="A844" s="13"/>
      <c r="B844" s="233"/>
      <c r="C844" s="234"/>
      <c r="D844" s="235" t="s">
        <v>198</v>
      </c>
      <c r="E844" s="236" t="s">
        <v>19</v>
      </c>
      <c r="F844" s="237" t="s">
        <v>3637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198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188</v>
      </c>
    </row>
    <row r="845" s="13" customFormat="1">
      <c r="A845" s="13"/>
      <c r="B845" s="233"/>
      <c r="C845" s="234"/>
      <c r="D845" s="235" t="s">
        <v>198</v>
      </c>
      <c r="E845" s="236" t="s">
        <v>19</v>
      </c>
      <c r="F845" s="237" t="s">
        <v>3383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198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188</v>
      </c>
    </row>
    <row r="846" s="14" customFormat="1">
      <c r="A846" s="14"/>
      <c r="B846" s="244"/>
      <c r="C846" s="245"/>
      <c r="D846" s="235" t="s">
        <v>198</v>
      </c>
      <c r="E846" s="246" t="s">
        <v>19</v>
      </c>
      <c r="F846" s="247" t="s">
        <v>3661</v>
      </c>
      <c r="G846" s="245"/>
      <c r="H846" s="248">
        <v>8.4499999999999993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198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188</v>
      </c>
    </row>
    <row r="847" s="14" customFormat="1">
      <c r="A847" s="14"/>
      <c r="B847" s="244"/>
      <c r="C847" s="245"/>
      <c r="D847" s="235" t="s">
        <v>198</v>
      </c>
      <c r="E847" s="246" t="s">
        <v>19</v>
      </c>
      <c r="F847" s="247" t="s">
        <v>3662</v>
      </c>
      <c r="G847" s="245"/>
      <c r="H847" s="248">
        <v>36.366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198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188</v>
      </c>
    </row>
    <row r="848" s="14" customFormat="1">
      <c r="A848" s="14"/>
      <c r="B848" s="244"/>
      <c r="C848" s="245"/>
      <c r="D848" s="235" t="s">
        <v>198</v>
      </c>
      <c r="E848" s="246" t="s">
        <v>19</v>
      </c>
      <c r="F848" s="247" t="s">
        <v>3663</v>
      </c>
      <c r="G848" s="245"/>
      <c r="H848" s="248">
        <v>-1.315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198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188</v>
      </c>
    </row>
    <row r="849" s="13" customFormat="1">
      <c r="A849" s="13"/>
      <c r="B849" s="233"/>
      <c r="C849" s="234"/>
      <c r="D849" s="235" t="s">
        <v>198</v>
      </c>
      <c r="E849" s="236" t="s">
        <v>19</v>
      </c>
      <c r="F849" s="237" t="s">
        <v>3400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198</v>
      </c>
      <c r="AU849" s="243" t="s">
        <v>82</v>
      </c>
      <c r="AV849" s="13" t="s">
        <v>80</v>
      </c>
      <c r="AW849" s="13" t="s">
        <v>35</v>
      </c>
      <c r="AX849" s="13" t="s">
        <v>73</v>
      </c>
      <c r="AY849" s="243" t="s">
        <v>188</v>
      </c>
    </row>
    <row r="850" s="14" customFormat="1">
      <c r="A850" s="14"/>
      <c r="B850" s="244"/>
      <c r="C850" s="245"/>
      <c r="D850" s="235" t="s">
        <v>198</v>
      </c>
      <c r="E850" s="246" t="s">
        <v>19</v>
      </c>
      <c r="F850" s="247" t="s">
        <v>3662</v>
      </c>
      <c r="G850" s="245"/>
      <c r="H850" s="248">
        <v>36.366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198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188</v>
      </c>
    </row>
    <row r="851" s="14" customFormat="1">
      <c r="A851" s="14"/>
      <c r="B851" s="244"/>
      <c r="C851" s="245"/>
      <c r="D851" s="235" t="s">
        <v>198</v>
      </c>
      <c r="E851" s="246" t="s">
        <v>19</v>
      </c>
      <c r="F851" s="247" t="s">
        <v>3661</v>
      </c>
      <c r="G851" s="245"/>
      <c r="H851" s="248">
        <v>8.4499999999999993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198</v>
      </c>
      <c r="AU851" s="254" t="s">
        <v>82</v>
      </c>
      <c r="AV851" s="14" t="s">
        <v>82</v>
      </c>
      <c r="AW851" s="14" t="s">
        <v>35</v>
      </c>
      <c r="AX851" s="14" t="s">
        <v>73</v>
      </c>
      <c r="AY851" s="254" t="s">
        <v>188</v>
      </c>
    </row>
    <row r="852" s="13" customFormat="1">
      <c r="A852" s="13"/>
      <c r="B852" s="233"/>
      <c r="C852" s="234"/>
      <c r="D852" s="235" t="s">
        <v>198</v>
      </c>
      <c r="E852" s="236" t="s">
        <v>19</v>
      </c>
      <c r="F852" s="237" t="s">
        <v>3418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198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188</v>
      </c>
    </row>
    <row r="853" s="14" customFormat="1">
      <c r="A853" s="14"/>
      <c r="B853" s="244"/>
      <c r="C853" s="245"/>
      <c r="D853" s="235" t="s">
        <v>198</v>
      </c>
      <c r="E853" s="246" t="s">
        <v>19</v>
      </c>
      <c r="F853" s="247" t="s">
        <v>3664</v>
      </c>
      <c r="G853" s="245"/>
      <c r="H853" s="248">
        <v>35.262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198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188</v>
      </c>
    </row>
    <row r="854" s="16" customFormat="1">
      <c r="A854" s="16"/>
      <c r="B854" s="282"/>
      <c r="C854" s="283"/>
      <c r="D854" s="235" t="s">
        <v>198</v>
      </c>
      <c r="E854" s="284" t="s">
        <v>19</v>
      </c>
      <c r="F854" s="285" t="s">
        <v>730</v>
      </c>
      <c r="G854" s="283"/>
      <c r="H854" s="286">
        <v>123.57900000000001</v>
      </c>
      <c r="I854" s="287"/>
      <c r="J854" s="283"/>
      <c r="K854" s="283"/>
      <c r="L854" s="288"/>
      <c r="M854" s="289"/>
      <c r="N854" s="290"/>
      <c r="O854" s="290"/>
      <c r="P854" s="290"/>
      <c r="Q854" s="290"/>
      <c r="R854" s="290"/>
      <c r="S854" s="290"/>
      <c r="T854" s="291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2" t="s">
        <v>198</v>
      </c>
      <c r="AU854" s="292" t="s">
        <v>82</v>
      </c>
      <c r="AV854" s="16" t="s">
        <v>129</v>
      </c>
      <c r="AW854" s="16" t="s">
        <v>35</v>
      </c>
      <c r="AX854" s="16" t="s">
        <v>73</v>
      </c>
      <c r="AY854" s="292" t="s">
        <v>188</v>
      </c>
    </row>
    <row r="855" s="15" customFormat="1">
      <c r="A855" s="15"/>
      <c r="B855" s="255"/>
      <c r="C855" s="256"/>
      <c r="D855" s="235" t="s">
        <v>198</v>
      </c>
      <c r="E855" s="257" t="s">
        <v>19</v>
      </c>
      <c r="F855" s="258" t="s">
        <v>229</v>
      </c>
      <c r="G855" s="256"/>
      <c r="H855" s="259">
        <v>489.92199999999997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198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188</v>
      </c>
    </row>
    <row r="856" s="2" customFormat="1" ht="24.15" customHeight="1">
      <c r="A856" s="40"/>
      <c r="B856" s="41"/>
      <c r="C856" s="272" t="s">
        <v>984</v>
      </c>
      <c r="D856" s="272" t="s">
        <v>522</v>
      </c>
      <c r="E856" s="273" t="s">
        <v>3665</v>
      </c>
      <c r="F856" s="274" t="s">
        <v>3666</v>
      </c>
      <c r="G856" s="275" t="s">
        <v>243</v>
      </c>
      <c r="H856" s="276">
        <v>636.899</v>
      </c>
      <c r="I856" s="277"/>
      <c r="J856" s="278">
        <f>ROUND(I856*H856,2)</f>
        <v>0</v>
      </c>
      <c r="K856" s="274" t="s">
        <v>194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0.00012999999999999999</v>
      </c>
      <c r="R856" s="224">
        <f>Q856*H856</f>
        <v>0.082796869999999995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630</v>
      </c>
      <c r="AT856" s="226" t="s">
        <v>522</v>
      </c>
      <c r="AU856" s="226" t="s">
        <v>82</v>
      </c>
      <c r="AY856" s="19" t="s">
        <v>188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342</v>
      </c>
      <c r="BM856" s="226" t="s">
        <v>3667</v>
      </c>
    </row>
    <row r="857" s="13" customFormat="1">
      <c r="A857" s="13"/>
      <c r="B857" s="233"/>
      <c r="C857" s="234"/>
      <c r="D857" s="235" t="s">
        <v>198</v>
      </c>
      <c r="E857" s="236" t="s">
        <v>19</v>
      </c>
      <c r="F857" s="237" t="s">
        <v>3635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198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188</v>
      </c>
    </row>
    <row r="858" s="13" customFormat="1">
      <c r="A858" s="13"/>
      <c r="B858" s="233"/>
      <c r="C858" s="234"/>
      <c r="D858" s="235" t="s">
        <v>198</v>
      </c>
      <c r="E858" s="236" t="s">
        <v>19</v>
      </c>
      <c r="F858" s="237" t="s">
        <v>3400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198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188</v>
      </c>
    </row>
    <row r="859" s="14" customFormat="1">
      <c r="A859" s="14"/>
      <c r="B859" s="244"/>
      <c r="C859" s="245"/>
      <c r="D859" s="235" t="s">
        <v>198</v>
      </c>
      <c r="E859" s="246" t="s">
        <v>19</v>
      </c>
      <c r="F859" s="247" t="s">
        <v>3654</v>
      </c>
      <c r="G859" s="245"/>
      <c r="H859" s="248">
        <v>77.016999999999996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198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188</v>
      </c>
    </row>
    <row r="860" s="13" customFormat="1">
      <c r="A860" s="13"/>
      <c r="B860" s="233"/>
      <c r="C860" s="234"/>
      <c r="D860" s="235" t="s">
        <v>198</v>
      </c>
      <c r="E860" s="236" t="s">
        <v>19</v>
      </c>
      <c r="F860" s="237" t="s">
        <v>3383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198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188</v>
      </c>
    </row>
    <row r="861" s="14" customFormat="1">
      <c r="A861" s="14"/>
      <c r="B861" s="244"/>
      <c r="C861" s="245"/>
      <c r="D861" s="235" t="s">
        <v>198</v>
      </c>
      <c r="E861" s="246" t="s">
        <v>19</v>
      </c>
      <c r="F861" s="247" t="s">
        <v>3655</v>
      </c>
      <c r="G861" s="245"/>
      <c r="H861" s="248">
        <v>55.137999999999998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198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188</v>
      </c>
    </row>
    <row r="862" s="13" customFormat="1">
      <c r="A862" s="13"/>
      <c r="B862" s="233"/>
      <c r="C862" s="234"/>
      <c r="D862" s="235" t="s">
        <v>198</v>
      </c>
      <c r="E862" s="236" t="s">
        <v>19</v>
      </c>
      <c r="F862" s="237" t="s">
        <v>3412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198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188</v>
      </c>
    </row>
    <row r="863" s="14" customFormat="1">
      <c r="A863" s="14"/>
      <c r="B863" s="244"/>
      <c r="C863" s="245"/>
      <c r="D863" s="235" t="s">
        <v>198</v>
      </c>
      <c r="E863" s="246" t="s">
        <v>19</v>
      </c>
      <c r="F863" s="247" t="s">
        <v>3656</v>
      </c>
      <c r="G863" s="245"/>
      <c r="H863" s="248">
        <v>85.183999999999998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198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188</v>
      </c>
    </row>
    <row r="864" s="14" customFormat="1">
      <c r="A864" s="14"/>
      <c r="B864" s="244"/>
      <c r="C864" s="245"/>
      <c r="D864" s="235" t="s">
        <v>198</v>
      </c>
      <c r="E864" s="246" t="s">
        <v>19</v>
      </c>
      <c r="F864" s="247" t="s">
        <v>3657</v>
      </c>
      <c r="G864" s="245"/>
      <c r="H864" s="248">
        <v>21.893000000000001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198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188</v>
      </c>
    </row>
    <row r="865" s="14" customFormat="1">
      <c r="A865" s="14"/>
      <c r="B865" s="244"/>
      <c r="C865" s="245"/>
      <c r="D865" s="235" t="s">
        <v>198</v>
      </c>
      <c r="E865" s="246" t="s">
        <v>19</v>
      </c>
      <c r="F865" s="247" t="s">
        <v>662</v>
      </c>
      <c r="G865" s="245"/>
      <c r="H865" s="248">
        <v>-3.391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198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188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663</v>
      </c>
      <c r="G866" s="245"/>
      <c r="H866" s="248">
        <v>-5.0869999999999997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4" customFormat="1">
      <c r="A867" s="14"/>
      <c r="B867" s="244"/>
      <c r="C867" s="245"/>
      <c r="D867" s="235" t="s">
        <v>198</v>
      </c>
      <c r="E867" s="246" t="s">
        <v>19</v>
      </c>
      <c r="F867" s="247" t="s">
        <v>664</v>
      </c>
      <c r="G867" s="245"/>
      <c r="H867" s="248">
        <v>-1.5700000000000001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198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3083</v>
      </c>
      <c r="G868" s="245"/>
      <c r="H868" s="248">
        <v>-2.0499999999999998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3" customFormat="1">
      <c r="A869" s="13"/>
      <c r="B869" s="233"/>
      <c r="C869" s="234"/>
      <c r="D869" s="235" t="s">
        <v>198</v>
      </c>
      <c r="E869" s="236" t="s">
        <v>19</v>
      </c>
      <c r="F869" s="237" t="s">
        <v>3418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198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188</v>
      </c>
    </row>
    <row r="870" s="14" customFormat="1">
      <c r="A870" s="14"/>
      <c r="B870" s="244"/>
      <c r="C870" s="245"/>
      <c r="D870" s="235" t="s">
        <v>198</v>
      </c>
      <c r="E870" s="246" t="s">
        <v>19</v>
      </c>
      <c r="F870" s="247" t="s">
        <v>3657</v>
      </c>
      <c r="G870" s="245"/>
      <c r="H870" s="248">
        <v>21.893000000000001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188</v>
      </c>
    </row>
    <row r="871" s="13" customFormat="1">
      <c r="A871" s="13"/>
      <c r="B871" s="233"/>
      <c r="C871" s="234"/>
      <c r="D871" s="235" t="s">
        <v>198</v>
      </c>
      <c r="E871" s="236" t="s">
        <v>19</v>
      </c>
      <c r="F871" s="237" t="s">
        <v>3658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198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188</v>
      </c>
    </row>
    <row r="872" s="14" customFormat="1">
      <c r="A872" s="14"/>
      <c r="B872" s="244"/>
      <c r="C872" s="245"/>
      <c r="D872" s="235" t="s">
        <v>198</v>
      </c>
      <c r="E872" s="246" t="s">
        <v>19</v>
      </c>
      <c r="F872" s="247" t="s">
        <v>3659</v>
      </c>
      <c r="G872" s="245"/>
      <c r="H872" s="248">
        <v>58.658000000000001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198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188</v>
      </c>
    </row>
    <row r="873" s="13" customFormat="1">
      <c r="A873" s="13"/>
      <c r="B873" s="233"/>
      <c r="C873" s="234"/>
      <c r="D873" s="235" t="s">
        <v>198</v>
      </c>
      <c r="E873" s="236" t="s">
        <v>19</v>
      </c>
      <c r="F873" s="237" t="s">
        <v>3660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198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188</v>
      </c>
    </row>
    <row r="874" s="14" customFormat="1">
      <c r="A874" s="14"/>
      <c r="B874" s="244"/>
      <c r="C874" s="245"/>
      <c r="D874" s="235" t="s">
        <v>198</v>
      </c>
      <c r="E874" s="246" t="s">
        <v>19</v>
      </c>
      <c r="F874" s="247" t="s">
        <v>3659</v>
      </c>
      <c r="G874" s="245"/>
      <c r="H874" s="248">
        <v>58.658000000000001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198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188</v>
      </c>
    </row>
    <row r="875" s="16" customFormat="1">
      <c r="A875" s="16"/>
      <c r="B875" s="282"/>
      <c r="C875" s="283"/>
      <c r="D875" s="235" t="s">
        <v>198</v>
      </c>
      <c r="E875" s="284" t="s">
        <v>19</v>
      </c>
      <c r="F875" s="285" t="s">
        <v>730</v>
      </c>
      <c r="G875" s="283"/>
      <c r="H875" s="286">
        <v>366.34300000000002</v>
      </c>
      <c r="I875" s="287"/>
      <c r="J875" s="283"/>
      <c r="K875" s="283"/>
      <c r="L875" s="288"/>
      <c r="M875" s="289"/>
      <c r="N875" s="290"/>
      <c r="O875" s="290"/>
      <c r="P875" s="290"/>
      <c r="Q875" s="290"/>
      <c r="R875" s="290"/>
      <c r="S875" s="290"/>
      <c r="T875" s="291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2" t="s">
        <v>198</v>
      </c>
      <c r="AU875" s="292" t="s">
        <v>82</v>
      </c>
      <c r="AV875" s="16" t="s">
        <v>129</v>
      </c>
      <c r="AW875" s="16" t="s">
        <v>35</v>
      </c>
      <c r="AX875" s="16" t="s">
        <v>73</v>
      </c>
      <c r="AY875" s="292" t="s">
        <v>188</v>
      </c>
    </row>
    <row r="876" s="13" customFormat="1">
      <c r="A876" s="13"/>
      <c r="B876" s="233"/>
      <c r="C876" s="234"/>
      <c r="D876" s="235" t="s">
        <v>198</v>
      </c>
      <c r="E876" s="236" t="s">
        <v>19</v>
      </c>
      <c r="F876" s="237" t="s">
        <v>3637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198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188</v>
      </c>
    </row>
    <row r="877" s="13" customFormat="1">
      <c r="A877" s="13"/>
      <c r="B877" s="233"/>
      <c r="C877" s="234"/>
      <c r="D877" s="235" t="s">
        <v>198</v>
      </c>
      <c r="E877" s="236" t="s">
        <v>19</v>
      </c>
      <c r="F877" s="237" t="s">
        <v>3383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198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188</v>
      </c>
    </row>
    <row r="878" s="14" customFormat="1">
      <c r="A878" s="14"/>
      <c r="B878" s="244"/>
      <c r="C878" s="245"/>
      <c r="D878" s="235" t="s">
        <v>198</v>
      </c>
      <c r="E878" s="246" t="s">
        <v>19</v>
      </c>
      <c r="F878" s="247" t="s">
        <v>3661</v>
      </c>
      <c r="G878" s="245"/>
      <c r="H878" s="248">
        <v>8.4499999999999993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198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188</v>
      </c>
    </row>
    <row r="879" s="14" customFormat="1">
      <c r="A879" s="14"/>
      <c r="B879" s="244"/>
      <c r="C879" s="245"/>
      <c r="D879" s="235" t="s">
        <v>198</v>
      </c>
      <c r="E879" s="246" t="s">
        <v>19</v>
      </c>
      <c r="F879" s="247" t="s">
        <v>3662</v>
      </c>
      <c r="G879" s="245"/>
      <c r="H879" s="248">
        <v>36.366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198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188</v>
      </c>
    </row>
    <row r="880" s="14" customFormat="1">
      <c r="A880" s="14"/>
      <c r="B880" s="244"/>
      <c r="C880" s="245"/>
      <c r="D880" s="235" t="s">
        <v>198</v>
      </c>
      <c r="E880" s="246" t="s">
        <v>19</v>
      </c>
      <c r="F880" s="247" t="s">
        <v>3663</v>
      </c>
      <c r="G880" s="245"/>
      <c r="H880" s="248">
        <v>-1.315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198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188</v>
      </c>
    </row>
    <row r="881" s="13" customFormat="1">
      <c r="A881" s="13"/>
      <c r="B881" s="233"/>
      <c r="C881" s="234"/>
      <c r="D881" s="235" t="s">
        <v>198</v>
      </c>
      <c r="E881" s="236" t="s">
        <v>19</v>
      </c>
      <c r="F881" s="237" t="s">
        <v>3400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198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188</v>
      </c>
    </row>
    <row r="882" s="14" customFormat="1">
      <c r="A882" s="14"/>
      <c r="B882" s="244"/>
      <c r="C882" s="245"/>
      <c r="D882" s="235" t="s">
        <v>198</v>
      </c>
      <c r="E882" s="246" t="s">
        <v>19</v>
      </c>
      <c r="F882" s="247" t="s">
        <v>3662</v>
      </c>
      <c r="G882" s="245"/>
      <c r="H882" s="248">
        <v>36.366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198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188</v>
      </c>
    </row>
    <row r="883" s="14" customFormat="1">
      <c r="A883" s="14"/>
      <c r="B883" s="244"/>
      <c r="C883" s="245"/>
      <c r="D883" s="235" t="s">
        <v>198</v>
      </c>
      <c r="E883" s="246" t="s">
        <v>19</v>
      </c>
      <c r="F883" s="247" t="s">
        <v>3661</v>
      </c>
      <c r="G883" s="245"/>
      <c r="H883" s="248">
        <v>8.4499999999999993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198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188</v>
      </c>
    </row>
    <row r="884" s="13" customFormat="1">
      <c r="A884" s="13"/>
      <c r="B884" s="233"/>
      <c r="C884" s="234"/>
      <c r="D884" s="235" t="s">
        <v>198</v>
      </c>
      <c r="E884" s="236" t="s">
        <v>19</v>
      </c>
      <c r="F884" s="237" t="s">
        <v>3418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198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188</v>
      </c>
    </row>
    <row r="885" s="14" customFormat="1">
      <c r="A885" s="14"/>
      <c r="B885" s="244"/>
      <c r="C885" s="245"/>
      <c r="D885" s="235" t="s">
        <v>198</v>
      </c>
      <c r="E885" s="246" t="s">
        <v>19</v>
      </c>
      <c r="F885" s="247" t="s">
        <v>3664</v>
      </c>
      <c r="G885" s="245"/>
      <c r="H885" s="248">
        <v>35.262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198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188</v>
      </c>
    </row>
    <row r="886" s="16" customFormat="1">
      <c r="A886" s="16"/>
      <c r="B886" s="282"/>
      <c r="C886" s="283"/>
      <c r="D886" s="235" t="s">
        <v>198</v>
      </c>
      <c r="E886" s="284" t="s">
        <v>19</v>
      </c>
      <c r="F886" s="285" t="s">
        <v>730</v>
      </c>
      <c r="G886" s="283"/>
      <c r="H886" s="286">
        <v>123.57900000000001</v>
      </c>
      <c r="I886" s="287"/>
      <c r="J886" s="283"/>
      <c r="K886" s="283"/>
      <c r="L886" s="288"/>
      <c r="M886" s="289"/>
      <c r="N886" s="290"/>
      <c r="O886" s="290"/>
      <c r="P886" s="290"/>
      <c r="Q886" s="290"/>
      <c r="R886" s="290"/>
      <c r="S886" s="290"/>
      <c r="T886" s="29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2" t="s">
        <v>198</v>
      </c>
      <c r="AU886" s="292" t="s">
        <v>82</v>
      </c>
      <c r="AV886" s="16" t="s">
        <v>129</v>
      </c>
      <c r="AW886" s="16" t="s">
        <v>35</v>
      </c>
      <c r="AX886" s="16" t="s">
        <v>73</v>
      </c>
      <c r="AY886" s="292" t="s">
        <v>188</v>
      </c>
    </row>
    <row r="887" s="15" customFormat="1">
      <c r="A887" s="15"/>
      <c r="B887" s="255"/>
      <c r="C887" s="256"/>
      <c r="D887" s="235" t="s">
        <v>198</v>
      </c>
      <c r="E887" s="257" t="s">
        <v>19</v>
      </c>
      <c r="F887" s="258" t="s">
        <v>229</v>
      </c>
      <c r="G887" s="256"/>
      <c r="H887" s="259">
        <v>489.92199999999997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198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188</v>
      </c>
    </row>
    <row r="888" s="14" customFormat="1">
      <c r="A888" s="14"/>
      <c r="B888" s="244"/>
      <c r="C888" s="245"/>
      <c r="D888" s="235" t="s">
        <v>198</v>
      </c>
      <c r="E888" s="245"/>
      <c r="F888" s="247" t="s">
        <v>3668</v>
      </c>
      <c r="G888" s="245"/>
      <c r="H888" s="248">
        <v>636.899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198</v>
      </c>
      <c r="AU888" s="254" t="s">
        <v>82</v>
      </c>
      <c r="AV888" s="14" t="s">
        <v>82</v>
      </c>
      <c r="AW888" s="14" t="s">
        <v>4</v>
      </c>
      <c r="AX888" s="14" t="s">
        <v>80</v>
      </c>
      <c r="AY888" s="254" t="s">
        <v>188</v>
      </c>
    </row>
    <row r="889" s="2" customFormat="1" ht="24.15" customHeight="1">
      <c r="A889" s="40"/>
      <c r="B889" s="41"/>
      <c r="C889" s="215" t="s">
        <v>988</v>
      </c>
      <c r="D889" s="215" t="s">
        <v>190</v>
      </c>
      <c r="E889" s="216" t="s">
        <v>1858</v>
      </c>
      <c r="F889" s="217" t="s">
        <v>1859</v>
      </c>
      <c r="G889" s="218" t="s">
        <v>460</v>
      </c>
      <c r="H889" s="266"/>
      <c r="I889" s="220"/>
      <c r="J889" s="221">
        <f>ROUND(I889*H889,2)</f>
        <v>0</v>
      </c>
      <c r="K889" s="217" t="s">
        <v>194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342</v>
      </c>
      <c r="AT889" s="226" t="s">
        <v>190</v>
      </c>
      <c r="AU889" s="226" t="s">
        <v>82</v>
      </c>
      <c r="AY889" s="19" t="s">
        <v>188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342</v>
      </c>
      <c r="BM889" s="226" t="s">
        <v>3669</v>
      </c>
    </row>
    <row r="890" s="2" customFormat="1">
      <c r="A890" s="40"/>
      <c r="B890" s="41"/>
      <c r="C890" s="42"/>
      <c r="D890" s="228" t="s">
        <v>196</v>
      </c>
      <c r="E890" s="42"/>
      <c r="F890" s="229" t="s">
        <v>1861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196</v>
      </c>
      <c r="AU890" s="19" t="s">
        <v>82</v>
      </c>
    </row>
    <row r="891" s="12" customFormat="1" ht="22.8" customHeight="1">
      <c r="A891" s="12"/>
      <c r="B891" s="199"/>
      <c r="C891" s="200"/>
      <c r="D891" s="201" t="s">
        <v>72</v>
      </c>
      <c r="E891" s="213" t="s">
        <v>2728</v>
      </c>
      <c r="F891" s="213" t="s">
        <v>2729</v>
      </c>
      <c r="G891" s="200"/>
      <c r="H891" s="200"/>
      <c r="I891" s="203"/>
      <c r="J891" s="214">
        <f>BK891</f>
        <v>0</v>
      </c>
      <c r="K891" s="200"/>
      <c r="L891" s="205"/>
      <c r="M891" s="206"/>
      <c r="N891" s="207"/>
      <c r="O891" s="207"/>
      <c r="P891" s="208">
        <f>SUM(P892:P970)</f>
        <v>0</v>
      </c>
      <c r="Q891" s="207"/>
      <c r="R891" s="208">
        <f>SUM(R892:R970)</f>
        <v>17.566907780000001</v>
      </c>
      <c r="S891" s="207"/>
      <c r="T891" s="209">
        <f>SUM(T892:T970)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0" t="s">
        <v>82</v>
      </c>
      <c r="AT891" s="211" t="s">
        <v>72</v>
      </c>
      <c r="AU891" s="211" t="s">
        <v>80</v>
      </c>
      <c r="AY891" s="210" t="s">
        <v>188</v>
      </c>
      <c r="BK891" s="212">
        <f>SUM(BK892:BK970)</f>
        <v>0</v>
      </c>
    </row>
    <row r="892" s="2" customFormat="1" ht="21.75" customHeight="1">
      <c r="A892" s="40"/>
      <c r="B892" s="41"/>
      <c r="C892" s="215" t="s">
        <v>991</v>
      </c>
      <c r="D892" s="215" t="s">
        <v>190</v>
      </c>
      <c r="E892" s="216" t="s">
        <v>3670</v>
      </c>
      <c r="F892" s="217" t="s">
        <v>3671</v>
      </c>
      <c r="G892" s="218" t="s">
        <v>243</v>
      </c>
      <c r="H892" s="219">
        <v>366.34300000000002</v>
      </c>
      <c r="I892" s="220"/>
      <c r="J892" s="221">
        <f>ROUND(I892*H892,2)</f>
        <v>0</v>
      </c>
      <c r="K892" s="217" t="s">
        <v>194</v>
      </c>
      <c r="L892" s="46"/>
      <c r="M892" s="222" t="s">
        <v>19</v>
      </c>
      <c r="N892" s="223" t="s">
        <v>44</v>
      </c>
      <c r="O892" s="86"/>
      <c r="P892" s="224">
        <f>O892*H892</f>
        <v>0</v>
      </c>
      <c r="Q892" s="224">
        <v>0.013429999999999999</v>
      </c>
      <c r="R892" s="224">
        <f>Q892*H892</f>
        <v>4.9199864900000003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342</v>
      </c>
      <c r="AT892" s="226" t="s">
        <v>190</v>
      </c>
      <c r="AU892" s="226" t="s">
        <v>82</v>
      </c>
      <c r="AY892" s="19" t="s">
        <v>188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80</v>
      </c>
      <c r="BK892" s="227">
        <f>ROUND(I892*H892,2)</f>
        <v>0</v>
      </c>
      <c r="BL892" s="19" t="s">
        <v>342</v>
      </c>
      <c r="BM892" s="226" t="s">
        <v>3672</v>
      </c>
    </row>
    <row r="893" s="2" customFormat="1">
      <c r="A893" s="40"/>
      <c r="B893" s="41"/>
      <c r="C893" s="42"/>
      <c r="D893" s="228" t="s">
        <v>196</v>
      </c>
      <c r="E893" s="42"/>
      <c r="F893" s="229" t="s">
        <v>3673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196</v>
      </c>
      <c r="AU893" s="19" t="s">
        <v>82</v>
      </c>
    </row>
    <row r="894" s="13" customFormat="1">
      <c r="A894" s="13"/>
      <c r="B894" s="233"/>
      <c r="C894" s="234"/>
      <c r="D894" s="235" t="s">
        <v>198</v>
      </c>
      <c r="E894" s="236" t="s">
        <v>19</v>
      </c>
      <c r="F894" s="237" t="s">
        <v>3635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198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188</v>
      </c>
    </row>
    <row r="895" s="13" customFormat="1">
      <c r="A895" s="13"/>
      <c r="B895" s="233"/>
      <c r="C895" s="234"/>
      <c r="D895" s="235" t="s">
        <v>198</v>
      </c>
      <c r="E895" s="236" t="s">
        <v>19</v>
      </c>
      <c r="F895" s="237" t="s">
        <v>3400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198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188</v>
      </c>
    </row>
    <row r="896" s="14" customFormat="1">
      <c r="A896" s="14"/>
      <c r="B896" s="244"/>
      <c r="C896" s="245"/>
      <c r="D896" s="235" t="s">
        <v>198</v>
      </c>
      <c r="E896" s="246" t="s">
        <v>19</v>
      </c>
      <c r="F896" s="247" t="s">
        <v>3654</v>
      </c>
      <c r="G896" s="245"/>
      <c r="H896" s="248">
        <v>77.016999999999996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188</v>
      </c>
    </row>
    <row r="897" s="13" customFormat="1">
      <c r="A897" s="13"/>
      <c r="B897" s="233"/>
      <c r="C897" s="234"/>
      <c r="D897" s="235" t="s">
        <v>198</v>
      </c>
      <c r="E897" s="236" t="s">
        <v>19</v>
      </c>
      <c r="F897" s="237" t="s">
        <v>3383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198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188</v>
      </c>
    </row>
    <row r="898" s="14" customFormat="1">
      <c r="A898" s="14"/>
      <c r="B898" s="244"/>
      <c r="C898" s="245"/>
      <c r="D898" s="235" t="s">
        <v>198</v>
      </c>
      <c r="E898" s="246" t="s">
        <v>19</v>
      </c>
      <c r="F898" s="247" t="s">
        <v>3655</v>
      </c>
      <c r="G898" s="245"/>
      <c r="H898" s="248">
        <v>55.137999999999998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198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188</v>
      </c>
    </row>
    <row r="899" s="13" customFormat="1">
      <c r="A899" s="13"/>
      <c r="B899" s="233"/>
      <c r="C899" s="234"/>
      <c r="D899" s="235" t="s">
        <v>198</v>
      </c>
      <c r="E899" s="236" t="s">
        <v>19</v>
      </c>
      <c r="F899" s="237" t="s">
        <v>3412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198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3656</v>
      </c>
      <c r="G900" s="245"/>
      <c r="H900" s="248">
        <v>85.183999999999998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4" customFormat="1">
      <c r="A901" s="14"/>
      <c r="B901" s="244"/>
      <c r="C901" s="245"/>
      <c r="D901" s="235" t="s">
        <v>198</v>
      </c>
      <c r="E901" s="246" t="s">
        <v>19</v>
      </c>
      <c r="F901" s="247" t="s">
        <v>3657</v>
      </c>
      <c r="G901" s="245"/>
      <c r="H901" s="248">
        <v>21.893000000000001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198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188</v>
      </c>
    </row>
    <row r="902" s="14" customFormat="1">
      <c r="A902" s="14"/>
      <c r="B902" s="244"/>
      <c r="C902" s="245"/>
      <c r="D902" s="235" t="s">
        <v>198</v>
      </c>
      <c r="E902" s="246" t="s">
        <v>19</v>
      </c>
      <c r="F902" s="247" t="s">
        <v>662</v>
      </c>
      <c r="G902" s="245"/>
      <c r="H902" s="248">
        <v>-3.391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198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188</v>
      </c>
    </row>
    <row r="903" s="14" customFormat="1">
      <c r="A903" s="14"/>
      <c r="B903" s="244"/>
      <c r="C903" s="245"/>
      <c r="D903" s="235" t="s">
        <v>198</v>
      </c>
      <c r="E903" s="246" t="s">
        <v>19</v>
      </c>
      <c r="F903" s="247" t="s">
        <v>663</v>
      </c>
      <c r="G903" s="245"/>
      <c r="H903" s="248">
        <v>-5.0869999999999997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198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188</v>
      </c>
    </row>
    <row r="904" s="14" customFormat="1">
      <c r="A904" s="14"/>
      <c r="B904" s="244"/>
      <c r="C904" s="245"/>
      <c r="D904" s="235" t="s">
        <v>198</v>
      </c>
      <c r="E904" s="246" t="s">
        <v>19</v>
      </c>
      <c r="F904" s="247" t="s">
        <v>664</v>
      </c>
      <c r="G904" s="245"/>
      <c r="H904" s="248">
        <v>-1.5700000000000001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198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188</v>
      </c>
    </row>
    <row r="905" s="14" customFormat="1">
      <c r="A905" s="14"/>
      <c r="B905" s="244"/>
      <c r="C905" s="245"/>
      <c r="D905" s="235" t="s">
        <v>198</v>
      </c>
      <c r="E905" s="246" t="s">
        <v>19</v>
      </c>
      <c r="F905" s="247" t="s">
        <v>3083</v>
      </c>
      <c r="G905" s="245"/>
      <c r="H905" s="248">
        <v>-2.0499999999999998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198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188</v>
      </c>
    </row>
    <row r="906" s="13" customFormat="1">
      <c r="A906" s="13"/>
      <c r="B906" s="233"/>
      <c r="C906" s="234"/>
      <c r="D906" s="235" t="s">
        <v>198</v>
      </c>
      <c r="E906" s="236" t="s">
        <v>19</v>
      </c>
      <c r="F906" s="237" t="s">
        <v>3418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198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188</v>
      </c>
    </row>
    <row r="907" s="14" customFormat="1">
      <c r="A907" s="14"/>
      <c r="B907" s="244"/>
      <c r="C907" s="245"/>
      <c r="D907" s="235" t="s">
        <v>198</v>
      </c>
      <c r="E907" s="246" t="s">
        <v>19</v>
      </c>
      <c r="F907" s="247" t="s">
        <v>3657</v>
      </c>
      <c r="G907" s="245"/>
      <c r="H907" s="248">
        <v>21.893000000000001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198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188</v>
      </c>
    </row>
    <row r="908" s="13" customFormat="1">
      <c r="A908" s="13"/>
      <c r="B908" s="233"/>
      <c r="C908" s="234"/>
      <c r="D908" s="235" t="s">
        <v>198</v>
      </c>
      <c r="E908" s="236" t="s">
        <v>19</v>
      </c>
      <c r="F908" s="237" t="s">
        <v>3658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198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188</v>
      </c>
    </row>
    <row r="909" s="14" customFormat="1">
      <c r="A909" s="14"/>
      <c r="B909" s="244"/>
      <c r="C909" s="245"/>
      <c r="D909" s="235" t="s">
        <v>198</v>
      </c>
      <c r="E909" s="246" t="s">
        <v>19</v>
      </c>
      <c r="F909" s="247" t="s">
        <v>3659</v>
      </c>
      <c r="G909" s="245"/>
      <c r="H909" s="248">
        <v>58.658000000000001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198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188</v>
      </c>
    </row>
    <row r="910" s="13" customFormat="1">
      <c r="A910" s="13"/>
      <c r="B910" s="233"/>
      <c r="C910" s="234"/>
      <c r="D910" s="235" t="s">
        <v>198</v>
      </c>
      <c r="E910" s="236" t="s">
        <v>19</v>
      </c>
      <c r="F910" s="237" t="s">
        <v>3660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198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188</v>
      </c>
    </row>
    <row r="911" s="14" customFormat="1">
      <c r="A911" s="14"/>
      <c r="B911" s="244"/>
      <c r="C911" s="245"/>
      <c r="D911" s="235" t="s">
        <v>198</v>
      </c>
      <c r="E911" s="246" t="s">
        <v>19</v>
      </c>
      <c r="F911" s="247" t="s">
        <v>3659</v>
      </c>
      <c r="G911" s="245"/>
      <c r="H911" s="248">
        <v>58.658000000000001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198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188</v>
      </c>
    </row>
    <row r="912" s="15" customFormat="1">
      <c r="A912" s="15"/>
      <c r="B912" s="255"/>
      <c r="C912" s="256"/>
      <c r="D912" s="235" t="s">
        <v>198</v>
      </c>
      <c r="E912" s="257" t="s">
        <v>19</v>
      </c>
      <c r="F912" s="258" t="s">
        <v>229</v>
      </c>
      <c r="G912" s="256"/>
      <c r="H912" s="259">
        <v>366.34300000000002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198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188</v>
      </c>
    </row>
    <row r="913" s="2" customFormat="1" ht="16.5" customHeight="1">
      <c r="A913" s="40"/>
      <c r="B913" s="41"/>
      <c r="C913" s="215" t="s">
        <v>993</v>
      </c>
      <c r="D913" s="215" t="s">
        <v>190</v>
      </c>
      <c r="E913" s="216" t="s">
        <v>3674</v>
      </c>
      <c r="F913" s="217" t="s">
        <v>3675</v>
      </c>
      <c r="G913" s="218" t="s">
        <v>501</v>
      </c>
      <c r="H913" s="219">
        <v>3310.2689999999998</v>
      </c>
      <c r="I913" s="220"/>
      <c r="J913" s="221">
        <f>ROUND(I913*H913,2)</f>
        <v>0</v>
      </c>
      <c r="K913" s="217" t="s">
        <v>194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1.0000000000000001E-05</v>
      </c>
      <c r="R913" s="224">
        <f>Q913*H913</f>
        <v>0.033102689999999997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342</v>
      </c>
      <c r="AT913" s="226" t="s">
        <v>190</v>
      </c>
      <c r="AU913" s="226" t="s">
        <v>82</v>
      </c>
      <c r="AY913" s="19" t="s">
        <v>188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342</v>
      </c>
      <c r="BM913" s="226" t="s">
        <v>3676</v>
      </c>
    </row>
    <row r="914" s="2" customFormat="1">
      <c r="A914" s="40"/>
      <c r="B914" s="41"/>
      <c r="C914" s="42"/>
      <c r="D914" s="228" t="s">
        <v>196</v>
      </c>
      <c r="E914" s="42"/>
      <c r="F914" s="229" t="s">
        <v>3677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196</v>
      </c>
      <c r="AU914" s="19" t="s">
        <v>82</v>
      </c>
    </row>
    <row r="915" s="13" customFormat="1">
      <c r="A915" s="13"/>
      <c r="B915" s="233"/>
      <c r="C915" s="234"/>
      <c r="D915" s="235" t="s">
        <v>198</v>
      </c>
      <c r="E915" s="236" t="s">
        <v>19</v>
      </c>
      <c r="F915" s="237" t="s">
        <v>3635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198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188</v>
      </c>
    </row>
    <row r="916" s="13" customFormat="1">
      <c r="A916" s="13"/>
      <c r="B916" s="233"/>
      <c r="C916" s="234"/>
      <c r="D916" s="235" t="s">
        <v>198</v>
      </c>
      <c r="E916" s="236" t="s">
        <v>19</v>
      </c>
      <c r="F916" s="237" t="s">
        <v>3678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198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188</v>
      </c>
    </row>
    <row r="917" s="14" customFormat="1">
      <c r="A917" s="14"/>
      <c r="B917" s="244"/>
      <c r="C917" s="245"/>
      <c r="D917" s="235" t="s">
        <v>198</v>
      </c>
      <c r="E917" s="246" t="s">
        <v>19</v>
      </c>
      <c r="F917" s="247" t="s">
        <v>3679</v>
      </c>
      <c r="G917" s="245"/>
      <c r="H917" s="248">
        <v>1099.029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198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188</v>
      </c>
    </row>
    <row r="918" s="13" customFormat="1">
      <c r="A918" s="13"/>
      <c r="B918" s="233"/>
      <c r="C918" s="234"/>
      <c r="D918" s="235" t="s">
        <v>198</v>
      </c>
      <c r="E918" s="236" t="s">
        <v>19</v>
      </c>
      <c r="F918" s="237" t="s">
        <v>3680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198</v>
      </c>
      <c r="AU918" s="243" t="s">
        <v>82</v>
      </c>
      <c r="AV918" s="13" t="s">
        <v>80</v>
      </c>
      <c r="AW918" s="13" t="s">
        <v>35</v>
      </c>
      <c r="AX918" s="13" t="s">
        <v>73</v>
      </c>
      <c r="AY918" s="243" t="s">
        <v>188</v>
      </c>
    </row>
    <row r="919" s="14" customFormat="1">
      <c r="A919" s="14"/>
      <c r="B919" s="244"/>
      <c r="C919" s="245"/>
      <c r="D919" s="235" t="s">
        <v>198</v>
      </c>
      <c r="E919" s="246" t="s">
        <v>19</v>
      </c>
      <c r="F919" s="247" t="s">
        <v>3679</v>
      </c>
      <c r="G919" s="245"/>
      <c r="H919" s="248">
        <v>1099.029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198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188</v>
      </c>
    </row>
    <row r="920" s="13" customFormat="1">
      <c r="A920" s="13"/>
      <c r="B920" s="233"/>
      <c r="C920" s="234"/>
      <c r="D920" s="235" t="s">
        <v>198</v>
      </c>
      <c r="E920" s="236" t="s">
        <v>19</v>
      </c>
      <c r="F920" s="237" t="s">
        <v>3637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198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188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3681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4" customFormat="1">
      <c r="A922" s="14"/>
      <c r="B922" s="244"/>
      <c r="C922" s="245"/>
      <c r="D922" s="235" t="s">
        <v>198</v>
      </c>
      <c r="E922" s="246" t="s">
        <v>19</v>
      </c>
      <c r="F922" s="247" t="s">
        <v>3682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198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188</v>
      </c>
    </row>
    <row r="923" s="13" customFormat="1">
      <c r="A923" s="13"/>
      <c r="B923" s="233"/>
      <c r="C923" s="234"/>
      <c r="D923" s="235" t="s">
        <v>198</v>
      </c>
      <c r="E923" s="236" t="s">
        <v>19</v>
      </c>
      <c r="F923" s="237" t="s">
        <v>3678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198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188</v>
      </c>
    </row>
    <row r="924" s="14" customFormat="1">
      <c r="A924" s="14"/>
      <c r="B924" s="244"/>
      <c r="C924" s="245"/>
      <c r="D924" s="235" t="s">
        <v>198</v>
      </c>
      <c r="E924" s="246" t="s">
        <v>19</v>
      </c>
      <c r="F924" s="247" t="s">
        <v>3682</v>
      </c>
      <c r="G924" s="245"/>
      <c r="H924" s="248">
        <v>370.73700000000002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198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188</v>
      </c>
    </row>
    <row r="925" s="13" customFormat="1">
      <c r="A925" s="13"/>
      <c r="B925" s="233"/>
      <c r="C925" s="234"/>
      <c r="D925" s="235" t="s">
        <v>198</v>
      </c>
      <c r="E925" s="236" t="s">
        <v>19</v>
      </c>
      <c r="F925" s="237" t="s">
        <v>3683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198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188</v>
      </c>
    </row>
    <row r="926" s="14" customFormat="1">
      <c r="A926" s="14"/>
      <c r="B926" s="244"/>
      <c r="C926" s="245"/>
      <c r="D926" s="235" t="s">
        <v>198</v>
      </c>
      <c r="E926" s="246" t="s">
        <v>19</v>
      </c>
      <c r="F926" s="247" t="s">
        <v>3682</v>
      </c>
      <c r="G926" s="245"/>
      <c r="H926" s="248">
        <v>370.73700000000002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198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188</v>
      </c>
    </row>
    <row r="927" s="15" customFormat="1">
      <c r="A927" s="15"/>
      <c r="B927" s="255"/>
      <c r="C927" s="256"/>
      <c r="D927" s="235" t="s">
        <v>198</v>
      </c>
      <c r="E927" s="257" t="s">
        <v>19</v>
      </c>
      <c r="F927" s="258" t="s">
        <v>229</v>
      </c>
      <c r="G927" s="256"/>
      <c r="H927" s="259">
        <v>3310.2690000000002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198</v>
      </c>
      <c r="AU927" s="265" t="s">
        <v>82</v>
      </c>
      <c r="AV927" s="15" t="s">
        <v>135</v>
      </c>
      <c r="AW927" s="15" t="s">
        <v>35</v>
      </c>
      <c r="AX927" s="15" t="s">
        <v>80</v>
      </c>
      <c r="AY927" s="265" t="s">
        <v>188</v>
      </c>
    </row>
    <row r="928" s="2" customFormat="1" ht="16.5" customHeight="1">
      <c r="A928" s="40"/>
      <c r="B928" s="41"/>
      <c r="C928" s="272" t="s">
        <v>1000</v>
      </c>
      <c r="D928" s="272" t="s">
        <v>522</v>
      </c>
      <c r="E928" s="273" t="s">
        <v>3684</v>
      </c>
      <c r="F928" s="274" t="s">
        <v>3685</v>
      </c>
      <c r="G928" s="275" t="s">
        <v>193</v>
      </c>
      <c r="H928" s="276">
        <v>2.871</v>
      </c>
      <c r="I928" s="277"/>
      <c r="J928" s="278">
        <f>ROUND(I928*H928,2)</f>
        <v>0</v>
      </c>
      <c r="K928" s="274" t="s">
        <v>194</v>
      </c>
      <c r="L928" s="279"/>
      <c r="M928" s="280" t="s">
        <v>19</v>
      </c>
      <c r="N928" s="281" t="s">
        <v>44</v>
      </c>
      <c r="O928" s="86"/>
      <c r="P928" s="224">
        <f>O928*H928</f>
        <v>0</v>
      </c>
      <c r="Q928" s="224">
        <v>0.55000000000000004</v>
      </c>
      <c r="R928" s="224">
        <f>Q928*H928</f>
        <v>1.5790500000000001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630</v>
      </c>
      <c r="AT928" s="226" t="s">
        <v>522</v>
      </c>
      <c r="AU928" s="226" t="s">
        <v>82</v>
      </c>
      <c r="AY928" s="19" t="s">
        <v>188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80</v>
      </c>
      <c r="BK928" s="227">
        <f>ROUND(I928*H928,2)</f>
        <v>0</v>
      </c>
      <c r="BL928" s="19" t="s">
        <v>342</v>
      </c>
      <c r="BM928" s="226" t="s">
        <v>3686</v>
      </c>
    </row>
    <row r="929" s="13" customFormat="1">
      <c r="A929" s="13"/>
      <c r="B929" s="233"/>
      <c r="C929" s="234"/>
      <c r="D929" s="235" t="s">
        <v>198</v>
      </c>
      <c r="E929" s="236" t="s">
        <v>19</v>
      </c>
      <c r="F929" s="237" t="s">
        <v>3635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198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188</v>
      </c>
    </row>
    <row r="930" s="13" customFormat="1">
      <c r="A930" s="13"/>
      <c r="B930" s="233"/>
      <c r="C930" s="234"/>
      <c r="D930" s="235" t="s">
        <v>198</v>
      </c>
      <c r="E930" s="236" t="s">
        <v>19</v>
      </c>
      <c r="F930" s="237" t="s">
        <v>3678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198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188</v>
      </c>
    </row>
    <row r="931" s="14" customFormat="1">
      <c r="A931" s="14"/>
      <c r="B931" s="244"/>
      <c r="C931" s="245"/>
      <c r="D931" s="235" t="s">
        <v>198</v>
      </c>
      <c r="E931" s="246" t="s">
        <v>19</v>
      </c>
      <c r="F931" s="247" t="s">
        <v>3687</v>
      </c>
      <c r="G931" s="245"/>
      <c r="H931" s="248">
        <v>1.649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198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188</v>
      </c>
    </row>
    <row r="932" s="13" customFormat="1">
      <c r="A932" s="13"/>
      <c r="B932" s="233"/>
      <c r="C932" s="234"/>
      <c r="D932" s="235" t="s">
        <v>198</v>
      </c>
      <c r="E932" s="236" t="s">
        <v>19</v>
      </c>
      <c r="F932" s="237" t="s">
        <v>3637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198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188</v>
      </c>
    </row>
    <row r="933" s="13" customFormat="1">
      <c r="A933" s="13"/>
      <c r="B933" s="233"/>
      <c r="C933" s="234"/>
      <c r="D933" s="235" t="s">
        <v>198</v>
      </c>
      <c r="E933" s="236" t="s">
        <v>19</v>
      </c>
      <c r="F933" s="237" t="s">
        <v>3681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198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188</v>
      </c>
    </row>
    <row r="934" s="14" customFormat="1">
      <c r="A934" s="14"/>
      <c r="B934" s="244"/>
      <c r="C934" s="245"/>
      <c r="D934" s="235" t="s">
        <v>198</v>
      </c>
      <c r="E934" s="246" t="s">
        <v>19</v>
      </c>
      <c r="F934" s="247" t="s">
        <v>3688</v>
      </c>
      <c r="G934" s="245"/>
      <c r="H934" s="248">
        <v>0.55600000000000005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198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188</v>
      </c>
    </row>
    <row r="935" s="13" customFormat="1">
      <c r="A935" s="13"/>
      <c r="B935" s="233"/>
      <c r="C935" s="234"/>
      <c r="D935" s="235" t="s">
        <v>198</v>
      </c>
      <c r="E935" s="236" t="s">
        <v>19</v>
      </c>
      <c r="F935" s="237" t="s">
        <v>3678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198</v>
      </c>
      <c r="AU935" s="243" t="s">
        <v>82</v>
      </c>
      <c r="AV935" s="13" t="s">
        <v>80</v>
      </c>
      <c r="AW935" s="13" t="s">
        <v>35</v>
      </c>
      <c r="AX935" s="13" t="s">
        <v>73</v>
      </c>
      <c r="AY935" s="243" t="s">
        <v>188</v>
      </c>
    </row>
    <row r="936" s="14" customFormat="1">
      <c r="A936" s="14"/>
      <c r="B936" s="244"/>
      <c r="C936" s="245"/>
      <c r="D936" s="235" t="s">
        <v>198</v>
      </c>
      <c r="E936" s="246" t="s">
        <v>19</v>
      </c>
      <c r="F936" s="247" t="s">
        <v>3688</v>
      </c>
      <c r="G936" s="245"/>
      <c r="H936" s="248">
        <v>0.55600000000000005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198</v>
      </c>
      <c r="AU936" s="254" t="s">
        <v>82</v>
      </c>
      <c r="AV936" s="14" t="s">
        <v>82</v>
      </c>
      <c r="AW936" s="14" t="s">
        <v>35</v>
      </c>
      <c r="AX936" s="14" t="s">
        <v>73</v>
      </c>
      <c r="AY936" s="254" t="s">
        <v>188</v>
      </c>
    </row>
    <row r="937" s="15" customFormat="1">
      <c r="A937" s="15"/>
      <c r="B937" s="255"/>
      <c r="C937" s="256"/>
      <c r="D937" s="235" t="s">
        <v>198</v>
      </c>
      <c r="E937" s="257" t="s">
        <v>19</v>
      </c>
      <c r="F937" s="258" t="s">
        <v>229</v>
      </c>
      <c r="G937" s="256"/>
      <c r="H937" s="259">
        <v>2.7610000000000001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198</v>
      </c>
      <c r="AU937" s="265" t="s">
        <v>82</v>
      </c>
      <c r="AV937" s="15" t="s">
        <v>135</v>
      </c>
      <c r="AW937" s="15" t="s">
        <v>35</v>
      </c>
      <c r="AX937" s="15" t="s">
        <v>80</v>
      </c>
      <c r="AY937" s="265" t="s">
        <v>188</v>
      </c>
    </row>
    <row r="938" s="14" customFormat="1">
      <c r="A938" s="14"/>
      <c r="B938" s="244"/>
      <c r="C938" s="245"/>
      <c r="D938" s="235" t="s">
        <v>198</v>
      </c>
      <c r="E938" s="245"/>
      <c r="F938" s="247" t="s">
        <v>3689</v>
      </c>
      <c r="G938" s="245"/>
      <c r="H938" s="248">
        <v>2.871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198</v>
      </c>
      <c r="AU938" s="254" t="s">
        <v>82</v>
      </c>
      <c r="AV938" s="14" t="s">
        <v>82</v>
      </c>
      <c r="AW938" s="14" t="s">
        <v>4</v>
      </c>
      <c r="AX938" s="14" t="s">
        <v>80</v>
      </c>
      <c r="AY938" s="254" t="s">
        <v>188</v>
      </c>
    </row>
    <row r="939" s="2" customFormat="1" ht="16.5" customHeight="1">
      <c r="A939" s="40"/>
      <c r="B939" s="41"/>
      <c r="C939" s="272" t="s">
        <v>1006</v>
      </c>
      <c r="D939" s="272" t="s">
        <v>522</v>
      </c>
      <c r="E939" s="273" t="s">
        <v>3690</v>
      </c>
      <c r="F939" s="274" t="s">
        <v>3691</v>
      </c>
      <c r="G939" s="275" t="s">
        <v>193</v>
      </c>
      <c r="H939" s="276">
        <v>19.93</v>
      </c>
      <c r="I939" s="277"/>
      <c r="J939" s="278">
        <f>ROUND(I939*H939,2)</f>
        <v>0</v>
      </c>
      <c r="K939" s="274" t="s">
        <v>194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0.55000000000000004</v>
      </c>
      <c r="R939" s="224">
        <f>Q939*H939</f>
        <v>10.961500000000001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630</v>
      </c>
      <c r="AT939" s="226" t="s">
        <v>522</v>
      </c>
      <c r="AU939" s="226" t="s">
        <v>82</v>
      </c>
      <c r="AY939" s="19" t="s">
        <v>188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342</v>
      </c>
      <c r="BM939" s="226" t="s">
        <v>3692</v>
      </c>
    </row>
    <row r="940" s="13" customFormat="1">
      <c r="A940" s="13"/>
      <c r="B940" s="233"/>
      <c r="C940" s="234"/>
      <c r="D940" s="235" t="s">
        <v>198</v>
      </c>
      <c r="E940" s="236" t="s">
        <v>19</v>
      </c>
      <c r="F940" s="237" t="s">
        <v>3635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198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188</v>
      </c>
    </row>
    <row r="941" s="13" customFormat="1">
      <c r="A941" s="13"/>
      <c r="B941" s="233"/>
      <c r="C941" s="234"/>
      <c r="D941" s="235" t="s">
        <v>198</v>
      </c>
      <c r="E941" s="236" t="s">
        <v>19</v>
      </c>
      <c r="F941" s="237" t="s">
        <v>3693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198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188</v>
      </c>
    </row>
    <row r="942" s="14" customFormat="1">
      <c r="A942" s="14"/>
      <c r="B942" s="244"/>
      <c r="C942" s="245"/>
      <c r="D942" s="235" t="s">
        <v>198</v>
      </c>
      <c r="E942" s="246" t="s">
        <v>19</v>
      </c>
      <c r="F942" s="247" t="s">
        <v>3694</v>
      </c>
      <c r="G942" s="245"/>
      <c r="H942" s="248">
        <v>15.826000000000001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198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188</v>
      </c>
    </row>
    <row r="943" s="13" customFormat="1">
      <c r="A943" s="13"/>
      <c r="B943" s="233"/>
      <c r="C943" s="234"/>
      <c r="D943" s="235" t="s">
        <v>198</v>
      </c>
      <c r="E943" s="236" t="s">
        <v>19</v>
      </c>
      <c r="F943" s="237" t="s">
        <v>3637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198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188</v>
      </c>
    </row>
    <row r="944" s="13" customFormat="1">
      <c r="A944" s="13"/>
      <c r="B944" s="233"/>
      <c r="C944" s="234"/>
      <c r="D944" s="235" t="s">
        <v>198</v>
      </c>
      <c r="E944" s="236" t="s">
        <v>19</v>
      </c>
      <c r="F944" s="237" t="s">
        <v>3683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198</v>
      </c>
      <c r="AU944" s="243" t="s">
        <v>82</v>
      </c>
      <c r="AV944" s="13" t="s">
        <v>80</v>
      </c>
      <c r="AW944" s="13" t="s">
        <v>35</v>
      </c>
      <c r="AX944" s="13" t="s">
        <v>73</v>
      </c>
      <c r="AY944" s="243" t="s">
        <v>188</v>
      </c>
    </row>
    <row r="945" s="14" customFormat="1">
      <c r="A945" s="14"/>
      <c r="B945" s="244"/>
      <c r="C945" s="245"/>
      <c r="D945" s="235" t="s">
        <v>198</v>
      </c>
      <c r="E945" s="246" t="s">
        <v>19</v>
      </c>
      <c r="F945" s="247" t="s">
        <v>3695</v>
      </c>
      <c r="G945" s="245"/>
      <c r="H945" s="248">
        <v>3.3370000000000002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198</v>
      </c>
      <c r="AU945" s="254" t="s">
        <v>82</v>
      </c>
      <c r="AV945" s="14" t="s">
        <v>82</v>
      </c>
      <c r="AW945" s="14" t="s">
        <v>35</v>
      </c>
      <c r="AX945" s="14" t="s">
        <v>73</v>
      </c>
      <c r="AY945" s="254" t="s">
        <v>188</v>
      </c>
    </row>
    <row r="946" s="15" customFormat="1">
      <c r="A946" s="15"/>
      <c r="B946" s="255"/>
      <c r="C946" s="256"/>
      <c r="D946" s="235" t="s">
        <v>198</v>
      </c>
      <c r="E946" s="257" t="s">
        <v>19</v>
      </c>
      <c r="F946" s="258" t="s">
        <v>229</v>
      </c>
      <c r="G946" s="256"/>
      <c r="H946" s="259">
        <v>19.163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5" t="s">
        <v>198</v>
      </c>
      <c r="AU946" s="265" t="s">
        <v>82</v>
      </c>
      <c r="AV946" s="15" t="s">
        <v>135</v>
      </c>
      <c r="AW946" s="15" t="s">
        <v>35</v>
      </c>
      <c r="AX946" s="15" t="s">
        <v>80</v>
      </c>
      <c r="AY946" s="265" t="s">
        <v>188</v>
      </c>
    </row>
    <row r="947" s="14" customFormat="1">
      <c r="A947" s="14"/>
      <c r="B947" s="244"/>
      <c r="C947" s="245"/>
      <c r="D947" s="235" t="s">
        <v>198</v>
      </c>
      <c r="E947" s="245"/>
      <c r="F947" s="247" t="s">
        <v>3696</v>
      </c>
      <c r="G947" s="245"/>
      <c r="H947" s="248">
        <v>19.93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198</v>
      </c>
      <c r="AU947" s="254" t="s">
        <v>82</v>
      </c>
      <c r="AV947" s="14" t="s">
        <v>82</v>
      </c>
      <c r="AW947" s="14" t="s">
        <v>4</v>
      </c>
      <c r="AX947" s="14" t="s">
        <v>80</v>
      </c>
      <c r="AY947" s="254" t="s">
        <v>188</v>
      </c>
    </row>
    <row r="948" s="2" customFormat="1" ht="16.5" customHeight="1">
      <c r="A948" s="40"/>
      <c r="B948" s="41"/>
      <c r="C948" s="215" t="s">
        <v>1011</v>
      </c>
      <c r="D948" s="215" t="s">
        <v>190</v>
      </c>
      <c r="E948" s="216" t="s">
        <v>3697</v>
      </c>
      <c r="F948" s="217" t="s">
        <v>3698</v>
      </c>
      <c r="G948" s="218" t="s">
        <v>243</v>
      </c>
      <c r="H948" s="219">
        <v>366.34300000000002</v>
      </c>
      <c r="I948" s="220"/>
      <c r="J948" s="221">
        <f>ROUND(I948*H948,2)</f>
        <v>0</v>
      </c>
      <c r="K948" s="217" t="s">
        <v>194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0.00020000000000000001</v>
      </c>
      <c r="R948" s="224">
        <f>Q948*H948</f>
        <v>0.073268600000000003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342</v>
      </c>
      <c r="AT948" s="226" t="s">
        <v>190</v>
      </c>
      <c r="AU948" s="226" t="s">
        <v>82</v>
      </c>
      <c r="AY948" s="19" t="s">
        <v>188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342</v>
      </c>
      <c r="BM948" s="226" t="s">
        <v>3699</v>
      </c>
    </row>
    <row r="949" s="2" customFormat="1">
      <c r="A949" s="40"/>
      <c r="B949" s="41"/>
      <c r="C949" s="42"/>
      <c r="D949" s="228" t="s">
        <v>196</v>
      </c>
      <c r="E949" s="42"/>
      <c r="F949" s="229" t="s">
        <v>3700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196</v>
      </c>
      <c r="AU949" s="19" t="s">
        <v>82</v>
      </c>
    </row>
    <row r="950" s="13" customFormat="1">
      <c r="A950" s="13"/>
      <c r="B950" s="233"/>
      <c r="C950" s="234"/>
      <c r="D950" s="235" t="s">
        <v>198</v>
      </c>
      <c r="E950" s="236" t="s">
        <v>19</v>
      </c>
      <c r="F950" s="237" t="s">
        <v>3635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198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188</v>
      </c>
    </row>
    <row r="951" s="13" customFormat="1">
      <c r="A951" s="13"/>
      <c r="B951" s="233"/>
      <c r="C951" s="234"/>
      <c r="D951" s="235" t="s">
        <v>198</v>
      </c>
      <c r="E951" s="236" t="s">
        <v>19</v>
      </c>
      <c r="F951" s="237" t="s">
        <v>3400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198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188</v>
      </c>
    </row>
    <row r="952" s="14" customFormat="1">
      <c r="A952" s="14"/>
      <c r="B952" s="244"/>
      <c r="C952" s="245"/>
      <c r="D952" s="235" t="s">
        <v>198</v>
      </c>
      <c r="E952" s="246" t="s">
        <v>19</v>
      </c>
      <c r="F952" s="247" t="s">
        <v>3654</v>
      </c>
      <c r="G952" s="245"/>
      <c r="H952" s="248">
        <v>77.016999999999996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198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188</v>
      </c>
    </row>
    <row r="953" s="13" customFormat="1">
      <c r="A953" s="13"/>
      <c r="B953" s="233"/>
      <c r="C953" s="234"/>
      <c r="D953" s="235" t="s">
        <v>198</v>
      </c>
      <c r="E953" s="236" t="s">
        <v>19</v>
      </c>
      <c r="F953" s="237" t="s">
        <v>3383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198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188</v>
      </c>
    </row>
    <row r="954" s="14" customFormat="1">
      <c r="A954" s="14"/>
      <c r="B954" s="244"/>
      <c r="C954" s="245"/>
      <c r="D954" s="235" t="s">
        <v>198</v>
      </c>
      <c r="E954" s="246" t="s">
        <v>19</v>
      </c>
      <c r="F954" s="247" t="s">
        <v>3655</v>
      </c>
      <c r="G954" s="245"/>
      <c r="H954" s="248">
        <v>55.137999999999998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198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188</v>
      </c>
    </row>
    <row r="955" s="13" customFormat="1">
      <c r="A955" s="13"/>
      <c r="B955" s="233"/>
      <c r="C955" s="234"/>
      <c r="D955" s="235" t="s">
        <v>198</v>
      </c>
      <c r="E955" s="236" t="s">
        <v>19</v>
      </c>
      <c r="F955" s="237" t="s">
        <v>3412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198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3656</v>
      </c>
      <c r="G956" s="245"/>
      <c r="H956" s="248">
        <v>85.183999999999998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4" customFormat="1">
      <c r="A957" s="14"/>
      <c r="B957" s="244"/>
      <c r="C957" s="245"/>
      <c r="D957" s="235" t="s">
        <v>198</v>
      </c>
      <c r="E957" s="246" t="s">
        <v>19</v>
      </c>
      <c r="F957" s="247" t="s">
        <v>3657</v>
      </c>
      <c r="G957" s="245"/>
      <c r="H957" s="248">
        <v>21.893000000000001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198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188</v>
      </c>
    </row>
    <row r="958" s="14" customFormat="1">
      <c r="A958" s="14"/>
      <c r="B958" s="244"/>
      <c r="C958" s="245"/>
      <c r="D958" s="235" t="s">
        <v>198</v>
      </c>
      <c r="E958" s="246" t="s">
        <v>19</v>
      </c>
      <c r="F958" s="247" t="s">
        <v>662</v>
      </c>
      <c r="G958" s="245"/>
      <c r="H958" s="248">
        <v>-3.391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198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188</v>
      </c>
    </row>
    <row r="959" s="14" customFormat="1">
      <c r="A959" s="14"/>
      <c r="B959" s="244"/>
      <c r="C959" s="245"/>
      <c r="D959" s="235" t="s">
        <v>198</v>
      </c>
      <c r="E959" s="246" t="s">
        <v>19</v>
      </c>
      <c r="F959" s="247" t="s">
        <v>663</v>
      </c>
      <c r="G959" s="245"/>
      <c r="H959" s="248">
        <v>-5.0869999999999997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198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188</v>
      </c>
    </row>
    <row r="960" s="14" customFormat="1">
      <c r="A960" s="14"/>
      <c r="B960" s="244"/>
      <c r="C960" s="245"/>
      <c r="D960" s="235" t="s">
        <v>198</v>
      </c>
      <c r="E960" s="246" t="s">
        <v>19</v>
      </c>
      <c r="F960" s="247" t="s">
        <v>664</v>
      </c>
      <c r="G960" s="245"/>
      <c r="H960" s="248">
        <v>-1.5700000000000001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198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188</v>
      </c>
    </row>
    <row r="961" s="14" customFormat="1">
      <c r="A961" s="14"/>
      <c r="B961" s="244"/>
      <c r="C961" s="245"/>
      <c r="D961" s="235" t="s">
        <v>198</v>
      </c>
      <c r="E961" s="246" t="s">
        <v>19</v>
      </c>
      <c r="F961" s="247" t="s">
        <v>3083</v>
      </c>
      <c r="G961" s="245"/>
      <c r="H961" s="248">
        <v>-2.0499999999999998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198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188</v>
      </c>
    </row>
    <row r="962" s="13" customFormat="1">
      <c r="A962" s="13"/>
      <c r="B962" s="233"/>
      <c r="C962" s="234"/>
      <c r="D962" s="235" t="s">
        <v>198</v>
      </c>
      <c r="E962" s="236" t="s">
        <v>19</v>
      </c>
      <c r="F962" s="237" t="s">
        <v>3418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198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188</v>
      </c>
    </row>
    <row r="963" s="14" customFormat="1">
      <c r="A963" s="14"/>
      <c r="B963" s="244"/>
      <c r="C963" s="245"/>
      <c r="D963" s="235" t="s">
        <v>198</v>
      </c>
      <c r="E963" s="246" t="s">
        <v>19</v>
      </c>
      <c r="F963" s="247" t="s">
        <v>3657</v>
      </c>
      <c r="G963" s="245"/>
      <c r="H963" s="248">
        <v>21.893000000000001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198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188</v>
      </c>
    </row>
    <row r="964" s="13" customFormat="1">
      <c r="A964" s="13"/>
      <c r="B964" s="233"/>
      <c r="C964" s="234"/>
      <c r="D964" s="235" t="s">
        <v>198</v>
      </c>
      <c r="E964" s="236" t="s">
        <v>19</v>
      </c>
      <c r="F964" s="237" t="s">
        <v>3658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198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188</v>
      </c>
    </row>
    <row r="965" s="14" customFormat="1">
      <c r="A965" s="14"/>
      <c r="B965" s="244"/>
      <c r="C965" s="245"/>
      <c r="D965" s="235" t="s">
        <v>198</v>
      </c>
      <c r="E965" s="246" t="s">
        <v>19</v>
      </c>
      <c r="F965" s="247" t="s">
        <v>3659</v>
      </c>
      <c r="G965" s="245"/>
      <c r="H965" s="248">
        <v>58.658000000000001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198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188</v>
      </c>
    </row>
    <row r="966" s="13" customFormat="1">
      <c r="A966" s="13"/>
      <c r="B966" s="233"/>
      <c r="C966" s="234"/>
      <c r="D966" s="235" t="s">
        <v>198</v>
      </c>
      <c r="E966" s="236" t="s">
        <v>19</v>
      </c>
      <c r="F966" s="237" t="s">
        <v>3660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198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188</v>
      </c>
    </row>
    <row r="967" s="14" customFormat="1">
      <c r="A967" s="14"/>
      <c r="B967" s="244"/>
      <c r="C967" s="245"/>
      <c r="D967" s="235" t="s">
        <v>198</v>
      </c>
      <c r="E967" s="246" t="s">
        <v>19</v>
      </c>
      <c r="F967" s="247" t="s">
        <v>3659</v>
      </c>
      <c r="G967" s="245"/>
      <c r="H967" s="248">
        <v>58.658000000000001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198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188</v>
      </c>
    </row>
    <row r="968" s="15" customFormat="1">
      <c r="A968" s="15"/>
      <c r="B968" s="255"/>
      <c r="C968" s="256"/>
      <c r="D968" s="235" t="s">
        <v>198</v>
      </c>
      <c r="E968" s="257" t="s">
        <v>19</v>
      </c>
      <c r="F968" s="258" t="s">
        <v>229</v>
      </c>
      <c r="G968" s="256"/>
      <c r="H968" s="259">
        <v>366.34300000000002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198</v>
      </c>
      <c r="AU968" s="265" t="s">
        <v>82</v>
      </c>
      <c r="AV968" s="15" t="s">
        <v>135</v>
      </c>
      <c r="AW968" s="15" t="s">
        <v>35</v>
      </c>
      <c r="AX968" s="15" t="s">
        <v>80</v>
      </c>
      <c r="AY968" s="265" t="s">
        <v>188</v>
      </c>
    </row>
    <row r="969" s="2" customFormat="1" ht="24.15" customHeight="1">
      <c r="A969" s="40"/>
      <c r="B969" s="41"/>
      <c r="C969" s="215" t="s">
        <v>1013</v>
      </c>
      <c r="D969" s="215" t="s">
        <v>190</v>
      </c>
      <c r="E969" s="216" t="s">
        <v>2747</v>
      </c>
      <c r="F969" s="217" t="s">
        <v>2748</v>
      </c>
      <c r="G969" s="218" t="s">
        <v>460</v>
      </c>
      <c r="H969" s="266"/>
      <c r="I969" s="220"/>
      <c r="J969" s="221">
        <f>ROUND(I969*H969,2)</f>
        <v>0</v>
      </c>
      <c r="K969" s="217" t="s">
        <v>194</v>
      </c>
      <c r="L969" s="46"/>
      <c r="M969" s="222" t="s">
        <v>19</v>
      </c>
      <c r="N969" s="223" t="s">
        <v>44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342</v>
      </c>
      <c r="AT969" s="226" t="s">
        <v>190</v>
      </c>
      <c r="AU969" s="226" t="s">
        <v>82</v>
      </c>
      <c r="AY969" s="19" t="s">
        <v>188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80</v>
      </c>
      <c r="BK969" s="227">
        <f>ROUND(I969*H969,2)</f>
        <v>0</v>
      </c>
      <c r="BL969" s="19" t="s">
        <v>342</v>
      </c>
      <c r="BM969" s="226" t="s">
        <v>3701</v>
      </c>
    </row>
    <row r="970" s="2" customFormat="1">
      <c r="A970" s="40"/>
      <c r="B970" s="41"/>
      <c r="C970" s="42"/>
      <c r="D970" s="228" t="s">
        <v>196</v>
      </c>
      <c r="E970" s="42"/>
      <c r="F970" s="229" t="s">
        <v>3269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196</v>
      </c>
      <c r="AU970" s="19" t="s">
        <v>82</v>
      </c>
    </row>
    <row r="971" s="12" customFormat="1" ht="25.92" customHeight="1">
      <c r="A971" s="12"/>
      <c r="B971" s="199"/>
      <c r="C971" s="200"/>
      <c r="D971" s="201" t="s">
        <v>72</v>
      </c>
      <c r="E971" s="202" t="s">
        <v>446</v>
      </c>
      <c r="F971" s="202" t="s">
        <v>447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SUM(P972:P975)</f>
        <v>0</v>
      </c>
      <c r="Q971" s="207"/>
      <c r="R971" s="208">
        <f>SUM(R972:R975)</f>
        <v>0</v>
      </c>
      <c r="S971" s="207"/>
      <c r="T971" s="209">
        <f>SUM(T972:T975)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135</v>
      </c>
      <c r="AT971" s="211" t="s">
        <v>72</v>
      </c>
      <c r="AU971" s="211" t="s">
        <v>73</v>
      </c>
      <c r="AY971" s="210" t="s">
        <v>188</v>
      </c>
      <c r="BK971" s="212">
        <f>SUM(BK972:BK975)</f>
        <v>0</v>
      </c>
    </row>
    <row r="972" s="2" customFormat="1" ht="33" customHeight="1">
      <c r="A972" s="40"/>
      <c r="B972" s="41"/>
      <c r="C972" s="215" t="s">
        <v>1016</v>
      </c>
      <c r="D972" s="215" t="s">
        <v>190</v>
      </c>
      <c r="E972" s="216" t="s">
        <v>3702</v>
      </c>
      <c r="F972" s="217" t="s">
        <v>3703</v>
      </c>
      <c r="G972" s="218" t="s">
        <v>1352</v>
      </c>
      <c r="H972" s="219">
        <v>2</v>
      </c>
      <c r="I972" s="220"/>
      <c r="J972" s="221">
        <f>ROUND(I972*H972,2)</f>
        <v>0</v>
      </c>
      <c r="K972" s="217" t="s">
        <v>452</v>
      </c>
      <c r="L972" s="46"/>
      <c r="M972" s="222" t="s">
        <v>19</v>
      </c>
      <c r="N972" s="223" t="s">
        <v>44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453</v>
      </c>
      <c r="AT972" s="226" t="s">
        <v>190</v>
      </c>
      <c r="AU972" s="226" t="s">
        <v>80</v>
      </c>
      <c r="AY972" s="19" t="s">
        <v>188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453</v>
      </c>
      <c r="BM972" s="226" t="s">
        <v>3704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3705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80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1773</v>
      </c>
      <c r="G974" s="245"/>
      <c r="H974" s="248">
        <v>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80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5" customFormat="1">
      <c r="A975" s="15"/>
      <c r="B975" s="255"/>
      <c r="C975" s="256"/>
      <c r="D975" s="235" t="s">
        <v>198</v>
      </c>
      <c r="E975" s="257" t="s">
        <v>19</v>
      </c>
      <c r="F975" s="258" t="s">
        <v>229</v>
      </c>
      <c r="G975" s="256"/>
      <c r="H975" s="259">
        <v>2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198</v>
      </c>
      <c r="AU975" s="265" t="s">
        <v>80</v>
      </c>
      <c r="AV975" s="15" t="s">
        <v>135</v>
      </c>
      <c r="AW975" s="15" t="s">
        <v>35</v>
      </c>
      <c r="AX975" s="15" t="s">
        <v>80</v>
      </c>
      <c r="AY975" s="265" t="s">
        <v>188</v>
      </c>
    </row>
    <row r="976" s="12" customFormat="1" ht="25.92" customHeight="1">
      <c r="A976" s="12"/>
      <c r="B976" s="199"/>
      <c r="C976" s="200"/>
      <c r="D976" s="201" t="s">
        <v>72</v>
      </c>
      <c r="E976" s="202" t="s">
        <v>455</v>
      </c>
      <c r="F976" s="202" t="s">
        <v>456</v>
      </c>
      <c r="G976" s="200"/>
      <c r="H976" s="200"/>
      <c r="I976" s="203"/>
      <c r="J976" s="204">
        <f>BK976</f>
        <v>0</v>
      </c>
      <c r="K976" s="200"/>
      <c r="L976" s="205"/>
      <c r="M976" s="206"/>
      <c r="N976" s="207"/>
      <c r="O976" s="207"/>
      <c r="P976" s="208">
        <f>P977</f>
        <v>0</v>
      </c>
      <c r="Q976" s="207"/>
      <c r="R976" s="208">
        <f>R977</f>
        <v>0</v>
      </c>
      <c r="S976" s="207"/>
      <c r="T976" s="209">
        <f>T977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0" t="s">
        <v>253</v>
      </c>
      <c r="AT976" s="211" t="s">
        <v>72</v>
      </c>
      <c r="AU976" s="211" t="s">
        <v>73</v>
      </c>
      <c r="AY976" s="210" t="s">
        <v>188</v>
      </c>
      <c r="BK976" s="212">
        <f>BK977</f>
        <v>0</v>
      </c>
    </row>
    <row r="977" s="2" customFormat="1" ht="16.5" customHeight="1">
      <c r="A977" s="40"/>
      <c r="B977" s="41"/>
      <c r="C977" s="215" t="s">
        <v>1018</v>
      </c>
      <c r="D977" s="215" t="s">
        <v>190</v>
      </c>
      <c r="E977" s="216" t="s">
        <v>458</v>
      </c>
      <c r="F977" s="217" t="s">
        <v>459</v>
      </c>
      <c r="G977" s="218" t="s">
        <v>460</v>
      </c>
      <c r="H977" s="266"/>
      <c r="I977" s="220"/>
      <c r="J977" s="221">
        <f>ROUND(I977*H977,2)</f>
        <v>0</v>
      </c>
      <c r="K977" s="217" t="s">
        <v>19</v>
      </c>
      <c r="L977" s="46"/>
      <c r="M977" s="267" t="s">
        <v>19</v>
      </c>
      <c r="N977" s="268" t="s">
        <v>44</v>
      </c>
      <c r="O977" s="269"/>
      <c r="P977" s="270">
        <f>O977*H977</f>
        <v>0</v>
      </c>
      <c r="Q977" s="270">
        <v>0</v>
      </c>
      <c r="R977" s="270">
        <f>Q977*H977</f>
        <v>0</v>
      </c>
      <c r="S977" s="270">
        <v>0</v>
      </c>
      <c r="T977" s="271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135</v>
      </c>
      <c r="AT977" s="226" t="s">
        <v>190</v>
      </c>
      <c r="AU977" s="226" t="s">
        <v>80</v>
      </c>
      <c r="AY977" s="19" t="s">
        <v>188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135</v>
      </c>
      <c r="BM977" s="226" t="s">
        <v>3706</v>
      </c>
    </row>
    <row r="978" s="2" customFormat="1" ht="6.96" customHeight="1">
      <c r="A978" s="40"/>
      <c r="B978" s="61"/>
      <c r="C978" s="62"/>
      <c r="D978" s="62"/>
      <c r="E978" s="62"/>
      <c r="F978" s="62"/>
      <c r="G978" s="62"/>
      <c r="H978" s="62"/>
      <c r="I978" s="62"/>
      <c r="J978" s="62"/>
      <c r="K978" s="62"/>
      <c r="L978" s="46"/>
      <c r="M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</sheetData>
  <sheetProtection sheet="1" autoFilter="0" formatColumns="0" formatRows="0" objects="1" scenarios="1" spinCount="100000" saltValue="+X60v6kMHOKmuLom4CnSoXX5EwfY4NotcgGB6ok43hHlAv0fe6k4a7OBZG3ctxav+5U/nm4tPw9KSBFXghXBaA==" hashValue="y+ejd9cDNPLiJI2ql7t78DBZiTGO6rLKOo26CtvBRYPPMTc1+VdfXJkb7If3mllq3NnsKmSgHZIiN0P72u3boQ==" algorithmName="SHA-512" password="CC35"/>
  <autoFilter ref="C95:K9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1"/>
    <hyperlink ref="F824" r:id="rId28" display="https://podminky.urs.cz/item/CS_URS_2021_02/713291222"/>
    <hyperlink ref="F890" r:id="rId29" display="https://podminky.urs.cz/item/CS_URS_2021_02/998713203"/>
    <hyperlink ref="F893" r:id="rId30" display="https://podminky.urs.cz/item/CS_URS_2021_02/762431036"/>
    <hyperlink ref="F914" r:id="rId31" display="https://podminky.urs.cz/item/CS_URS_2021_02/762439001"/>
    <hyperlink ref="F949" r:id="rId32" display="https://podminky.urs.cz/item/CS_URS_2021_02/762495000"/>
    <hyperlink ref="F970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3707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3708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3709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3710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3711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3712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3713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171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154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3714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188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190</v>
      </c>
      <c r="E94" s="216" t="s">
        <v>3715</v>
      </c>
      <c r="F94" s="217" t="s">
        <v>3716</v>
      </c>
      <c r="G94" s="218" t="s">
        <v>1352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190</v>
      </c>
      <c r="E95" s="216" t="s">
        <v>3717</v>
      </c>
      <c r="F95" s="217" t="s">
        <v>3718</v>
      </c>
      <c r="G95" s="218" t="s">
        <v>1352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190</v>
      </c>
      <c r="E96" s="216" t="s">
        <v>3719</v>
      </c>
      <c r="F96" s="217" t="s">
        <v>3720</v>
      </c>
      <c r="G96" s="218" t="s">
        <v>1352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258</v>
      </c>
    </row>
    <row r="97" s="2" customFormat="1" ht="16.5" customHeight="1">
      <c r="A97" s="40"/>
      <c r="B97" s="41"/>
      <c r="C97" s="215" t="s">
        <v>73</v>
      </c>
      <c r="D97" s="215" t="s">
        <v>190</v>
      </c>
      <c r="E97" s="216" t="s">
        <v>3721</v>
      </c>
      <c r="F97" s="217" t="s">
        <v>3722</v>
      </c>
      <c r="G97" s="218" t="s">
        <v>1352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268</v>
      </c>
    </row>
    <row r="98" s="2" customFormat="1" ht="16.5" customHeight="1">
      <c r="A98" s="40"/>
      <c r="B98" s="41"/>
      <c r="C98" s="215" t="s">
        <v>73</v>
      </c>
      <c r="D98" s="215" t="s">
        <v>190</v>
      </c>
      <c r="E98" s="216" t="s">
        <v>3723</v>
      </c>
      <c r="F98" s="217" t="s">
        <v>3724</v>
      </c>
      <c r="G98" s="218" t="s">
        <v>1352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286</v>
      </c>
    </row>
    <row r="99" s="2" customFormat="1" ht="16.5" customHeight="1">
      <c r="A99" s="40"/>
      <c r="B99" s="41"/>
      <c r="C99" s="215" t="s">
        <v>73</v>
      </c>
      <c r="D99" s="215" t="s">
        <v>190</v>
      </c>
      <c r="E99" s="216" t="s">
        <v>3725</v>
      </c>
      <c r="F99" s="217" t="s">
        <v>3726</v>
      </c>
      <c r="G99" s="218" t="s">
        <v>1352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305</v>
      </c>
    </row>
    <row r="100" s="2" customFormat="1" ht="16.5" customHeight="1">
      <c r="A100" s="40"/>
      <c r="B100" s="41"/>
      <c r="C100" s="215" t="s">
        <v>73</v>
      </c>
      <c r="D100" s="215" t="s">
        <v>190</v>
      </c>
      <c r="E100" s="216" t="s">
        <v>3727</v>
      </c>
      <c r="F100" s="217" t="s">
        <v>3728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321</v>
      </c>
    </row>
    <row r="101" s="2" customFormat="1" ht="16.5" customHeight="1">
      <c r="A101" s="40"/>
      <c r="B101" s="41"/>
      <c r="C101" s="215" t="s">
        <v>73</v>
      </c>
      <c r="D101" s="215" t="s">
        <v>190</v>
      </c>
      <c r="E101" s="216" t="s">
        <v>3729</v>
      </c>
      <c r="F101" s="217" t="s">
        <v>3730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342</v>
      </c>
    </row>
    <row r="102" s="2" customFormat="1" ht="16.5" customHeight="1">
      <c r="A102" s="40"/>
      <c r="B102" s="41"/>
      <c r="C102" s="215" t="s">
        <v>73</v>
      </c>
      <c r="D102" s="215" t="s">
        <v>190</v>
      </c>
      <c r="E102" s="216" t="s">
        <v>3731</v>
      </c>
      <c r="F102" s="217" t="s">
        <v>3732</v>
      </c>
      <c r="G102" s="218" t="s">
        <v>1352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355</v>
      </c>
    </row>
    <row r="103" s="2" customFormat="1" ht="24.15" customHeight="1">
      <c r="A103" s="40"/>
      <c r="B103" s="41"/>
      <c r="C103" s="215" t="s">
        <v>73</v>
      </c>
      <c r="D103" s="215" t="s">
        <v>190</v>
      </c>
      <c r="E103" s="216" t="s">
        <v>3733</v>
      </c>
      <c r="F103" s="217" t="s">
        <v>3734</v>
      </c>
      <c r="G103" s="218" t="s">
        <v>1352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375</v>
      </c>
    </row>
    <row r="104" s="2" customFormat="1" ht="16.5" customHeight="1">
      <c r="A104" s="40"/>
      <c r="B104" s="41"/>
      <c r="C104" s="215" t="s">
        <v>73</v>
      </c>
      <c r="D104" s="215" t="s">
        <v>190</v>
      </c>
      <c r="E104" s="216" t="s">
        <v>3735</v>
      </c>
      <c r="F104" s="217" t="s">
        <v>3736</v>
      </c>
      <c r="G104" s="218" t="s">
        <v>1352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389</v>
      </c>
    </row>
    <row r="105" s="2" customFormat="1" ht="16.5" customHeight="1">
      <c r="A105" s="40"/>
      <c r="B105" s="41"/>
      <c r="C105" s="215" t="s">
        <v>73</v>
      </c>
      <c r="D105" s="215" t="s">
        <v>190</v>
      </c>
      <c r="E105" s="216" t="s">
        <v>3737</v>
      </c>
      <c r="F105" s="217" t="s">
        <v>3738</v>
      </c>
      <c r="G105" s="218" t="s">
        <v>1352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403</v>
      </c>
    </row>
    <row r="106" s="2" customFormat="1" ht="16.5" customHeight="1">
      <c r="A106" s="40"/>
      <c r="B106" s="41"/>
      <c r="C106" s="215" t="s">
        <v>73</v>
      </c>
      <c r="D106" s="215" t="s">
        <v>190</v>
      </c>
      <c r="E106" s="216" t="s">
        <v>3739</v>
      </c>
      <c r="F106" s="217" t="s">
        <v>3740</v>
      </c>
      <c r="G106" s="218" t="s">
        <v>1352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420</v>
      </c>
    </row>
    <row r="107" s="2" customFormat="1" ht="16.5" customHeight="1">
      <c r="A107" s="40"/>
      <c r="B107" s="41"/>
      <c r="C107" s="215" t="s">
        <v>73</v>
      </c>
      <c r="D107" s="215" t="s">
        <v>190</v>
      </c>
      <c r="E107" s="216" t="s">
        <v>3741</v>
      </c>
      <c r="F107" s="217" t="s">
        <v>3742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448</v>
      </c>
    </row>
    <row r="108" s="2" customFormat="1" ht="16.5" customHeight="1">
      <c r="A108" s="40"/>
      <c r="B108" s="41"/>
      <c r="C108" s="215" t="s">
        <v>73</v>
      </c>
      <c r="D108" s="215" t="s">
        <v>190</v>
      </c>
      <c r="E108" s="216" t="s">
        <v>3743</v>
      </c>
      <c r="F108" s="217" t="s">
        <v>3744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633</v>
      </c>
    </row>
    <row r="109" s="2" customFormat="1" ht="16.5" customHeight="1">
      <c r="A109" s="40"/>
      <c r="B109" s="41"/>
      <c r="C109" s="215" t="s">
        <v>73</v>
      </c>
      <c r="D109" s="215" t="s">
        <v>190</v>
      </c>
      <c r="E109" s="216" t="s">
        <v>3745</v>
      </c>
      <c r="F109" s="217" t="s">
        <v>3746</v>
      </c>
      <c r="G109" s="218" t="s">
        <v>1352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73</v>
      </c>
      <c r="D110" s="215" t="s">
        <v>190</v>
      </c>
      <c r="E110" s="216" t="s">
        <v>3747</v>
      </c>
      <c r="F110" s="217" t="s">
        <v>3748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891</v>
      </c>
    </row>
    <row r="111" s="2" customFormat="1" ht="37.8" customHeight="1">
      <c r="A111" s="40"/>
      <c r="B111" s="41"/>
      <c r="C111" s="215" t="s">
        <v>73</v>
      </c>
      <c r="D111" s="215" t="s">
        <v>190</v>
      </c>
      <c r="E111" s="216" t="s">
        <v>3749</v>
      </c>
      <c r="F111" s="217" t="s">
        <v>3750</v>
      </c>
      <c r="G111" s="218" t="s">
        <v>1352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901</v>
      </c>
    </row>
    <row r="112" s="2" customFormat="1" ht="16.5" customHeight="1">
      <c r="A112" s="40"/>
      <c r="B112" s="41"/>
      <c r="C112" s="215" t="s">
        <v>73</v>
      </c>
      <c r="D112" s="215" t="s">
        <v>190</v>
      </c>
      <c r="E112" s="216" t="s">
        <v>3751</v>
      </c>
      <c r="F112" s="217" t="s">
        <v>3752</v>
      </c>
      <c r="G112" s="218" t="s">
        <v>1352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916</v>
      </c>
    </row>
    <row r="113" s="2" customFormat="1" ht="16.5" customHeight="1">
      <c r="A113" s="40"/>
      <c r="B113" s="41"/>
      <c r="C113" s="215" t="s">
        <v>73</v>
      </c>
      <c r="D113" s="215" t="s">
        <v>190</v>
      </c>
      <c r="E113" s="216" t="s">
        <v>3753</v>
      </c>
      <c r="F113" s="217" t="s">
        <v>3754</v>
      </c>
      <c r="G113" s="218" t="s">
        <v>1352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939</v>
      </c>
    </row>
    <row r="114" s="2" customFormat="1" ht="16.5" customHeight="1">
      <c r="A114" s="40"/>
      <c r="B114" s="41"/>
      <c r="C114" s="215" t="s">
        <v>73</v>
      </c>
      <c r="D114" s="215" t="s">
        <v>190</v>
      </c>
      <c r="E114" s="216" t="s">
        <v>3755</v>
      </c>
      <c r="F114" s="217" t="s">
        <v>3756</v>
      </c>
      <c r="G114" s="218" t="s">
        <v>1352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953</v>
      </c>
    </row>
    <row r="115" s="2" customFormat="1" ht="16.5" customHeight="1">
      <c r="A115" s="40"/>
      <c r="B115" s="41"/>
      <c r="C115" s="215" t="s">
        <v>73</v>
      </c>
      <c r="D115" s="215" t="s">
        <v>190</v>
      </c>
      <c r="E115" s="216" t="s">
        <v>3757</v>
      </c>
      <c r="F115" s="217" t="s">
        <v>3758</v>
      </c>
      <c r="G115" s="218" t="s">
        <v>1352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972</v>
      </c>
    </row>
    <row r="116" s="2" customFormat="1" ht="16.5" customHeight="1">
      <c r="A116" s="40"/>
      <c r="B116" s="41"/>
      <c r="C116" s="215" t="s">
        <v>73</v>
      </c>
      <c r="D116" s="215" t="s">
        <v>190</v>
      </c>
      <c r="E116" s="216" t="s">
        <v>3759</v>
      </c>
      <c r="F116" s="217" t="s">
        <v>3760</v>
      </c>
      <c r="G116" s="218" t="s">
        <v>345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984</v>
      </c>
    </row>
    <row r="117" s="2" customFormat="1" ht="16.5" customHeight="1">
      <c r="A117" s="40"/>
      <c r="B117" s="41"/>
      <c r="C117" s="215" t="s">
        <v>73</v>
      </c>
      <c r="D117" s="215" t="s">
        <v>190</v>
      </c>
      <c r="E117" s="216" t="s">
        <v>3761</v>
      </c>
      <c r="F117" s="217" t="s">
        <v>3762</v>
      </c>
      <c r="G117" s="218" t="s">
        <v>345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991</v>
      </c>
    </row>
    <row r="118" s="2" customFormat="1" ht="16.5" customHeight="1">
      <c r="A118" s="40"/>
      <c r="B118" s="41"/>
      <c r="C118" s="215" t="s">
        <v>73</v>
      </c>
      <c r="D118" s="215" t="s">
        <v>190</v>
      </c>
      <c r="E118" s="216" t="s">
        <v>3763</v>
      </c>
      <c r="F118" s="217" t="s">
        <v>3764</v>
      </c>
      <c r="G118" s="218" t="s">
        <v>1352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1000</v>
      </c>
    </row>
    <row r="119" s="2" customFormat="1" ht="24.15" customHeight="1">
      <c r="A119" s="40"/>
      <c r="B119" s="41"/>
      <c r="C119" s="215" t="s">
        <v>73</v>
      </c>
      <c r="D119" s="215" t="s">
        <v>190</v>
      </c>
      <c r="E119" s="216" t="s">
        <v>3765</v>
      </c>
      <c r="F119" s="217" t="s">
        <v>3766</v>
      </c>
      <c r="G119" s="218" t="s">
        <v>1352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1011</v>
      </c>
    </row>
    <row r="120" s="2" customFormat="1" ht="16.5" customHeight="1">
      <c r="A120" s="40"/>
      <c r="B120" s="41"/>
      <c r="C120" s="215" t="s">
        <v>73</v>
      </c>
      <c r="D120" s="215" t="s">
        <v>190</v>
      </c>
      <c r="E120" s="216" t="s">
        <v>3767</v>
      </c>
      <c r="F120" s="217" t="s">
        <v>3768</v>
      </c>
      <c r="G120" s="218" t="s">
        <v>1352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1016</v>
      </c>
    </row>
    <row r="121" s="2" customFormat="1" ht="66.75" customHeight="1">
      <c r="A121" s="40"/>
      <c r="B121" s="41"/>
      <c r="C121" s="215" t="s">
        <v>73</v>
      </c>
      <c r="D121" s="215" t="s">
        <v>190</v>
      </c>
      <c r="E121" s="216" t="s">
        <v>3769</v>
      </c>
      <c r="F121" s="217" t="s">
        <v>3770</v>
      </c>
      <c r="G121" s="218" t="s">
        <v>3771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1024</v>
      </c>
    </row>
    <row r="122" s="2" customFormat="1" ht="16.5" customHeight="1">
      <c r="A122" s="40"/>
      <c r="B122" s="41"/>
      <c r="C122" s="215" t="s">
        <v>73</v>
      </c>
      <c r="D122" s="215" t="s">
        <v>190</v>
      </c>
      <c r="E122" s="216" t="s">
        <v>3772</v>
      </c>
      <c r="F122" s="217" t="s">
        <v>3773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1034</v>
      </c>
    </row>
    <row r="123" s="2" customFormat="1" ht="16.5" customHeight="1">
      <c r="A123" s="40"/>
      <c r="B123" s="41"/>
      <c r="C123" s="215" t="s">
        <v>73</v>
      </c>
      <c r="D123" s="215" t="s">
        <v>190</v>
      </c>
      <c r="E123" s="216" t="s">
        <v>3774</v>
      </c>
      <c r="F123" s="217" t="s">
        <v>3775</v>
      </c>
      <c r="G123" s="218" t="s">
        <v>1352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1280</v>
      </c>
    </row>
    <row r="124" s="2" customFormat="1" ht="16.5" customHeight="1">
      <c r="A124" s="40"/>
      <c r="B124" s="41"/>
      <c r="C124" s="215" t="s">
        <v>73</v>
      </c>
      <c r="D124" s="215" t="s">
        <v>190</v>
      </c>
      <c r="E124" s="216" t="s">
        <v>3776</v>
      </c>
      <c r="F124" s="217" t="s">
        <v>3777</v>
      </c>
      <c r="G124" s="218" t="s">
        <v>3771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1291</v>
      </c>
    </row>
    <row r="125" s="2" customFormat="1" ht="16.5" customHeight="1">
      <c r="A125" s="40"/>
      <c r="B125" s="41"/>
      <c r="C125" s="215" t="s">
        <v>73</v>
      </c>
      <c r="D125" s="215" t="s">
        <v>190</v>
      </c>
      <c r="E125" s="216" t="s">
        <v>3778</v>
      </c>
      <c r="F125" s="217" t="s">
        <v>3779</v>
      </c>
      <c r="G125" s="218" t="s">
        <v>243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1311</v>
      </c>
    </row>
    <row r="126" s="2" customFormat="1" ht="16.5" customHeight="1">
      <c r="A126" s="40"/>
      <c r="B126" s="41"/>
      <c r="C126" s="215" t="s">
        <v>73</v>
      </c>
      <c r="D126" s="215" t="s">
        <v>190</v>
      </c>
      <c r="E126" s="216" t="s">
        <v>3780</v>
      </c>
      <c r="F126" s="217" t="s">
        <v>3781</v>
      </c>
      <c r="G126" s="218" t="s">
        <v>1352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1327</v>
      </c>
    </row>
    <row r="127" s="2" customFormat="1" ht="16.5" customHeight="1">
      <c r="A127" s="40"/>
      <c r="B127" s="41"/>
      <c r="C127" s="215" t="s">
        <v>73</v>
      </c>
      <c r="D127" s="215" t="s">
        <v>190</v>
      </c>
      <c r="E127" s="216" t="s">
        <v>3782</v>
      </c>
      <c r="F127" s="217" t="s">
        <v>3783</v>
      </c>
      <c r="G127" s="218" t="s">
        <v>451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1337</v>
      </c>
    </row>
    <row r="128" s="2" customFormat="1" ht="16.5" customHeight="1">
      <c r="A128" s="40"/>
      <c r="B128" s="41"/>
      <c r="C128" s="215" t="s">
        <v>73</v>
      </c>
      <c r="D128" s="215" t="s">
        <v>190</v>
      </c>
      <c r="E128" s="216" t="s">
        <v>3784</v>
      </c>
      <c r="F128" s="217" t="s">
        <v>3785</v>
      </c>
      <c r="G128" s="218" t="s">
        <v>1352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1349</v>
      </c>
    </row>
    <row r="129" s="2" customFormat="1" ht="16.5" customHeight="1">
      <c r="A129" s="40"/>
      <c r="B129" s="41"/>
      <c r="C129" s="215" t="s">
        <v>73</v>
      </c>
      <c r="D129" s="215" t="s">
        <v>190</v>
      </c>
      <c r="E129" s="216" t="s">
        <v>3786</v>
      </c>
      <c r="F129" s="217" t="s">
        <v>3787</v>
      </c>
      <c r="G129" s="218" t="s">
        <v>1352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1360</v>
      </c>
    </row>
    <row r="130" s="2" customFormat="1" ht="16.5" customHeight="1">
      <c r="A130" s="40"/>
      <c r="B130" s="41"/>
      <c r="C130" s="215" t="s">
        <v>73</v>
      </c>
      <c r="D130" s="215" t="s">
        <v>190</v>
      </c>
      <c r="E130" s="216" t="s">
        <v>3788</v>
      </c>
      <c r="F130" s="217" t="s">
        <v>3789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1370</v>
      </c>
    </row>
    <row r="131" s="2" customFormat="1" ht="16.5" customHeight="1">
      <c r="A131" s="40"/>
      <c r="B131" s="41"/>
      <c r="C131" s="215" t="s">
        <v>73</v>
      </c>
      <c r="D131" s="215" t="s">
        <v>190</v>
      </c>
      <c r="E131" s="216" t="s">
        <v>3790</v>
      </c>
      <c r="F131" s="217" t="s">
        <v>3791</v>
      </c>
      <c r="G131" s="218" t="s">
        <v>1397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1381</v>
      </c>
    </row>
    <row r="132" s="2" customFormat="1" ht="16.5" customHeight="1">
      <c r="A132" s="40"/>
      <c r="B132" s="41"/>
      <c r="C132" s="215" t="s">
        <v>73</v>
      </c>
      <c r="D132" s="215" t="s">
        <v>190</v>
      </c>
      <c r="E132" s="216" t="s">
        <v>3792</v>
      </c>
      <c r="F132" s="217" t="s">
        <v>3793</v>
      </c>
      <c r="G132" s="218" t="s">
        <v>1397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1394</v>
      </c>
    </row>
    <row r="133" s="2" customFormat="1" ht="16.5" customHeight="1">
      <c r="A133" s="40"/>
      <c r="B133" s="41"/>
      <c r="C133" s="215" t="s">
        <v>73</v>
      </c>
      <c r="D133" s="215" t="s">
        <v>190</v>
      </c>
      <c r="E133" s="216" t="s">
        <v>3794</v>
      </c>
      <c r="F133" s="217" t="s">
        <v>3795</v>
      </c>
      <c r="G133" s="218" t="s">
        <v>345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1413</v>
      </c>
    </row>
    <row r="134" s="2" customFormat="1" ht="16.5" customHeight="1">
      <c r="A134" s="40"/>
      <c r="B134" s="41"/>
      <c r="C134" s="215" t="s">
        <v>73</v>
      </c>
      <c r="D134" s="215" t="s">
        <v>190</v>
      </c>
      <c r="E134" s="216" t="s">
        <v>3796</v>
      </c>
      <c r="F134" s="217" t="s">
        <v>3762</v>
      </c>
      <c r="G134" s="218" t="s">
        <v>345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1423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3797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188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190</v>
      </c>
      <c r="E136" s="216" t="s">
        <v>3798</v>
      </c>
      <c r="F136" s="217" t="s">
        <v>3799</v>
      </c>
      <c r="G136" s="218" t="s">
        <v>1352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1435</v>
      </c>
    </row>
    <row r="137" s="2" customFormat="1" ht="16.5" customHeight="1">
      <c r="A137" s="40"/>
      <c r="B137" s="41"/>
      <c r="C137" s="215" t="s">
        <v>73</v>
      </c>
      <c r="D137" s="215" t="s">
        <v>190</v>
      </c>
      <c r="E137" s="216" t="s">
        <v>3800</v>
      </c>
      <c r="F137" s="217" t="s">
        <v>3801</v>
      </c>
      <c r="G137" s="218" t="s">
        <v>1352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1449</v>
      </c>
    </row>
    <row r="138" s="2" customFormat="1" ht="16.5" customHeight="1">
      <c r="A138" s="40"/>
      <c r="B138" s="41"/>
      <c r="C138" s="215" t="s">
        <v>73</v>
      </c>
      <c r="D138" s="215" t="s">
        <v>190</v>
      </c>
      <c r="E138" s="216" t="s">
        <v>3802</v>
      </c>
      <c r="F138" s="217" t="s">
        <v>3803</v>
      </c>
      <c r="G138" s="218" t="s">
        <v>1352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1458</v>
      </c>
    </row>
    <row r="139" s="2" customFormat="1" ht="16.5" customHeight="1">
      <c r="A139" s="40"/>
      <c r="B139" s="41"/>
      <c r="C139" s="215" t="s">
        <v>73</v>
      </c>
      <c r="D139" s="215" t="s">
        <v>190</v>
      </c>
      <c r="E139" s="216" t="s">
        <v>3804</v>
      </c>
      <c r="F139" s="217" t="s">
        <v>3805</v>
      </c>
      <c r="G139" s="218" t="s">
        <v>1352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1466</v>
      </c>
    </row>
    <row r="140" s="2" customFormat="1" ht="16.5" customHeight="1">
      <c r="A140" s="40"/>
      <c r="B140" s="41"/>
      <c r="C140" s="215" t="s">
        <v>73</v>
      </c>
      <c r="D140" s="215" t="s">
        <v>190</v>
      </c>
      <c r="E140" s="216" t="s">
        <v>3806</v>
      </c>
      <c r="F140" s="217" t="s">
        <v>3807</v>
      </c>
      <c r="G140" s="218" t="s">
        <v>1352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1476</v>
      </c>
    </row>
    <row r="141" s="2" customFormat="1" ht="16.5" customHeight="1">
      <c r="A141" s="40"/>
      <c r="B141" s="41"/>
      <c r="C141" s="215" t="s">
        <v>73</v>
      </c>
      <c r="D141" s="215" t="s">
        <v>190</v>
      </c>
      <c r="E141" s="216" t="s">
        <v>3808</v>
      </c>
      <c r="F141" s="217" t="s">
        <v>3809</v>
      </c>
      <c r="G141" s="218" t="s">
        <v>1352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1487</v>
      </c>
    </row>
    <row r="142" s="2" customFormat="1" ht="16.5" customHeight="1">
      <c r="A142" s="40"/>
      <c r="B142" s="41"/>
      <c r="C142" s="215" t="s">
        <v>73</v>
      </c>
      <c r="D142" s="215" t="s">
        <v>190</v>
      </c>
      <c r="E142" s="216" t="s">
        <v>3810</v>
      </c>
      <c r="F142" s="217" t="s">
        <v>3811</v>
      </c>
      <c r="G142" s="218" t="s">
        <v>1352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1511</v>
      </c>
    </row>
    <row r="143" s="2" customFormat="1" ht="16.5" customHeight="1">
      <c r="A143" s="40"/>
      <c r="B143" s="41"/>
      <c r="C143" s="215" t="s">
        <v>73</v>
      </c>
      <c r="D143" s="215" t="s">
        <v>190</v>
      </c>
      <c r="E143" s="216" t="s">
        <v>3812</v>
      </c>
      <c r="F143" s="217" t="s">
        <v>3813</v>
      </c>
      <c r="G143" s="218" t="s">
        <v>1352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1938</v>
      </c>
    </row>
    <row r="144" s="2" customFormat="1" ht="16.5" customHeight="1">
      <c r="A144" s="40"/>
      <c r="B144" s="41"/>
      <c r="C144" s="215" t="s">
        <v>73</v>
      </c>
      <c r="D144" s="215" t="s">
        <v>190</v>
      </c>
      <c r="E144" s="216" t="s">
        <v>3814</v>
      </c>
      <c r="F144" s="217" t="s">
        <v>3815</v>
      </c>
      <c r="G144" s="218" t="s">
        <v>1352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1955</v>
      </c>
    </row>
    <row r="145" s="2" customFormat="1" ht="16.5" customHeight="1">
      <c r="A145" s="40"/>
      <c r="B145" s="41"/>
      <c r="C145" s="215" t="s">
        <v>73</v>
      </c>
      <c r="D145" s="215" t="s">
        <v>190</v>
      </c>
      <c r="E145" s="216" t="s">
        <v>3816</v>
      </c>
      <c r="F145" s="217" t="s">
        <v>3817</v>
      </c>
      <c r="G145" s="218" t="s">
        <v>1352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1966</v>
      </c>
    </row>
    <row r="146" s="2" customFormat="1" ht="16.5" customHeight="1">
      <c r="A146" s="40"/>
      <c r="B146" s="41"/>
      <c r="C146" s="215" t="s">
        <v>73</v>
      </c>
      <c r="D146" s="215" t="s">
        <v>190</v>
      </c>
      <c r="E146" s="216" t="s">
        <v>3818</v>
      </c>
      <c r="F146" s="217" t="s">
        <v>3819</v>
      </c>
      <c r="G146" s="218" t="s">
        <v>1352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1973</v>
      </c>
    </row>
    <row r="147" s="2" customFormat="1" ht="24.15" customHeight="1">
      <c r="A147" s="40"/>
      <c r="B147" s="41"/>
      <c r="C147" s="215" t="s">
        <v>73</v>
      </c>
      <c r="D147" s="215" t="s">
        <v>190</v>
      </c>
      <c r="E147" s="216" t="s">
        <v>3820</v>
      </c>
      <c r="F147" s="217" t="s">
        <v>3821</v>
      </c>
      <c r="G147" s="218" t="s">
        <v>3822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1981</v>
      </c>
    </row>
    <row r="148" s="2" customFormat="1" ht="16.5" customHeight="1">
      <c r="A148" s="40"/>
      <c r="B148" s="41"/>
      <c r="C148" s="215" t="s">
        <v>73</v>
      </c>
      <c r="D148" s="215" t="s">
        <v>190</v>
      </c>
      <c r="E148" s="216" t="s">
        <v>3823</v>
      </c>
      <c r="F148" s="217" t="s">
        <v>3824</v>
      </c>
      <c r="G148" s="218" t="s">
        <v>3771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1991</v>
      </c>
    </row>
    <row r="149" s="2" customFormat="1" ht="16.5" customHeight="1">
      <c r="A149" s="40"/>
      <c r="B149" s="41"/>
      <c r="C149" s="215" t="s">
        <v>73</v>
      </c>
      <c r="D149" s="215" t="s">
        <v>190</v>
      </c>
      <c r="E149" s="216" t="s">
        <v>3825</v>
      </c>
      <c r="F149" s="217" t="s">
        <v>3826</v>
      </c>
      <c r="G149" s="218" t="s">
        <v>1352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1999</v>
      </c>
    </row>
    <row r="150" s="2" customFormat="1" ht="16.5" customHeight="1">
      <c r="A150" s="40"/>
      <c r="B150" s="41"/>
      <c r="C150" s="215" t="s">
        <v>73</v>
      </c>
      <c r="D150" s="215" t="s">
        <v>190</v>
      </c>
      <c r="E150" s="216" t="s">
        <v>3827</v>
      </c>
      <c r="F150" s="217" t="s">
        <v>3828</v>
      </c>
      <c r="G150" s="218" t="s">
        <v>1352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2007</v>
      </c>
    </row>
    <row r="151" s="2" customFormat="1" ht="16.5" customHeight="1">
      <c r="A151" s="40"/>
      <c r="B151" s="41"/>
      <c r="C151" s="215" t="s">
        <v>73</v>
      </c>
      <c r="D151" s="215" t="s">
        <v>190</v>
      </c>
      <c r="E151" s="216" t="s">
        <v>3829</v>
      </c>
      <c r="F151" s="217" t="s">
        <v>3830</v>
      </c>
      <c r="G151" s="218" t="s">
        <v>1352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2011</v>
      </c>
    </row>
    <row r="152" s="2" customFormat="1" ht="16.5" customHeight="1">
      <c r="A152" s="40"/>
      <c r="B152" s="41"/>
      <c r="C152" s="215" t="s">
        <v>73</v>
      </c>
      <c r="D152" s="215" t="s">
        <v>190</v>
      </c>
      <c r="E152" s="216" t="s">
        <v>3831</v>
      </c>
      <c r="F152" s="217" t="s">
        <v>3832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2020</v>
      </c>
    </row>
    <row r="153" s="2" customFormat="1" ht="16.5" customHeight="1">
      <c r="A153" s="40"/>
      <c r="B153" s="41"/>
      <c r="C153" s="215" t="s">
        <v>73</v>
      </c>
      <c r="D153" s="215" t="s">
        <v>190</v>
      </c>
      <c r="E153" s="216" t="s">
        <v>3833</v>
      </c>
      <c r="F153" s="217" t="s">
        <v>3834</v>
      </c>
      <c r="G153" s="218" t="s">
        <v>1352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73</v>
      </c>
      <c r="D154" s="215" t="s">
        <v>190</v>
      </c>
      <c r="E154" s="216" t="s">
        <v>3835</v>
      </c>
      <c r="F154" s="217" t="s">
        <v>3836</v>
      </c>
      <c r="G154" s="218" t="s">
        <v>1352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2039</v>
      </c>
    </row>
    <row r="155" s="2" customFormat="1" ht="16.5" customHeight="1">
      <c r="A155" s="40"/>
      <c r="B155" s="41"/>
      <c r="C155" s="215" t="s">
        <v>73</v>
      </c>
      <c r="D155" s="215" t="s">
        <v>190</v>
      </c>
      <c r="E155" s="216" t="s">
        <v>3837</v>
      </c>
      <c r="F155" s="217" t="s">
        <v>3838</v>
      </c>
      <c r="G155" s="218" t="s">
        <v>1352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2047</v>
      </c>
    </row>
    <row r="156" s="2" customFormat="1" ht="16.5" customHeight="1">
      <c r="A156" s="40"/>
      <c r="B156" s="41"/>
      <c r="C156" s="215" t="s">
        <v>73</v>
      </c>
      <c r="D156" s="215" t="s">
        <v>190</v>
      </c>
      <c r="E156" s="216" t="s">
        <v>3839</v>
      </c>
      <c r="F156" s="217" t="s">
        <v>3840</v>
      </c>
      <c r="G156" s="218" t="s">
        <v>1352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2059</v>
      </c>
    </row>
    <row r="157" s="2" customFormat="1" ht="16.5" customHeight="1">
      <c r="A157" s="40"/>
      <c r="B157" s="41"/>
      <c r="C157" s="215" t="s">
        <v>73</v>
      </c>
      <c r="D157" s="215" t="s">
        <v>190</v>
      </c>
      <c r="E157" s="216" t="s">
        <v>3841</v>
      </c>
      <c r="F157" s="217" t="s">
        <v>3842</v>
      </c>
      <c r="G157" s="218" t="s">
        <v>1866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2069</v>
      </c>
    </row>
    <row r="158" s="2" customFormat="1" ht="16.5" customHeight="1">
      <c r="A158" s="40"/>
      <c r="B158" s="41"/>
      <c r="C158" s="215" t="s">
        <v>73</v>
      </c>
      <c r="D158" s="215" t="s">
        <v>190</v>
      </c>
      <c r="E158" s="216" t="s">
        <v>3843</v>
      </c>
      <c r="F158" s="217" t="s">
        <v>3844</v>
      </c>
      <c r="G158" s="218" t="s">
        <v>1866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2081</v>
      </c>
    </row>
    <row r="159" s="2" customFormat="1" ht="16.5" customHeight="1">
      <c r="A159" s="40"/>
      <c r="B159" s="41"/>
      <c r="C159" s="215" t="s">
        <v>73</v>
      </c>
      <c r="D159" s="215" t="s">
        <v>190</v>
      </c>
      <c r="E159" s="216" t="s">
        <v>3845</v>
      </c>
      <c r="F159" s="217" t="s">
        <v>3846</v>
      </c>
      <c r="G159" s="218" t="s">
        <v>1866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2091</v>
      </c>
    </row>
    <row r="160" s="2" customFormat="1" ht="16.5" customHeight="1">
      <c r="A160" s="40"/>
      <c r="B160" s="41"/>
      <c r="C160" s="215" t="s">
        <v>73</v>
      </c>
      <c r="D160" s="215" t="s">
        <v>190</v>
      </c>
      <c r="E160" s="216" t="s">
        <v>3847</v>
      </c>
      <c r="F160" s="217" t="s">
        <v>3848</v>
      </c>
      <c r="G160" s="218" t="s">
        <v>1866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2097</v>
      </c>
    </row>
    <row r="161" s="2" customFormat="1" ht="16.5" customHeight="1">
      <c r="A161" s="40"/>
      <c r="B161" s="41"/>
      <c r="C161" s="215" t="s">
        <v>73</v>
      </c>
      <c r="D161" s="215" t="s">
        <v>190</v>
      </c>
      <c r="E161" s="216" t="s">
        <v>3849</v>
      </c>
      <c r="F161" s="217" t="s">
        <v>3850</v>
      </c>
      <c r="G161" s="218" t="s">
        <v>501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2104</v>
      </c>
    </row>
    <row r="162" s="2" customFormat="1" ht="24.15" customHeight="1">
      <c r="A162" s="40"/>
      <c r="B162" s="41"/>
      <c r="C162" s="215" t="s">
        <v>73</v>
      </c>
      <c r="D162" s="215" t="s">
        <v>190</v>
      </c>
      <c r="E162" s="216" t="s">
        <v>3851</v>
      </c>
      <c r="F162" s="217" t="s">
        <v>3852</v>
      </c>
      <c r="G162" s="218" t="s">
        <v>451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2108</v>
      </c>
    </row>
    <row r="163" s="2" customFormat="1" ht="16.5" customHeight="1">
      <c r="A163" s="40"/>
      <c r="B163" s="41"/>
      <c r="C163" s="215" t="s">
        <v>73</v>
      </c>
      <c r="D163" s="215" t="s">
        <v>190</v>
      </c>
      <c r="E163" s="216" t="s">
        <v>3853</v>
      </c>
      <c r="F163" s="217" t="s">
        <v>3854</v>
      </c>
      <c r="G163" s="218" t="s">
        <v>345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2112</v>
      </c>
    </row>
    <row r="164" s="2" customFormat="1" ht="16.5" customHeight="1">
      <c r="A164" s="40"/>
      <c r="B164" s="41"/>
      <c r="C164" s="215" t="s">
        <v>73</v>
      </c>
      <c r="D164" s="215" t="s">
        <v>190</v>
      </c>
      <c r="E164" s="216" t="s">
        <v>3855</v>
      </c>
      <c r="F164" s="217" t="s">
        <v>3762</v>
      </c>
      <c r="G164" s="218" t="s">
        <v>345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2120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3856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188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190</v>
      </c>
      <c r="E166" s="216" t="s">
        <v>3857</v>
      </c>
      <c r="F166" s="217" t="s">
        <v>3858</v>
      </c>
      <c r="G166" s="218" t="s">
        <v>501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2129</v>
      </c>
    </row>
    <row r="167" s="2" customFormat="1" ht="16.5" customHeight="1">
      <c r="A167" s="40"/>
      <c r="B167" s="41"/>
      <c r="C167" s="215" t="s">
        <v>73</v>
      </c>
      <c r="D167" s="215" t="s">
        <v>190</v>
      </c>
      <c r="E167" s="216" t="s">
        <v>3859</v>
      </c>
      <c r="F167" s="217" t="s">
        <v>3860</v>
      </c>
      <c r="G167" s="218" t="s">
        <v>501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2139</v>
      </c>
    </row>
    <row r="168" s="2" customFormat="1" ht="16.5" customHeight="1">
      <c r="A168" s="40"/>
      <c r="B168" s="41"/>
      <c r="C168" s="215" t="s">
        <v>73</v>
      </c>
      <c r="D168" s="215" t="s">
        <v>190</v>
      </c>
      <c r="E168" s="216" t="s">
        <v>3861</v>
      </c>
      <c r="F168" s="217" t="s">
        <v>3862</v>
      </c>
      <c r="G168" s="218" t="s">
        <v>501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2149</v>
      </c>
    </row>
    <row r="169" s="2" customFormat="1" ht="16.5" customHeight="1">
      <c r="A169" s="40"/>
      <c r="B169" s="41"/>
      <c r="C169" s="215" t="s">
        <v>73</v>
      </c>
      <c r="D169" s="215" t="s">
        <v>190</v>
      </c>
      <c r="E169" s="216" t="s">
        <v>3863</v>
      </c>
      <c r="F169" s="217" t="s">
        <v>3864</v>
      </c>
      <c r="G169" s="218" t="s">
        <v>501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2159</v>
      </c>
    </row>
    <row r="170" s="2" customFormat="1" ht="16.5" customHeight="1">
      <c r="A170" s="40"/>
      <c r="B170" s="41"/>
      <c r="C170" s="215" t="s">
        <v>73</v>
      </c>
      <c r="D170" s="215" t="s">
        <v>190</v>
      </c>
      <c r="E170" s="216" t="s">
        <v>3865</v>
      </c>
      <c r="F170" s="217" t="s">
        <v>3866</v>
      </c>
      <c r="G170" s="218" t="s">
        <v>501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2169</v>
      </c>
    </row>
    <row r="171" s="2" customFormat="1" ht="16.5" customHeight="1">
      <c r="A171" s="40"/>
      <c r="B171" s="41"/>
      <c r="C171" s="215" t="s">
        <v>73</v>
      </c>
      <c r="D171" s="215" t="s">
        <v>190</v>
      </c>
      <c r="E171" s="216" t="s">
        <v>3867</v>
      </c>
      <c r="F171" s="217" t="s">
        <v>3868</v>
      </c>
      <c r="G171" s="218" t="s">
        <v>501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2188</v>
      </c>
    </row>
    <row r="172" s="2" customFormat="1" ht="16.5" customHeight="1">
      <c r="A172" s="40"/>
      <c r="B172" s="41"/>
      <c r="C172" s="215" t="s">
        <v>73</v>
      </c>
      <c r="D172" s="215" t="s">
        <v>190</v>
      </c>
      <c r="E172" s="216" t="s">
        <v>3869</v>
      </c>
      <c r="F172" s="217" t="s">
        <v>3870</v>
      </c>
      <c r="G172" s="218" t="s">
        <v>501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2198</v>
      </c>
    </row>
    <row r="173" s="2" customFormat="1" ht="16.5" customHeight="1">
      <c r="A173" s="40"/>
      <c r="B173" s="41"/>
      <c r="C173" s="215" t="s">
        <v>73</v>
      </c>
      <c r="D173" s="215" t="s">
        <v>190</v>
      </c>
      <c r="E173" s="216" t="s">
        <v>3871</v>
      </c>
      <c r="F173" s="217" t="s">
        <v>3872</v>
      </c>
      <c r="G173" s="218" t="s">
        <v>501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2208</v>
      </c>
    </row>
    <row r="174" s="2" customFormat="1" ht="16.5" customHeight="1">
      <c r="A174" s="40"/>
      <c r="B174" s="41"/>
      <c r="C174" s="215" t="s">
        <v>73</v>
      </c>
      <c r="D174" s="215" t="s">
        <v>190</v>
      </c>
      <c r="E174" s="216" t="s">
        <v>3873</v>
      </c>
      <c r="F174" s="217" t="s">
        <v>3874</v>
      </c>
      <c r="G174" s="218" t="s">
        <v>501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2218</v>
      </c>
    </row>
    <row r="175" s="2" customFormat="1" ht="16.5" customHeight="1">
      <c r="A175" s="40"/>
      <c r="B175" s="41"/>
      <c r="C175" s="215" t="s">
        <v>73</v>
      </c>
      <c r="D175" s="215" t="s">
        <v>190</v>
      </c>
      <c r="E175" s="216" t="s">
        <v>3875</v>
      </c>
      <c r="F175" s="217" t="s">
        <v>3876</v>
      </c>
      <c r="G175" s="218" t="s">
        <v>501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2229</v>
      </c>
    </row>
    <row r="176" s="2" customFormat="1" ht="16.5" customHeight="1">
      <c r="A176" s="40"/>
      <c r="B176" s="41"/>
      <c r="C176" s="215" t="s">
        <v>73</v>
      </c>
      <c r="D176" s="215" t="s">
        <v>190</v>
      </c>
      <c r="E176" s="216" t="s">
        <v>3877</v>
      </c>
      <c r="F176" s="217" t="s">
        <v>3878</v>
      </c>
      <c r="G176" s="218" t="s">
        <v>501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2244</v>
      </c>
    </row>
    <row r="177" s="2" customFormat="1" ht="16.5" customHeight="1">
      <c r="A177" s="40"/>
      <c r="B177" s="41"/>
      <c r="C177" s="215" t="s">
        <v>73</v>
      </c>
      <c r="D177" s="215" t="s">
        <v>190</v>
      </c>
      <c r="E177" s="216" t="s">
        <v>3879</v>
      </c>
      <c r="F177" s="217" t="s">
        <v>3880</v>
      </c>
      <c r="G177" s="218" t="s">
        <v>501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2300</v>
      </c>
    </row>
    <row r="178" s="2" customFormat="1" ht="16.5" customHeight="1">
      <c r="A178" s="40"/>
      <c r="B178" s="41"/>
      <c r="C178" s="215" t="s">
        <v>73</v>
      </c>
      <c r="D178" s="215" t="s">
        <v>190</v>
      </c>
      <c r="E178" s="216" t="s">
        <v>3881</v>
      </c>
      <c r="F178" s="217" t="s">
        <v>3882</v>
      </c>
      <c r="G178" s="218" t="s">
        <v>501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2313</v>
      </c>
    </row>
    <row r="179" s="2" customFormat="1" ht="16.5" customHeight="1">
      <c r="A179" s="40"/>
      <c r="B179" s="41"/>
      <c r="C179" s="215" t="s">
        <v>73</v>
      </c>
      <c r="D179" s="215" t="s">
        <v>190</v>
      </c>
      <c r="E179" s="216" t="s">
        <v>3883</v>
      </c>
      <c r="F179" s="217" t="s">
        <v>3884</v>
      </c>
      <c r="G179" s="218" t="s">
        <v>501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2323</v>
      </c>
    </row>
    <row r="180" s="2" customFormat="1" ht="16.5" customHeight="1">
      <c r="A180" s="40"/>
      <c r="B180" s="41"/>
      <c r="C180" s="215" t="s">
        <v>73</v>
      </c>
      <c r="D180" s="215" t="s">
        <v>190</v>
      </c>
      <c r="E180" s="216" t="s">
        <v>3885</v>
      </c>
      <c r="F180" s="217" t="s">
        <v>3886</v>
      </c>
      <c r="G180" s="218" t="s">
        <v>1352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2334</v>
      </c>
    </row>
    <row r="181" s="2" customFormat="1" ht="16.5" customHeight="1">
      <c r="A181" s="40"/>
      <c r="B181" s="41"/>
      <c r="C181" s="215" t="s">
        <v>73</v>
      </c>
      <c r="D181" s="215" t="s">
        <v>190</v>
      </c>
      <c r="E181" s="216" t="s">
        <v>3887</v>
      </c>
      <c r="F181" s="217" t="s">
        <v>3888</v>
      </c>
      <c r="G181" s="218" t="s">
        <v>501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2889</v>
      </c>
    </row>
    <row r="182" s="2" customFormat="1" ht="37.8" customHeight="1">
      <c r="A182" s="40"/>
      <c r="B182" s="41"/>
      <c r="C182" s="215" t="s">
        <v>73</v>
      </c>
      <c r="D182" s="215" t="s">
        <v>190</v>
      </c>
      <c r="E182" s="216" t="s">
        <v>3889</v>
      </c>
      <c r="F182" s="217" t="s">
        <v>3890</v>
      </c>
      <c r="G182" s="218" t="s">
        <v>501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2898</v>
      </c>
    </row>
    <row r="183" s="2" customFormat="1" ht="16.5" customHeight="1">
      <c r="A183" s="40"/>
      <c r="B183" s="41"/>
      <c r="C183" s="215" t="s">
        <v>73</v>
      </c>
      <c r="D183" s="215" t="s">
        <v>190</v>
      </c>
      <c r="E183" s="216" t="s">
        <v>3891</v>
      </c>
      <c r="F183" s="217" t="s">
        <v>3892</v>
      </c>
      <c r="G183" s="218" t="s">
        <v>501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2908</v>
      </c>
    </row>
    <row r="184" s="2" customFormat="1" ht="16.5" customHeight="1">
      <c r="A184" s="40"/>
      <c r="B184" s="41"/>
      <c r="C184" s="215" t="s">
        <v>73</v>
      </c>
      <c r="D184" s="215" t="s">
        <v>190</v>
      </c>
      <c r="E184" s="216" t="s">
        <v>3893</v>
      </c>
      <c r="F184" s="217" t="s">
        <v>3894</v>
      </c>
      <c r="G184" s="218" t="s">
        <v>1866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2914</v>
      </c>
    </row>
    <row r="185" s="2" customFormat="1" ht="16.5" customHeight="1">
      <c r="A185" s="40"/>
      <c r="B185" s="41"/>
      <c r="C185" s="215" t="s">
        <v>73</v>
      </c>
      <c r="D185" s="215" t="s">
        <v>190</v>
      </c>
      <c r="E185" s="216" t="s">
        <v>3895</v>
      </c>
      <c r="F185" s="217" t="s">
        <v>3896</v>
      </c>
      <c r="G185" s="218" t="s">
        <v>501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2922</v>
      </c>
    </row>
    <row r="186" s="2" customFormat="1" ht="16.5" customHeight="1">
      <c r="A186" s="40"/>
      <c r="B186" s="41"/>
      <c r="C186" s="215" t="s">
        <v>73</v>
      </c>
      <c r="D186" s="215" t="s">
        <v>190</v>
      </c>
      <c r="E186" s="216" t="s">
        <v>3897</v>
      </c>
      <c r="F186" s="217" t="s">
        <v>3898</v>
      </c>
      <c r="G186" s="218" t="s">
        <v>501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2930</v>
      </c>
    </row>
    <row r="187" s="2" customFormat="1" ht="16.5" customHeight="1">
      <c r="A187" s="40"/>
      <c r="B187" s="41"/>
      <c r="C187" s="215" t="s">
        <v>73</v>
      </c>
      <c r="D187" s="215" t="s">
        <v>190</v>
      </c>
      <c r="E187" s="216" t="s">
        <v>3899</v>
      </c>
      <c r="F187" s="217" t="s">
        <v>3900</v>
      </c>
      <c r="G187" s="218" t="s">
        <v>501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2936</v>
      </c>
    </row>
    <row r="188" s="2" customFormat="1" ht="16.5" customHeight="1">
      <c r="A188" s="40"/>
      <c r="B188" s="41"/>
      <c r="C188" s="215" t="s">
        <v>73</v>
      </c>
      <c r="D188" s="215" t="s">
        <v>190</v>
      </c>
      <c r="E188" s="216" t="s">
        <v>3901</v>
      </c>
      <c r="F188" s="217" t="s">
        <v>3902</v>
      </c>
      <c r="G188" s="218" t="s">
        <v>501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2942</v>
      </c>
    </row>
    <row r="189" s="2" customFormat="1" ht="16.5" customHeight="1">
      <c r="A189" s="40"/>
      <c r="B189" s="41"/>
      <c r="C189" s="215" t="s">
        <v>73</v>
      </c>
      <c r="D189" s="215" t="s">
        <v>190</v>
      </c>
      <c r="E189" s="216" t="s">
        <v>3903</v>
      </c>
      <c r="F189" s="217" t="s">
        <v>3904</v>
      </c>
      <c r="G189" s="218" t="s">
        <v>501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2948</v>
      </c>
    </row>
    <row r="190" s="2" customFormat="1" ht="16.5" customHeight="1">
      <c r="A190" s="40"/>
      <c r="B190" s="41"/>
      <c r="C190" s="215" t="s">
        <v>73</v>
      </c>
      <c r="D190" s="215" t="s">
        <v>190</v>
      </c>
      <c r="E190" s="216" t="s">
        <v>3905</v>
      </c>
      <c r="F190" s="217" t="s">
        <v>3906</v>
      </c>
      <c r="G190" s="218" t="s">
        <v>501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2952</v>
      </c>
    </row>
    <row r="191" s="2" customFormat="1" ht="16.5" customHeight="1">
      <c r="A191" s="40"/>
      <c r="B191" s="41"/>
      <c r="C191" s="215" t="s">
        <v>73</v>
      </c>
      <c r="D191" s="215" t="s">
        <v>190</v>
      </c>
      <c r="E191" s="216" t="s">
        <v>3907</v>
      </c>
      <c r="F191" s="217" t="s">
        <v>3908</v>
      </c>
      <c r="G191" s="218" t="s">
        <v>3771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2957</v>
      </c>
    </row>
    <row r="192" s="2" customFormat="1" ht="16.5" customHeight="1">
      <c r="A192" s="40"/>
      <c r="B192" s="41"/>
      <c r="C192" s="215" t="s">
        <v>73</v>
      </c>
      <c r="D192" s="215" t="s">
        <v>190</v>
      </c>
      <c r="E192" s="216" t="s">
        <v>3909</v>
      </c>
      <c r="F192" s="217" t="s">
        <v>3910</v>
      </c>
      <c r="G192" s="218" t="s">
        <v>501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1441</v>
      </c>
    </row>
    <row r="193" s="2" customFormat="1" ht="16.5" customHeight="1">
      <c r="A193" s="40"/>
      <c r="B193" s="41"/>
      <c r="C193" s="215" t="s">
        <v>73</v>
      </c>
      <c r="D193" s="215" t="s">
        <v>190</v>
      </c>
      <c r="E193" s="216" t="s">
        <v>3911</v>
      </c>
      <c r="F193" s="217" t="s">
        <v>3912</v>
      </c>
      <c r="G193" s="218" t="s">
        <v>501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2965</v>
      </c>
    </row>
    <row r="194" s="2" customFormat="1" ht="16.5" customHeight="1">
      <c r="A194" s="40"/>
      <c r="B194" s="41"/>
      <c r="C194" s="215" t="s">
        <v>73</v>
      </c>
      <c r="D194" s="215" t="s">
        <v>190</v>
      </c>
      <c r="E194" s="216" t="s">
        <v>3913</v>
      </c>
      <c r="F194" s="217" t="s">
        <v>3914</v>
      </c>
      <c r="G194" s="218" t="s">
        <v>1352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2973</v>
      </c>
    </row>
    <row r="195" s="2" customFormat="1" ht="16.5" customHeight="1">
      <c r="A195" s="40"/>
      <c r="B195" s="41"/>
      <c r="C195" s="215" t="s">
        <v>73</v>
      </c>
      <c r="D195" s="215" t="s">
        <v>190</v>
      </c>
      <c r="E195" s="216" t="s">
        <v>3915</v>
      </c>
      <c r="F195" s="217" t="s">
        <v>3791</v>
      </c>
      <c r="G195" s="218" t="s">
        <v>1397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2945</v>
      </c>
    </row>
    <row r="196" s="2" customFormat="1" ht="16.5" customHeight="1">
      <c r="A196" s="40"/>
      <c r="B196" s="41"/>
      <c r="C196" s="215" t="s">
        <v>73</v>
      </c>
      <c r="D196" s="215" t="s">
        <v>190</v>
      </c>
      <c r="E196" s="216" t="s">
        <v>3916</v>
      </c>
      <c r="F196" s="217" t="s">
        <v>3793</v>
      </c>
      <c r="G196" s="218" t="s">
        <v>1397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2992</v>
      </c>
    </row>
    <row r="197" s="2" customFormat="1" ht="16.5" customHeight="1">
      <c r="A197" s="40"/>
      <c r="B197" s="41"/>
      <c r="C197" s="215" t="s">
        <v>73</v>
      </c>
      <c r="D197" s="215" t="s">
        <v>190</v>
      </c>
      <c r="E197" s="216" t="s">
        <v>3917</v>
      </c>
      <c r="F197" s="217" t="s">
        <v>3918</v>
      </c>
      <c r="G197" s="218" t="s">
        <v>345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2996</v>
      </c>
    </row>
    <row r="198" s="2" customFormat="1" ht="16.5" customHeight="1">
      <c r="A198" s="40"/>
      <c r="B198" s="41"/>
      <c r="C198" s="215" t="s">
        <v>73</v>
      </c>
      <c r="D198" s="215" t="s">
        <v>190</v>
      </c>
      <c r="E198" s="216" t="s">
        <v>3919</v>
      </c>
      <c r="F198" s="217" t="s">
        <v>3762</v>
      </c>
      <c r="G198" s="218" t="s">
        <v>345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3001</v>
      </c>
    </row>
    <row r="199" s="2" customFormat="1" ht="16.5" customHeight="1">
      <c r="A199" s="40"/>
      <c r="B199" s="41"/>
      <c r="C199" s="215" t="s">
        <v>73</v>
      </c>
      <c r="D199" s="215" t="s">
        <v>190</v>
      </c>
      <c r="E199" s="216" t="s">
        <v>3920</v>
      </c>
      <c r="F199" s="217" t="s">
        <v>3921</v>
      </c>
      <c r="G199" s="218" t="s">
        <v>345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3009</v>
      </c>
    </row>
    <row r="200" s="2" customFormat="1" ht="16.5" customHeight="1">
      <c r="A200" s="40"/>
      <c r="B200" s="41"/>
      <c r="C200" s="215" t="s">
        <v>73</v>
      </c>
      <c r="D200" s="215" t="s">
        <v>190</v>
      </c>
      <c r="E200" s="216" t="s">
        <v>3922</v>
      </c>
      <c r="F200" s="217" t="s">
        <v>3762</v>
      </c>
      <c r="G200" s="218" t="s">
        <v>345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3017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3923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188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190</v>
      </c>
      <c r="E202" s="216" t="s">
        <v>3924</v>
      </c>
      <c r="F202" s="217" t="s">
        <v>3925</v>
      </c>
      <c r="G202" s="218" t="s">
        <v>1352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3048</v>
      </c>
    </row>
    <row r="203" s="2" customFormat="1" ht="16.5" customHeight="1">
      <c r="A203" s="40"/>
      <c r="B203" s="41"/>
      <c r="C203" s="215" t="s">
        <v>73</v>
      </c>
      <c r="D203" s="215" t="s">
        <v>190</v>
      </c>
      <c r="E203" s="216" t="s">
        <v>3926</v>
      </c>
      <c r="F203" s="217" t="s">
        <v>3927</v>
      </c>
      <c r="G203" s="218" t="s">
        <v>1352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3052</v>
      </c>
    </row>
    <row r="204" s="2" customFormat="1" ht="16.5" customHeight="1">
      <c r="A204" s="40"/>
      <c r="B204" s="41"/>
      <c r="C204" s="215" t="s">
        <v>73</v>
      </c>
      <c r="D204" s="215" t="s">
        <v>190</v>
      </c>
      <c r="E204" s="216" t="s">
        <v>3928</v>
      </c>
      <c r="F204" s="217" t="s">
        <v>3929</v>
      </c>
      <c r="G204" s="218" t="s">
        <v>1352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3058</v>
      </c>
    </row>
    <row r="205" s="2" customFormat="1" ht="16.5" customHeight="1">
      <c r="A205" s="40"/>
      <c r="B205" s="41"/>
      <c r="C205" s="215" t="s">
        <v>73</v>
      </c>
      <c r="D205" s="215" t="s">
        <v>190</v>
      </c>
      <c r="E205" s="216" t="s">
        <v>3930</v>
      </c>
      <c r="F205" s="217" t="s">
        <v>3931</v>
      </c>
      <c r="G205" s="218" t="s">
        <v>1352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3067</v>
      </c>
    </row>
    <row r="206" s="2" customFormat="1" ht="16.5" customHeight="1">
      <c r="A206" s="40"/>
      <c r="B206" s="41"/>
      <c r="C206" s="215" t="s">
        <v>73</v>
      </c>
      <c r="D206" s="215" t="s">
        <v>190</v>
      </c>
      <c r="E206" s="216" t="s">
        <v>3932</v>
      </c>
      <c r="F206" s="217" t="s">
        <v>3933</v>
      </c>
      <c r="G206" s="218" t="s">
        <v>1352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3072</v>
      </c>
    </row>
    <row r="207" s="2" customFormat="1" ht="16.5" customHeight="1">
      <c r="A207" s="40"/>
      <c r="B207" s="41"/>
      <c r="C207" s="215" t="s">
        <v>73</v>
      </c>
      <c r="D207" s="215" t="s">
        <v>190</v>
      </c>
      <c r="E207" s="216" t="s">
        <v>3934</v>
      </c>
      <c r="F207" s="217" t="s">
        <v>3935</v>
      </c>
      <c r="G207" s="218" t="s">
        <v>1352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3936</v>
      </c>
    </row>
    <row r="208" s="2" customFormat="1" ht="16.5" customHeight="1">
      <c r="A208" s="40"/>
      <c r="B208" s="41"/>
      <c r="C208" s="215" t="s">
        <v>73</v>
      </c>
      <c r="D208" s="215" t="s">
        <v>190</v>
      </c>
      <c r="E208" s="216" t="s">
        <v>3937</v>
      </c>
      <c r="F208" s="217" t="s">
        <v>3938</v>
      </c>
      <c r="G208" s="218" t="s">
        <v>501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3939</v>
      </c>
    </row>
    <row r="209" s="2" customFormat="1" ht="16.5" customHeight="1">
      <c r="A209" s="40"/>
      <c r="B209" s="41"/>
      <c r="C209" s="215" t="s">
        <v>73</v>
      </c>
      <c r="D209" s="215" t="s">
        <v>190</v>
      </c>
      <c r="E209" s="216" t="s">
        <v>3940</v>
      </c>
      <c r="F209" s="217" t="s">
        <v>3941</v>
      </c>
      <c r="G209" s="218" t="s">
        <v>501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3942</v>
      </c>
    </row>
    <row r="210" s="2" customFormat="1" ht="16.5" customHeight="1">
      <c r="A210" s="40"/>
      <c r="B210" s="41"/>
      <c r="C210" s="215" t="s">
        <v>73</v>
      </c>
      <c r="D210" s="215" t="s">
        <v>190</v>
      </c>
      <c r="E210" s="216" t="s">
        <v>3943</v>
      </c>
      <c r="F210" s="217" t="s">
        <v>3944</v>
      </c>
      <c r="G210" s="218" t="s">
        <v>501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3945</v>
      </c>
    </row>
    <row r="211" s="2" customFormat="1" ht="16.5" customHeight="1">
      <c r="A211" s="40"/>
      <c r="B211" s="41"/>
      <c r="C211" s="215" t="s">
        <v>73</v>
      </c>
      <c r="D211" s="215" t="s">
        <v>190</v>
      </c>
      <c r="E211" s="216" t="s">
        <v>3946</v>
      </c>
      <c r="F211" s="217" t="s">
        <v>3947</v>
      </c>
      <c r="G211" s="218" t="s">
        <v>1866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3948</v>
      </c>
    </row>
    <row r="212" s="2" customFormat="1" ht="16.5" customHeight="1">
      <c r="A212" s="40"/>
      <c r="B212" s="41"/>
      <c r="C212" s="215" t="s">
        <v>73</v>
      </c>
      <c r="D212" s="215" t="s">
        <v>190</v>
      </c>
      <c r="E212" s="216" t="s">
        <v>3949</v>
      </c>
      <c r="F212" s="217" t="s">
        <v>3950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3951</v>
      </c>
    </row>
    <row r="213" s="2" customFormat="1" ht="16.5" customHeight="1">
      <c r="A213" s="40"/>
      <c r="B213" s="41"/>
      <c r="C213" s="215" t="s">
        <v>73</v>
      </c>
      <c r="D213" s="215" t="s">
        <v>190</v>
      </c>
      <c r="E213" s="216" t="s">
        <v>3952</v>
      </c>
      <c r="F213" s="217" t="s">
        <v>3953</v>
      </c>
      <c r="G213" s="218" t="s">
        <v>501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3954</v>
      </c>
    </row>
    <row r="214" s="2" customFormat="1" ht="16.5" customHeight="1">
      <c r="A214" s="40"/>
      <c r="B214" s="41"/>
      <c r="C214" s="215" t="s">
        <v>73</v>
      </c>
      <c r="D214" s="215" t="s">
        <v>190</v>
      </c>
      <c r="E214" s="216" t="s">
        <v>3955</v>
      </c>
      <c r="F214" s="217" t="s">
        <v>3956</v>
      </c>
      <c r="G214" s="218" t="s">
        <v>501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3957</v>
      </c>
    </row>
    <row r="215" s="2" customFormat="1" ht="16.5" customHeight="1">
      <c r="A215" s="40"/>
      <c r="B215" s="41"/>
      <c r="C215" s="215" t="s">
        <v>73</v>
      </c>
      <c r="D215" s="215" t="s">
        <v>190</v>
      </c>
      <c r="E215" s="216" t="s">
        <v>3958</v>
      </c>
      <c r="F215" s="217" t="s">
        <v>3959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3960</v>
      </c>
    </row>
    <row r="216" s="2" customFormat="1" ht="16.5" customHeight="1">
      <c r="A216" s="40"/>
      <c r="B216" s="41"/>
      <c r="C216" s="215" t="s">
        <v>73</v>
      </c>
      <c r="D216" s="215" t="s">
        <v>190</v>
      </c>
      <c r="E216" s="216" t="s">
        <v>3961</v>
      </c>
      <c r="F216" s="217" t="s">
        <v>3962</v>
      </c>
      <c r="G216" s="218" t="s">
        <v>1866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3963</v>
      </c>
    </row>
    <row r="217" s="2" customFormat="1" ht="16.5" customHeight="1">
      <c r="A217" s="40"/>
      <c r="B217" s="41"/>
      <c r="C217" s="215" t="s">
        <v>73</v>
      </c>
      <c r="D217" s="215" t="s">
        <v>190</v>
      </c>
      <c r="E217" s="216" t="s">
        <v>3964</v>
      </c>
      <c r="F217" s="217" t="s">
        <v>3965</v>
      </c>
      <c r="G217" s="218" t="s">
        <v>501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3966</v>
      </c>
    </row>
    <row r="218" s="2" customFormat="1" ht="16.5" customHeight="1">
      <c r="A218" s="40"/>
      <c r="B218" s="41"/>
      <c r="C218" s="215" t="s">
        <v>73</v>
      </c>
      <c r="D218" s="215" t="s">
        <v>190</v>
      </c>
      <c r="E218" s="216" t="s">
        <v>3967</v>
      </c>
      <c r="F218" s="217" t="s">
        <v>3968</v>
      </c>
      <c r="G218" s="218" t="s">
        <v>501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3969</v>
      </c>
    </row>
    <row r="219" s="2" customFormat="1" ht="21.75" customHeight="1">
      <c r="A219" s="40"/>
      <c r="B219" s="41"/>
      <c r="C219" s="215" t="s">
        <v>73</v>
      </c>
      <c r="D219" s="215" t="s">
        <v>190</v>
      </c>
      <c r="E219" s="216" t="s">
        <v>3970</v>
      </c>
      <c r="F219" s="217" t="s">
        <v>3971</v>
      </c>
      <c r="G219" s="218" t="s">
        <v>501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3972</v>
      </c>
    </row>
    <row r="220" s="2" customFormat="1" ht="24.15" customHeight="1">
      <c r="A220" s="40"/>
      <c r="B220" s="41"/>
      <c r="C220" s="215" t="s">
        <v>73</v>
      </c>
      <c r="D220" s="215" t="s">
        <v>190</v>
      </c>
      <c r="E220" s="216" t="s">
        <v>3851</v>
      </c>
      <c r="F220" s="217" t="s">
        <v>3852</v>
      </c>
      <c r="G220" s="218" t="s">
        <v>451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3973</v>
      </c>
    </row>
    <row r="221" s="2" customFormat="1" ht="16.5" customHeight="1">
      <c r="A221" s="40"/>
      <c r="B221" s="41"/>
      <c r="C221" s="215" t="s">
        <v>73</v>
      </c>
      <c r="D221" s="215" t="s">
        <v>190</v>
      </c>
      <c r="E221" s="216" t="s">
        <v>3974</v>
      </c>
      <c r="F221" s="217" t="s">
        <v>3975</v>
      </c>
      <c r="G221" s="218" t="s">
        <v>501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3976</v>
      </c>
    </row>
    <row r="222" s="2" customFormat="1" ht="16.5" customHeight="1">
      <c r="A222" s="40"/>
      <c r="B222" s="41"/>
      <c r="C222" s="215" t="s">
        <v>73</v>
      </c>
      <c r="D222" s="215" t="s">
        <v>190</v>
      </c>
      <c r="E222" s="216" t="s">
        <v>3977</v>
      </c>
      <c r="F222" s="217" t="s">
        <v>3978</v>
      </c>
      <c r="G222" s="218" t="s">
        <v>501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3979</v>
      </c>
    </row>
    <row r="223" s="2" customFormat="1" ht="16.5" customHeight="1">
      <c r="A223" s="40"/>
      <c r="B223" s="41"/>
      <c r="C223" s="215" t="s">
        <v>73</v>
      </c>
      <c r="D223" s="215" t="s">
        <v>190</v>
      </c>
      <c r="E223" s="216" t="s">
        <v>3980</v>
      </c>
      <c r="F223" s="217" t="s">
        <v>3981</v>
      </c>
      <c r="G223" s="218" t="s">
        <v>1866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3982</v>
      </c>
    </row>
    <row r="224" s="2" customFormat="1" ht="16.5" customHeight="1">
      <c r="A224" s="40"/>
      <c r="B224" s="41"/>
      <c r="C224" s="215" t="s">
        <v>73</v>
      </c>
      <c r="D224" s="215" t="s">
        <v>190</v>
      </c>
      <c r="E224" s="216" t="s">
        <v>3915</v>
      </c>
      <c r="F224" s="217" t="s">
        <v>3791</v>
      </c>
      <c r="G224" s="218" t="s">
        <v>1397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3983</v>
      </c>
    </row>
    <row r="225" s="2" customFormat="1" ht="16.5" customHeight="1">
      <c r="A225" s="40"/>
      <c r="B225" s="41"/>
      <c r="C225" s="215" t="s">
        <v>73</v>
      </c>
      <c r="D225" s="215" t="s">
        <v>190</v>
      </c>
      <c r="E225" s="216" t="s">
        <v>3916</v>
      </c>
      <c r="F225" s="217" t="s">
        <v>3793</v>
      </c>
      <c r="G225" s="218" t="s">
        <v>1397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3984</v>
      </c>
    </row>
    <row r="226" s="2" customFormat="1" ht="16.5" customHeight="1">
      <c r="A226" s="40"/>
      <c r="B226" s="41"/>
      <c r="C226" s="215" t="s">
        <v>73</v>
      </c>
      <c r="D226" s="215" t="s">
        <v>190</v>
      </c>
      <c r="E226" s="216" t="s">
        <v>3985</v>
      </c>
      <c r="F226" s="217" t="s">
        <v>3986</v>
      </c>
      <c r="G226" s="218" t="s">
        <v>345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3987</v>
      </c>
    </row>
    <row r="227" s="2" customFormat="1" ht="16.5" customHeight="1">
      <c r="A227" s="40"/>
      <c r="B227" s="41"/>
      <c r="C227" s="215" t="s">
        <v>73</v>
      </c>
      <c r="D227" s="215" t="s">
        <v>190</v>
      </c>
      <c r="E227" s="216" t="s">
        <v>3988</v>
      </c>
      <c r="F227" s="217" t="s">
        <v>3762</v>
      </c>
      <c r="G227" s="218" t="s">
        <v>345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3989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253</v>
      </c>
      <c r="F228" s="202" t="s">
        <v>3990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188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190</v>
      </c>
      <c r="E229" s="216" t="s">
        <v>3991</v>
      </c>
      <c r="F229" s="217" t="s">
        <v>3992</v>
      </c>
      <c r="G229" s="218" t="s">
        <v>1352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3993</v>
      </c>
    </row>
    <row r="230" s="2" customFormat="1" ht="24.15" customHeight="1">
      <c r="A230" s="40"/>
      <c r="B230" s="41"/>
      <c r="C230" s="215" t="s">
        <v>73</v>
      </c>
      <c r="D230" s="215" t="s">
        <v>190</v>
      </c>
      <c r="E230" s="216" t="s">
        <v>3994</v>
      </c>
      <c r="F230" s="217" t="s">
        <v>3995</v>
      </c>
      <c r="G230" s="218" t="s">
        <v>1352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3996</v>
      </c>
    </row>
    <row r="231" s="2" customFormat="1" ht="16.5" customHeight="1">
      <c r="A231" s="40"/>
      <c r="B231" s="41"/>
      <c r="C231" s="215" t="s">
        <v>73</v>
      </c>
      <c r="D231" s="215" t="s">
        <v>190</v>
      </c>
      <c r="E231" s="216" t="s">
        <v>3997</v>
      </c>
      <c r="F231" s="217" t="s">
        <v>3998</v>
      </c>
      <c r="G231" s="218" t="s">
        <v>1352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3999</v>
      </c>
    </row>
    <row r="232" s="2" customFormat="1" ht="16.5" customHeight="1">
      <c r="A232" s="40"/>
      <c r="B232" s="41"/>
      <c r="C232" s="215" t="s">
        <v>73</v>
      </c>
      <c r="D232" s="215" t="s">
        <v>190</v>
      </c>
      <c r="E232" s="216" t="s">
        <v>4000</v>
      </c>
      <c r="F232" s="217" t="s">
        <v>4001</v>
      </c>
      <c r="G232" s="218" t="s">
        <v>1352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4002</v>
      </c>
    </row>
    <row r="233" s="2" customFormat="1" ht="24.15" customHeight="1">
      <c r="A233" s="40"/>
      <c r="B233" s="41"/>
      <c r="C233" s="215" t="s">
        <v>73</v>
      </c>
      <c r="D233" s="215" t="s">
        <v>190</v>
      </c>
      <c r="E233" s="216" t="s">
        <v>4003</v>
      </c>
      <c r="F233" s="217" t="s">
        <v>4004</v>
      </c>
      <c r="G233" s="218" t="s">
        <v>1352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4005</v>
      </c>
    </row>
    <row r="234" s="2" customFormat="1" ht="16.5" customHeight="1">
      <c r="A234" s="40"/>
      <c r="B234" s="41"/>
      <c r="C234" s="215" t="s">
        <v>73</v>
      </c>
      <c r="D234" s="215" t="s">
        <v>190</v>
      </c>
      <c r="E234" s="216" t="s">
        <v>4006</v>
      </c>
      <c r="F234" s="217" t="s">
        <v>4007</v>
      </c>
      <c r="G234" s="218" t="s">
        <v>1352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4008</v>
      </c>
    </row>
    <row r="235" s="2" customFormat="1" ht="16.5" customHeight="1">
      <c r="A235" s="40"/>
      <c r="B235" s="41"/>
      <c r="C235" s="215" t="s">
        <v>73</v>
      </c>
      <c r="D235" s="215" t="s">
        <v>190</v>
      </c>
      <c r="E235" s="216" t="s">
        <v>4009</v>
      </c>
      <c r="F235" s="217" t="s">
        <v>4010</v>
      </c>
      <c r="G235" s="218" t="s">
        <v>1352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4011</v>
      </c>
    </row>
    <row r="236" s="2" customFormat="1" ht="16.5" customHeight="1">
      <c r="A236" s="40"/>
      <c r="B236" s="41"/>
      <c r="C236" s="215" t="s">
        <v>73</v>
      </c>
      <c r="D236" s="215" t="s">
        <v>190</v>
      </c>
      <c r="E236" s="216" t="s">
        <v>4012</v>
      </c>
      <c r="F236" s="217" t="s">
        <v>4013</v>
      </c>
      <c r="G236" s="218" t="s">
        <v>1352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4014</v>
      </c>
    </row>
    <row r="237" s="2" customFormat="1" ht="16.5" customHeight="1">
      <c r="A237" s="40"/>
      <c r="B237" s="41"/>
      <c r="C237" s="215" t="s">
        <v>73</v>
      </c>
      <c r="D237" s="215" t="s">
        <v>190</v>
      </c>
      <c r="E237" s="216" t="s">
        <v>4015</v>
      </c>
      <c r="F237" s="217" t="s">
        <v>4016</v>
      </c>
      <c r="G237" s="218" t="s">
        <v>1352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4017</v>
      </c>
    </row>
    <row r="238" s="2" customFormat="1" ht="16.5" customHeight="1">
      <c r="A238" s="40"/>
      <c r="B238" s="41"/>
      <c r="C238" s="215" t="s">
        <v>73</v>
      </c>
      <c r="D238" s="215" t="s">
        <v>190</v>
      </c>
      <c r="E238" s="216" t="s">
        <v>4018</v>
      </c>
      <c r="F238" s="217" t="s">
        <v>4019</v>
      </c>
      <c r="G238" s="218" t="s">
        <v>1352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4020</v>
      </c>
    </row>
    <row r="239" s="2" customFormat="1" ht="16.5" customHeight="1">
      <c r="A239" s="40"/>
      <c r="B239" s="41"/>
      <c r="C239" s="215" t="s">
        <v>73</v>
      </c>
      <c r="D239" s="215" t="s">
        <v>190</v>
      </c>
      <c r="E239" s="216" t="s">
        <v>4021</v>
      </c>
      <c r="F239" s="217" t="s">
        <v>4022</v>
      </c>
      <c r="G239" s="218" t="s">
        <v>1352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4023</v>
      </c>
    </row>
    <row r="240" s="2" customFormat="1" ht="16.5" customHeight="1">
      <c r="A240" s="40"/>
      <c r="B240" s="41"/>
      <c r="C240" s="215" t="s">
        <v>73</v>
      </c>
      <c r="D240" s="215" t="s">
        <v>190</v>
      </c>
      <c r="E240" s="216" t="s">
        <v>4024</v>
      </c>
      <c r="F240" s="217" t="s">
        <v>4025</v>
      </c>
      <c r="G240" s="218" t="s">
        <v>1352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4026</v>
      </c>
    </row>
    <row r="241" s="2" customFormat="1" ht="16.5" customHeight="1">
      <c r="A241" s="40"/>
      <c r="B241" s="41"/>
      <c r="C241" s="215" t="s">
        <v>73</v>
      </c>
      <c r="D241" s="215" t="s">
        <v>190</v>
      </c>
      <c r="E241" s="216" t="s">
        <v>4027</v>
      </c>
      <c r="F241" s="217" t="s">
        <v>4028</v>
      </c>
      <c r="G241" s="218" t="s">
        <v>1352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4029</v>
      </c>
    </row>
    <row r="242" s="2" customFormat="1" ht="21.75" customHeight="1">
      <c r="A242" s="40"/>
      <c r="B242" s="41"/>
      <c r="C242" s="215" t="s">
        <v>73</v>
      </c>
      <c r="D242" s="215" t="s">
        <v>190</v>
      </c>
      <c r="E242" s="216" t="s">
        <v>4030</v>
      </c>
      <c r="F242" s="217" t="s">
        <v>4031</v>
      </c>
      <c r="G242" s="218" t="s">
        <v>1352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4032</v>
      </c>
    </row>
    <row r="243" s="2" customFormat="1" ht="16.5" customHeight="1">
      <c r="A243" s="40"/>
      <c r="B243" s="41"/>
      <c r="C243" s="215" t="s">
        <v>73</v>
      </c>
      <c r="D243" s="215" t="s">
        <v>190</v>
      </c>
      <c r="E243" s="216" t="s">
        <v>4033</v>
      </c>
      <c r="F243" s="217" t="s">
        <v>4034</v>
      </c>
      <c r="G243" s="218" t="s">
        <v>1352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4035</v>
      </c>
    </row>
    <row r="244" s="2" customFormat="1" ht="16.5" customHeight="1">
      <c r="A244" s="40"/>
      <c r="B244" s="41"/>
      <c r="C244" s="215" t="s">
        <v>73</v>
      </c>
      <c r="D244" s="215" t="s">
        <v>190</v>
      </c>
      <c r="E244" s="216" t="s">
        <v>4036</v>
      </c>
      <c r="F244" s="217" t="s">
        <v>4037</v>
      </c>
      <c r="G244" s="218" t="s">
        <v>1352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4038</v>
      </c>
    </row>
    <row r="245" s="2" customFormat="1" ht="21.75" customHeight="1">
      <c r="A245" s="40"/>
      <c r="B245" s="41"/>
      <c r="C245" s="215" t="s">
        <v>73</v>
      </c>
      <c r="D245" s="215" t="s">
        <v>190</v>
      </c>
      <c r="E245" s="216" t="s">
        <v>4039</v>
      </c>
      <c r="F245" s="217" t="s">
        <v>4040</v>
      </c>
      <c r="G245" s="218" t="s">
        <v>1352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4041</v>
      </c>
    </row>
    <row r="246" s="2" customFormat="1" ht="16.5" customHeight="1">
      <c r="A246" s="40"/>
      <c r="B246" s="41"/>
      <c r="C246" s="215" t="s">
        <v>73</v>
      </c>
      <c r="D246" s="215" t="s">
        <v>190</v>
      </c>
      <c r="E246" s="216" t="s">
        <v>4042</v>
      </c>
      <c r="F246" s="217" t="s">
        <v>4043</v>
      </c>
      <c r="G246" s="218" t="s">
        <v>1866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4044</v>
      </c>
    </row>
    <row r="247" s="2" customFormat="1" ht="16.5" customHeight="1">
      <c r="A247" s="40"/>
      <c r="B247" s="41"/>
      <c r="C247" s="215" t="s">
        <v>73</v>
      </c>
      <c r="D247" s="215" t="s">
        <v>190</v>
      </c>
      <c r="E247" s="216" t="s">
        <v>4045</v>
      </c>
      <c r="F247" s="217" t="s">
        <v>4046</v>
      </c>
      <c r="G247" s="218" t="s">
        <v>1352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4047</v>
      </c>
    </row>
    <row r="248" s="2" customFormat="1" ht="16.5" customHeight="1">
      <c r="A248" s="40"/>
      <c r="B248" s="41"/>
      <c r="C248" s="215" t="s">
        <v>73</v>
      </c>
      <c r="D248" s="215" t="s">
        <v>190</v>
      </c>
      <c r="E248" s="216" t="s">
        <v>4048</v>
      </c>
      <c r="F248" s="217" t="s">
        <v>4049</v>
      </c>
      <c r="G248" s="218" t="s">
        <v>1352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4050</v>
      </c>
    </row>
    <row r="249" s="2" customFormat="1" ht="55.5" customHeight="1">
      <c r="A249" s="40"/>
      <c r="B249" s="41"/>
      <c r="C249" s="215" t="s">
        <v>73</v>
      </c>
      <c r="D249" s="215" t="s">
        <v>190</v>
      </c>
      <c r="E249" s="216" t="s">
        <v>4051</v>
      </c>
      <c r="F249" s="217" t="s">
        <v>4052</v>
      </c>
      <c r="G249" s="218" t="s">
        <v>3822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4053</v>
      </c>
    </row>
    <row r="250" s="2" customFormat="1" ht="16.5" customHeight="1">
      <c r="A250" s="40"/>
      <c r="B250" s="41"/>
      <c r="C250" s="215" t="s">
        <v>73</v>
      </c>
      <c r="D250" s="215" t="s">
        <v>190</v>
      </c>
      <c r="E250" s="216" t="s">
        <v>4054</v>
      </c>
      <c r="F250" s="217" t="s">
        <v>4055</v>
      </c>
      <c r="G250" s="218" t="s">
        <v>451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4056</v>
      </c>
    </row>
    <row r="251" s="2" customFormat="1" ht="16.5" customHeight="1">
      <c r="A251" s="40"/>
      <c r="B251" s="41"/>
      <c r="C251" s="215" t="s">
        <v>73</v>
      </c>
      <c r="D251" s="215" t="s">
        <v>190</v>
      </c>
      <c r="E251" s="216" t="s">
        <v>4057</v>
      </c>
      <c r="F251" s="217" t="s">
        <v>4058</v>
      </c>
      <c r="G251" s="218" t="s">
        <v>1352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4059</v>
      </c>
    </row>
    <row r="252" s="2" customFormat="1" ht="24.15" customHeight="1">
      <c r="A252" s="40"/>
      <c r="B252" s="41"/>
      <c r="C252" s="215" t="s">
        <v>73</v>
      </c>
      <c r="D252" s="215" t="s">
        <v>190</v>
      </c>
      <c r="E252" s="216" t="s">
        <v>4060</v>
      </c>
      <c r="F252" s="217" t="s">
        <v>4061</v>
      </c>
      <c r="G252" s="218" t="s">
        <v>1352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4062</v>
      </c>
    </row>
    <row r="253" s="2" customFormat="1" ht="16.5" customHeight="1">
      <c r="A253" s="40"/>
      <c r="B253" s="41"/>
      <c r="C253" s="215" t="s">
        <v>73</v>
      </c>
      <c r="D253" s="215" t="s">
        <v>190</v>
      </c>
      <c r="E253" s="216" t="s">
        <v>4063</v>
      </c>
      <c r="F253" s="217" t="s">
        <v>4064</v>
      </c>
      <c r="G253" s="218" t="s">
        <v>1352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4065</v>
      </c>
    </row>
    <row r="254" s="2" customFormat="1" ht="16.5" customHeight="1">
      <c r="A254" s="40"/>
      <c r="B254" s="41"/>
      <c r="C254" s="215" t="s">
        <v>73</v>
      </c>
      <c r="D254" s="215" t="s">
        <v>190</v>
      </c>
      <c r="E254" s="216" t="s">
        <v>4066</v>
      </c>
      <c r="F254" s="217" t="s">
        <v>4067</v>
      </c>
      <c r="G254" s="218" t="s">
        <v>1352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4068</v>
      </c>
    </row>
    <row r="255" s="2" customFormat="1" ht="16.5" customHeight="1">
      <c r="A255" s="40"/>
      <c r="B255" s="41"/>
      <c r="C255" s="215" t="s">
        <v>73</v>
      </c>
      <c r="D255" s="215" t="s">
        <v>190</v>
      </c>
      <c r="E255" s="216" t="s">
        <v>4069</v>
      </c>
      <c r="F255" s="217" t="s">
        <v>4070</v>
      </c>
      <c r="G255" s="218" t="s">
        <v>1352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4071</v>
      </c>
    </row>
    <row r="256" s="2" customFormat="1" ht="16.5" customHeight="1">
      <c r="A256" s="40"/>
      <c r="B256" s="41"/>
      <c r="C256" s="215" t="s">
        <v>73</v>
      </c>
      <c r="D256" s="215" t="s">
        <v>190</v>
      </c>
      <c r="E256" s="216" t="s">
        <v>4072</v>
      </c>
      <c r="F256" s="217" t="s">
        <v>4073</v>
      </c>
      <c r="G256" s="218" t="s">
        <v>1352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4074</v>
      </c>
    </row>
    <row r="257" s="2" customFormat="1" ht="16.5" customHeight="1">
      <c r="A257" s="40"/>
      <c r="B257" s="41"/>
      <c r="C257" s="215" t="s">
        <v>73</v>
      </c>
      <c r="D257" s="215" t="s">
        <v>190</v>
      </c>
      <c r="E257" s="216" t="s">
        <v>4075</v>
      </c>
      <c r="F257" s="217" t="s">
        <v>4076</v>
      </c>
      <c r="G257" s="218" t="s">
        <v>1352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4077</v>
      </c>
    </row>
    <row r="258" s="2" customFormat="1" ht="16.5" customHeight="1">
      <c r="A258" s="40"/>
      <c r="B258" s="41"/>
      <c r="C258" s="215" t="s">
        <v>73</v>
      </c>
      <c r="D258" s="215" t="s">
        <v>190</v>
      </c>
      <c r="E258" s="216" t="s">
        <v>4078</v>
      </c>
      <c r="F258" s="217" t="s">
        <v>4079</v>
      </c>
      <c r="G258" s="218" t="s">
        <v>1352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4080</v>
      </c>
    </row>
    <row r="259" s="2" customFormat="1" ht="16.5" customHeight="1">
      <c r="A259" s="40"/>
      <c r="B259" s="41"/>
      <c r="C259" s="215" t="s">
        <v>73</v>
      </c>
      <c r="D259" s="215" t="s">
        <v>190</v>
      </c>
      <c r="E259" s="216" t="s">
        <v>4081</v>
      </c>
      <c r="F259" s="217" t="s">
        <v>4082</v>
      </c>
      <c r="G259" s="218" t="s">
        <v>1352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4083</v>
      </c>
    </row>
    <row r="260" s="2" customFormat="1" ht="16.5" customHeight="1">
      <c r="A260" s="40"/>
      <c r="B260" s="41"/>
      <c r="C260" s="215" t="s">
        <v>73</v>
      </c>
      <c r="D260" s="215" t="s">
        <v>190</v>
      </c>
      <c r="E260" s="216" t="s">
        <v>4084</v>
      </c>
      <c r="F260" s="217" t="s">
        <v>4085</v>
      </c>
      <c r="G260" s="218" t="s">
        <v>1352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4086</v>
      </c>
    </row>
    <row r="261" s="2" customFormat="1" ht="16.5" customHeight="1">
      <c r="A261" s="40"/>
      <c r="B261" s="41"/>
      <c r="C261" s="215" t="s">
        <v>73</v>
      </c>
      <c r="D261" s="215" t="s">
        <v>190</v>
      </c>
      <c r="E261" s="216" t="s">
        <v>4087</v>
      </c>
      <c r="F261" s="217" t="s">
        <v>4088</v>
      </c>
      <c r="G261" s="218" t="s">
        <v>1352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4089</v>
      </c>
    </row>
    <row r="262" s="2" customFormat="1" ht="21.75" customHeight="1">
      <c r="A262" s="40"/>
      <c r="B262" s="41"/>
      <c r="C262" s="215" t="s">
        <v>73</v>
      </c>
      <c r="D262" s="215" t="s">
        <v>190</v>
      </c>
      <c r="E262" s="216" t="s">
        <v>4090</v>
      </c>
      <c r="F262" s="217" t="s">
        <v>4091</v>
      </c>
      <c r="G262" s="218" t="s">
        <v>1352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4092</v>
      </c>
    </row>
    <row r="263" s="2" customFormat="1" ht="21.75" customHeight="1">
      <c r="A263" s="40"/>
      <c r="B263" s="41"/>
      <c r="C263" s="215" t="s">
        <v>73</v>
      </c>
      <c r="D263" s="215" t="s">
        <v>190</v>
      </c>
      <c r="E263" s="216" t="s">
        <v>4093</v>
      </c>
      <c r="F263" s="217" t="s">
        <v>4094</v>
      </c>
      <c r="G263" s="218" t="s">
        <v>1352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4095</v>
      </c>
    </row>
    <row r="264" s="2" customFormat="1" ht="16.5" customHeight="1">
      <c r="A264" s="40"/>
      <c r="B264" s="41"/>
      <c r="C264" s="215" t="s">
        <v>73</v>
      </c>
      <c r="D264" s="215" t="s">
        <v>190</v>
      </c>
      <c r="E264" s="216" t="s">
        <v>4096</v>
      </c>
      <c r="F264" s="217" t="s">
        <v>4097</v>
      </c>
      <c r="G264" s="218" t="s">
        <v>1352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4098</v>
      </c>
    </row>
    <row r="265" s="2" customFormat="1" ht="16.5" customHeight="1">
      <c r="A265" s="40"/>
      <c r="B265" s="41"/>
      <c r="C265" s="215" t="s">
        <v>73</v>
      </c>
      <c r="D265" s="215" t="s">
        <v>190</v>
      </c>
      <c r="E265" s="216" t="s">
        <v>4099</v>
      </c>
      <c r="F265" s="217" t="s">
        <v>4100</v>
      </c>
      <c r="G265" s="218" t="s">
        <v>1352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4101</v>
      </c>
    </row>
    <row r="266" s="2" customFormat="1" ht="16.5" customHeight="1">
      <c r="A266" s="40"/>
      <c r="B266" s="41"/>
      <c r="C266" s="215" t="s">
        <v>73</v>
      </c>
      <c r="D266" s="215" t="s">
        <v>190</v>
      </c>
      <c r="E266" s="216" t="s">
        <v>4102</v>
      </c>
      <c r="F266" s="217" t="s">
        <v>4103</v>
      </c>
      <c r="G266" s="218" t="s">
        <v>1352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4104</v>
      </c>
    </row>
    <row r="267" s="2" customFormat="1" ht="16.5" customHeight="1">
      <c r="A267" s="40"/>
      <c r="B267" s="41"/>
      <c r="C267" s="215" t="s">
        <v>73</v>
      </c>
      <c r="D267" s="215" t="s">
        <v>190</v>
      </c>
      <c r="E267" s="216" t="s">
        <v>4105</v>
      </c>
      <c r="F267" s="217" t="s">
        <v>4106</v>
      </c>
      <c r="G267" s="218" t="s">
        <v>1352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4107</v>
      </c>
    </row>
    <row r="268" s="2" customFormat="1" ht="16.5" customHeight="1">
      <c r="A268" s="40"/>
      <c r="B268" s="41"/>
      <c r="C268" s="215" t="s">
        <v>73</v>
      </c>
      <c r="D268" s="215" t="s">
        <v>190</v>
      </c>
      <c r="E268" s="216" t="s">
        <v>4108</v>
      </c>
      <c r="F268" s="217" t="s">
        <v>4109</v>
      </c>
      <c r="G268" s="218" t="s">
        <v>1352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4110</v>
      </c>
    </row>
    <row r="269" s="2" customFormat="1" ht="16.5" customHeight="1">
      <c r="A269" s="40"/>
      <c r="B269" s="41"/>
      <c r="C269" s="215" t="s">
        <v>73</v>
      </c>
      <c r="D269" s="215" t="s">
        <v>190</v>
      </c>
      <c r="E269" s="216" t="s">
        <v>4111</v>
      </c>
      <c r="F269" s="217" t="s">
        <v>4112</v>
      </c>
      <c r="G269" s="218" t="s">
        <v>1352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4113</v>
      </c>
    </row>
    <row r="270" s="2" customFormat="1" ht="16.5" customHeight="1">
      <c r="A270" s="40"/>
      <c r="B270" s="41"/>
      <c r="C270" s="215" t="s">
        <v>73</v>
      </c>
      <c r="D270" s="215" t="s">
        <v>190</v>
      </c>
      <c r="E270" s="216" t="s">
        <v>4045</v>
      </c>
      <c r="F270" s="217" t="s">
        <v>4046</v>
      </c>
      <c r="G270" s="218" t="s">
        <v>1352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4114</v>
      </c>
    </row>
    <row r="271" s="2" customFormat="1" ht="16.5" customHeight="1">
      <c r="A271" s="40"/>
      <c r="B271" s="41"/>
      <c r="C271" s="215" t="s">
        <v>73</v>
      </c>
      <c r="D271" s="215" t="s">
        <v>190</v>
      </c>
      <c r="E271" s="216" t="s">
        <v>4115</v>
      </c>
      <c r="F271" s="217" t="s">
        <v>4116</v>
      </c>
      <c r="G271" s="218" t="s">
        <v>1352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4117</v>
      </c>
    </row>
    <row r="272" s="2" customFormat="1" ht="16.5" customHeight="1">
      <c r="A272" s="40"/>
      <c r="B272" s="41"/>
      <c r="C272" s="215" t="s">
        <v>73</v>
      </c>
      <c r="D272" s="215" t="s">
        <v>190</v>
      </c>
      <c r="E272" s="216" t="s">
        <v>4118</v>
      </c>
      <c r="F272" s="217" t="s">
        <v>4119</v>
      </c>
      <c r="G272" s="218" t="s">
        <v>1352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4120</v>
      </c>
    </row>
    <row r="273" s="2" customFormat="1" ht="16.5" customHeight="1">
      <c r="A273" s="40"/>
      <c r="B273" s="41"/>
      <c r="C273" s="215" t="s">
        <v>73</v>
      </c>
      <c r="D273" s="215" t="s">
        <v>190</v>
      </c>
      <c r="E273" s="216" t="s">
        <v>4121</v>
      </c>
      <c r="F273" s="217" t="s">
        <v>4122</v>
      </c>
      <c r="G273" s="218" t="s">
        <v>1352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4123</v>
      </c>
    </row>
    <row r="274" s="2" customFormat="1" ht="16.5" customHeight="1">
      <c r="A274" s="40"/>
      <c r="B274" s="41"/>
      <c r="C274" s="215" t="s">
        <v>73</v>
      </c>
      <c r="D274" s="215" t="s">
        <v>190</v>
      </c>
      <c r="E274" s="216" t="s">
        <v>4124</v>
      </c>
      <c r="F274" s="217" t="s">
        <v>4125</v>
      </c>
      <c r="G274" s="218" t="s">
        <v>1866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4126</v>
      </c>
    </row>
    <row r="275" s="2" customFormat="1" ht="16.5" customHeight="1">
      <c r="A275" s="40"/>
      <c r="B275" s="41"/>
      <c r="C275" s="215" t="s">
        <v>73</v>
      </c>
      <c r="D275" s="215" t="s">
        <v>190</v>
      </c>
      <c r="E275" s="216" t="s">
        <v>4127</v>
      </c>
      <c r="F275" s="217" t="s">
        <v>3795</v>
      </c>
      <c r="G275" s="218" t="s">
        <v>345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4128</v>
      </c>
    </row>
    <row r="276" s="2" customFormat="1" ht="16.5" customHeight="1">
      <c r="A276" s="40"/>
      <c r="B276" s="41"/>
      <c r="C276" s="215" t="s">
        <v>73</v>
      </c>
      <c r="D276" s="215" t="s">
        <v>190</v>
      </c>
      <c r="E276" s="216" t="s">
        <v>3796</v>
      </c>
      <c r="F276" s="217" t="s">
        <v>3762</v>
      </c>
      <c r="G276" s="218" t="s">
        <v>345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4129</v>
      </c>
    </row>
    <row r="277" s="2" customFormat="1" ht="16.5" customHeight="1">
      <c r="A277" s="40"/>
      <c r="B277" s="41"/>
      <c r="C277" s="215" t="s">
        <v>73</v>
      </c>
      <c r="D277" s="215" t="s">
        <v>190</v>
      </c>
      <c r="E277" s="216" t="s">
        <v>4130</v>
      </c>
      <c r="F277" s="217" t="s">
        <v>4131</v>
      </c>
      <c r="G277" s="218" t="s">
        <v>345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4132</v>
      </c>
    </row>
    <row r="278" s="2" customFormat="1" ht="16.5" customHeight="1">
      <c r="A278" s="40"/>
      <c r="B278" s="41"/>
      <c r="C278" s="215" t="s">
        <v>73</v>
      </c>
      <c r="D278" s="215" t="s">
        <v>190</v>
      </c>
      <c r="E278" s="216" t="s">
        <v>4133</v>
      </c>
      <c r="F278" s="217" t="s">
        <v>3762</v>
      </c>
      <c r="G278" s="218" t="s">
        <v>345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4134</v>
      </c>
    </row>
    <row r="279" s="2" customFormat="1" ht="24.15" customHeight="1">
      <c r="A279" s="40"/>
      <c r="B279" s="41"/>
      <c r="C279" s="215" t="s">
        <v>73</v>
      </c>
      <c r="D279" s="215" t="s">
        <v>190</v>
      </c>
      <c r="E279" s="216" t="s">
        <v>4135</v>
      </c>
      <c r="F279" s="217" t="s">
        <v>4136</v>
      </c>
      <c r="G279" s="218" t="s">
        <v>1866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4137</v>
      </c>
    </row>
    <row r="280" s="2" customFormat="1" ht="16.5" customHeight="1">
      <c r="A280" s="40"/>
      <c r="B280" s="41"/>
      <c r="C280" s="215" t="s">
        <v>73</v>
      </c>
      <c r="D280" s="215" t="s">
        <v>190</v>
      </c>
      <c r="E280" s="216" t="s">
        <v>3915</v>
      </c>
      <c r="F280" s="217" t="s">
        <v>3791</v>
      </c>
      <c r="G280" s="218" t="s">
        <v>1397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4138</v>
      </c>
    </row>
    <row r="281" s="2" customFormat="1" ht="16.5" customHeight="1">
      <c r="A281" s="40"/>
      <c r="B281" s="41"/>
      <c r="C281" s="215" t="s">
        <v>73</v>
      </c>
      <c r="D281" s="215" t="s">
        <v>190</v>
      </c>
      <c r="E281" s="216" t="s">
        <v>3916</v>
      </c>
      <c r="F281" s="217" t="s">
        <v>3793</v>
      </c>
      <c r="G281" s="218" t="s">
        <v>1397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4139</v>
      </c>
    </row>
    <row r="282" s="2" customFormat="1" ht="16.5" customHeight="1">
      <c r="A282" s="40"/>
      <c r="B282" s="41"/>
      <c r="C282" s="215" t="s">
        <v>73</v>
      </c>
      <c r="D282" s="215" t="s">
        <v>190</v>
      </c>
      <c r="E282" s="216" t="s">
        <v>4140</v>
      </c>
      <c r="F282" s="217" t="s">
        <v>4141</v>
      </c>
      <c r="G282" s="218" t="s">
        <v>1866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4142</v>
      </c>
    </row>
    <row r="283" s="2" customFormat="1" ht="55.5" customHeight="1">
      <c r="A283" s="40"/>
      <c r="B283" s="41"/>
      <c r="C283" s="215" t="s">
        <v>73</v>
      </c>
      <c r="D283" s="215" t="s">
        <v>190</v>
      </c>
      <c r="E283" s="216" t="s">
        <v>4143</v>
      </c>
      <c r="F283" s="217" t="s">
        <v>4144</v>
      </c>
      <c r="G283" s="218" t="s">
        <v>1352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4145</v>
      </c>
    </row>
    <row r="284" s="2" customFormat="1" ht="16.5" customHeight="1">
      <c r="A284" s="40"/>
      <c r="B284" s="41"/>
      <c r="C284" s="215" t="s">
        <v>73</v>
      </c>
      <c r="D284" s="215" t="s">
        <v>190</v>
      </c>
      <c r="E284" s="216" t="s">
        <v>4146</v>
      </c>
      <c r="F284" s="217" t="s">
        <v>4147</v>
      </c>
      <c r="G284" s="218" t="s">
        <v>451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4148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258</v>
      </c>
      <c r="F285" s="202" t="s">
        <v>4149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188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190</v>
      </c>
      <c r="E286" s="216" t="s">
        <v>4150</v>
      </c>
      <c r="F286" s="217" t="s">
        <v>4151</v>
      </c>
      <c r="G286" s="218" t="s">
        <v>1866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4152</v>
      </c>
    </row>
    <row r="287" s="2" customFormat="1" ht="16.5" customHeight="1">
      <c r="A287" s="40"/>
      <c r="B287" s="41"/>
      <c r="C287" s="215" t="s">
        <v>73</v>
      </c>
      <c r="D287" s="215" t="s">
        <v>190</v>
      </c>
      <c r="E287" s="216" t="s">
        <v>4153</v>
      </c>
      <c r="F287" s="217" t="s">
        <v>4154</v>
      </c>
      <c r="G287" s="218" t="s">
        <v>1866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4155</v>
      </c>
    </row>
    <row r="288" s="2" customFormat="1" ht="16.5" customHeight="1">
      <c r="A288" s="40"/>
      <c r="B288" s="41"/>
      <c r="C288" s="215" t="s">
        <v>73</v>
      </c>
      <c r="D288" s="215" t="s">
        <v>190</v>
      </c>
      <c r="E288" s="216" t="s">
        <v>4156</v>
      </c>
      <c r="F288" s="217" t="s">
        <v>4157</v>
      </c>
      <c r="G288" s="218" t="s">
        <v>451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4158</v>
      </c>
    </row>
    <row r="289" s="2" customFormat="1" ht="24.15" customHeight="1">
      <c r="A289" s="40"/>
      <c r="B289" s="41"/>
      <c r="C289" s="215" t="s">
        <v>73</v>
      </c>
      <c r="D289" s="215" t="s">
        <v>190</v>
      </c>
      <c r="E289" s="216" t="s">
        <v>4159</v>
      </c>
      <c r="F289" s="217" t="s">
        <v>4160</v>
      </c>
      <c r="G289" s="218" t="s">
        <v>1866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4161</v>
      </c>
    </row>
    <row r="290" s="2" customFormat="1" ht="16.5" customHeight="1">
      <c r="A290" s="40"/>
      <c r="B290" s="41"/>
      <c r="C290" s="215" t="s">
        <v>73</v>
      </c>
      <c r="D290" s="215" t="s">
        <v>190</v>
      </c>
      <c r="E290" s="216" t="s">
        <v>4162</v>
      </c>
      <c r="F290" s="217" t="s">
        <v>4163</v>
      </c>
      <c r="G290" s="218" t="s">
        <v>1866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4164</v>
      </c>
    </row>
    <row r="291" s="2" customFormat="1" ht="16.5" customHeight="1">
      <c r="A291" s="40"/>
      <c r="B291" s="41"/>
      <c r="C291" s="215" t="s">
        <v>73</v>
      </c>
      <c r="D291" s="215" t="s">
        <v>190</v>
      </c>
      <c r="E291" s="216" t="s">
        <v>4165</v>
      </c>
      <c r="F291" s="217" t="s">
        <v>4166</v>
      </c>
      <c r="G291" s="218" t="s">
        <v>1866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4167</v>
      </c>
    </row>
    <row r="292" s="2" customFormat="1" ht="37.8" customHeight="1">
      <c r="A292" s="40"/>
      <c r="B292" s="41"/>
      <c r="C292" s="215" t="s">
        <v>73</v>
      </c>
      <c r="D292" s="215" t="s">
        <v>190</v>
      </c>
      <c r="E292" s="216" t="s">
        <v>4168</v>
      </c>
      <c r="F292" s="217" t="s">
        <v>4169</v>
      </c>
      <c r="G292" s="218" t="s">
        <v>1866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4170</v>
      </c>
    </row>
    <row r="293" s="2" customFormat="1" ht="37.8" customHeight="1">
      <c r="A293" s="40"/>
      <c r="B293" s="41"/>
      <c r="C293" s="215" t="s">
        <v>73</v>
      </c>
      <c r="D293" s="215" t="s">
        <v>190</v>
      </c>
      <c r="E293" s="216" t="s">
        <v>4171</v>
      </c>
      <c r="F293" s="217" t="s">
        <v>4172</v>
      </c>
      <c r="G293" s="218" t="s">
        <v>1866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4173</v>
      </c>
    </row>
    <row r="294" s="2" customFormat="1" ht="24.15" customHeight="1">
      <c r="A294" s="40"/>
      <c r="B294" s="41"/>
      <c r="C294" s="215" t="s">
        <v>73</v>
      </c>
      <c r="D294" s="215" t="s">
        <v>190</v>
      </c>
      <c r="E294" s="216" t="s">
        <v>4174</v>
      </c>
      <c r="F294" s="217" t="s">
        <v>4175</v>
      </c>
      <c r="G294" s="218" t="s">
        <v>1866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4176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446</v>
      </c>
      <c r="F295" s="202" t="s">
        <v>447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188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190</v>
      </c>
      <c r="E296" s="216" t="s">
        <v>449</v>
      </c>
      <c r="F296" s="217" t="s">
        <v>4177</v>
      </c>
      <c r="G296" s="218" t="s">
        <v>3822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453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453</v>
      </c>
      <c r="BM296" s="226" t="s">
        <v>4178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5zCyZ5PKqvttlAlqPkIZaFBb9Ybvudcev70vbs5DZMwj9VRU+ET3NQcPYEHkak1q0WNzPbECECKu1JhhwWfk4A==" hashValue="Tr9fwB6LDJHNPcnhnO6vwn3fwofaWyshYoI4hOpTpjFaG2/x9yknOavxucNIrXIFBdiOE3eGmOQGFCEgnDYL3g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4179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4180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4181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4182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4183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4184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154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174</v>
      </c>
      <c r="D89" s="191" t="s">
        <v>58</v>
      </c>
      <c r="E89" s="191" t="s">
        <v>54</v>
      </c>
      <c r="F89" s="191" t="s">
        <v>55</v>
      </c>
      <c r="G89" s="191" t="s">
        <v>175</v>
      </c>
      <c r="H89" s="191" t="s">
        <v>176</v>
      </c>
      <c r="I89" s="191" t="s">
        <v>177</v>
      </c>
      <c r="J89" s="191" t="s">
        <v>159</v>
      </c>
      <c r="K89" s="192" t="s">
        <v>178</v>
      </c>
      <c r="L89" s="193"/>
      <c r="M89" s="94" t="s">
        <v>19</v>
      </c>
      <c r="N89" s="95" t="s">
        <v>43</v>
      </c>
      <c r="O89" s="95" t="s">
        <v>179</v>
      </c>
      <c r="P89" s="95" t="s">
        <v>180</v>
      </c>
      <c r="Q89" s="95" t="s">
        <v>181</v>
      </c>
      <c r="R89" s="95" t="s">
        <v>182</v>
      </c>
      <c r="S89" s="95" t="s">
        <v>183</v>
      </c>
      <c r="T89" s="96" t="s">
        <v>184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160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268</v>
      </c>
      <c r="F91" s="202" t="s">
        <v>4185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188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190</v>
      </c>
      <c r="E92" s="216" t="s">
        <v>4186</v>
      </c>
      <c r="F92" s="217" t="s">
        <v>4187</v>
      </c>
      <c r="G92" s="218" t="s">
        <v>501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190</v>
      </c>
      <c r="AU92" s="226" t="s">
        <v>80</v>
      </c>
      <c r="AY92" s="19" t="s">
        <v>188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190</v>
      </c>
      <c r="E93" s="216" t="s">
        <v>4188</v>
      </c>
      <c r="F93" s="217" t="s">
        <v>4189</v>
      </c>
      <c r="G93" s="218" t="s">
        <v>501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190</v>
      </c>
      <c r="AU93" s="226" t="s">
        <v>80</v>
      </c>
      <c r="AY93" s="19" t="s">
        <v>188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190</v>
      </c>
      <c r="E94" s="216" t="s">
        <v>4190</v>
      </c>
      <c r="F94" s="217" t="s">
        <v>4191</v>
      </c>
      <c r="G94" s="218" t="s">
        <v>442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258</v>
      </c>
    </row>
    <row r="95" s="2" customFormat="1" ht="16.5" customHeight="1">
      <c r="A95" s="40"/>
      <c r="B95" s="41"/>
      <c r="C95" s="215" t="s">
        <v>135</v>
      </c>
      <c r="D95" s="215" t="s">
        <v>190</v>
      </c>
      <c r="E95" s="216" t="s">
        <v>4192</v>
      </c>
      <c r="F95" s="217" t="s">
        <v>4193</v>
      </c>
      <c r="G95" s="218" t="s">
        <v>442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268</v>
      </c>
    </row>
    <row r="96" s="2" customFormat="1" ht="16.5" customHeight="1">
      <c r="A96" s="40"/>
      <c r="B96" s="41"/>
      <c r="C96" s="215" t="s">
        <v>253</v>
      </c>
      <c r="D96" s="215" t="s">
        <v>190</v>
      </c>
      <c r="E96" s="216" t="s">
        <v>4194</v>
      </c>
      <c r="F96" s="217" t="s">
        <v>4195</v>
      </c>
      <c r="G96" s="218" t="s">
        <v>442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286</v>
      </c>
    </row>
    <row r="97" s="2" customFormat="1" ht="16.5" customHeight="1">
      <c r="A97" s="40"/>
      <c r="B97" s="41"/>
      <c r="C97" s="215" t="s">
        <v>258</v>
      </c>
      <c r="D97" s="215" t="s">
        <v>190</v>
      </c>
      <c r="E97" s="216" t="s">
        <v>4196</v>
      </c>
      <c r="F97" s="217" t="s">
        <v>4197</v>
      </c>
      <c r="G97" s="218" t="s">
        <v>442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305</v>
      </c>
    </row>
    <row r="98" s="2" customFormat="1" ht="16.5" customHeight="1">
      <c r="A98" s="40"/>
      <c r="B98" s="41"/>
      <c r="C98" s="215" t="s">
        <v>263</v>
      </c>
      <c r="D98" s="215" t="s">
        <v>190</v>
      </c>
      <c r="E98" s="216" t="s">
        <v>4198</v>
      </c>
      <c r="F98" s="217" t="s">
        <v>4199</v>
      </c>
      <c r="G98" s="218" t="s">
        <v>442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321</v>
      </c>
    </row>
    <row r="99" s="2" customFormat="1" ht="16.5" customHeight="1">
      <c r="A99" s="40"/>
      <c r="B99" s="41"/>
      <c r="C99" s="215" t="s">
        <v>268</v>
      </c>
      <c r="D99" s="215" t="s">
        <v>190</v>
      </c>
      <c r="E99" s="216" t="s">
        <v>4200</v>
      </c>
      <c r="F99" s="217" t="s">
        <v>4201</v>
      </c>
      <c r="G99" s="218" t="s">
        <v>442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342</v>
      </c>
    </row>
    <row r="100" s="2" customFormat="1" ht="16.5" customHeight="1">
      <c r="A100" s="40"/>
      <c r="B100" s="41"/>
      <c r="C100" s="215" t="s">
        <v>239</v>
      </c>
      <c r="D100" s="215" t="s">
        <v>190</v>
      </c>
      <c r="E100" s="216" t="s">
        <v>4202</v>
      </c>
      <c r="F100" s="217" t="s">
        <v>4203</v>
      </c>
      <c r="G100" s="218" t="s">
        <v>442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355</v>
      </c>
    </row>
    <row r="101" s="2" customFormat="1" ht="16.5" customHeight="1">
      <c r="A101" s="40"/>
      <c r="B101" s="41"/>
      <c r="C101" s="215" t="s">
        <v>286</v>
      </c>
      <c r="D101" s="215" t="s">
        <v>190</v>
      </c>
      <c r="E101" s="216" t="s">
        <v>4204</v>
      </c>
      <c r="F101" s="217" t="s">
        <v>4205</v>
      </c>
      <c r="G101" s="218" t="s">
        <v>501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375</v>
      </c>
    </row>
    <row r="102" s="2" customFormat="1" ht="16.5" customHeight="1">
      <c r="A102" s="40"/>
      <c r="B102" s="41"/>
      <c r="C102" s="215" t="s">
        <v>296</v>
      </c>
      <c r="D102" s="215" t="s">
        <v>190</v>
      </c>
      <c r="E102" s="216" t="s">
        <v>4206</v>
      </c>
      <c r="F102" s="217" t="s">
        <v>4207</v>
      </c>
      <c r="G102" s="218" t="s">
        <v>501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389</v>
      </c>
    </row>
    <row r="103" s="2" customFormat="1" ht="16.5" customHeight="1">
      <c r="A103" s="40"/>
      <c r="B103" s="41"/>
      <c r="C103" s="215" t="s">
        <v>305</v>
      </c>
      <c r="D103" s="215" t="s">
        <v>190</v>
      </c>
      <c r="E103" s="216" t="s">
        <v>4208</v>
      </c>
      <c r="F103" s="217" t="s">
        <v>4209</v>
      </c>
      <c r="G103" s="218" t="s">
        <v>501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403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1934</v>
      </c>
      <c r="F104" s="202" t="s">
        <v>4210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188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312</v>
      </c>
      <c r="D105" s="215" t="s">
        <v>190</v>
      </c>
      <c r="E105" s="216" t="s">
        <v>4211</v>
      </c>
      <c r="F105" s="217" t="s">
        <v>4212</v>
      </c>
      <c r="G105" s="218" t="s">
        <v>501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420</v>
      </c>
    </row>
    <row r="106" s="2" customFormat="1" ht="16.5" customHeight="1">
      <c r="A106" s="40"/>
      <c r="B106" s="41"/>
      <c r="C106" s="215" t="s">
        <v>321</v>
      </c>
      <c r="D106" s="215" t="s">
        <v>190</v>
      </c>
      <c r="E106" s="216" t="s">
        <v>4213</v>
      </c>
      <c r="F106" s="217" t="s">
        <v>4214</v>
      </c>
      <c r="G106" s="218" t="s">
        <v>501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448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1237</v>
      </c>
      <c r="F107" s="202" t="s">
        <v>4215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188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190</v>
      </c>
      <c r="E108" s="216" t="s">
        <v>4216</v>
      </c>
      <c r="F108" s="217" t="s">
        <v>4217</v>
      </c>
      <c r="G108" s="218" t="s">
        <v>501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342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342</v>
      </c>
      <c r="BM108" s="226" t="s">
        <v>633</v>
      </c>
    </row>
    <row r="109" s="2" customFormat="1" ht="16.5" customHeight="1">
      <c r="A109" s="40"/>
      <c r="B109" s="41"/>
      <c r="C109" s="215" t="s">
        <v>342</v>
      </c>
      <c r="D109" s="215" t="s">
        <v>190</v>
      </c>
      <c r="E109" s="216" t="s">
        <v>4218</v>
      </c>
      <c r="F109" s="217" t="s">
        <v>4219</v>
      </c>
      <c r="G109" s="218" t="s">
        <v>501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342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342</v>
      </c>
      <c r="BM109" s="226" t="s">
        <v>630</v>
      </c>
    </row>
    <row r="110" s="2" customFormat="1" ht="16.5" customHeight="1">
      <c r="A110" s="40"/>
      <c r="B110" s="41"/>
      <c r="C110" s="215" t="s">
        <v>348</v>
      </c>
      <c r="D110" s="215" t="s">
        <v>190</v>
      </c>
      <c r="E110" s="216" t="s">
        <v>4220</v>
      </c>
      <c r="F110" s="217" t="s">
        <v>4221</v>
      </c>
      <c r="G110" s="218" t="s">
        <v>501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342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342</v>
      </c>
      <c r="BM110" s="226" t="s">
        <v>891</v>
      </c>
    </row>
    <row r="111" s="2" customFormat="1" ht="16.5" customHeight="1">
      <c r="A111" s="40"/>
      <c r="B111" s="41"/>
      <c r="C111" s="215" t="s">
        <v>355</v>
      </c>
      <c r="D111" s="215" t="s">
        <v>190</v>
      </c>
      <c r="E111" s="216" t="s">
        <v>4222</v>
      </c>
      <c r="F111" s="217" t="s">
        <v>4223</v>
      </c>
      <c r="G111" s="218" t="s">
        <v>501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342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342</v>
      </c>
      <c r="BM111" s="226" t="s">
        <v>901</v>
      </c>
    </row>
    <row r="112" s="2" customFormat="1" ht="16.5" customHeight="1">
      <c r="A112" s="40"/>
      <c r="B112" s="41"/>
      <c r="C112" s="215" t="s">
        <v>361</v>
      </c>
      <c r="D112" s="215" t="s">
        <v>190</v>
      </c>
      <c r="E112" s="216" t="s">
        <v>4224</v>
      </c>
      <c r="F112" s="217" t="s">
        <v>4225</v>
      </c>
      <c r="G112" s="218" t="s">
        <v>501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342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342</v>
      </c>
      <c r="BM112" s="226" t="s">
        <v>916</v>
      </c>
    </row>
    <row r="113" s="2" customFormat="1" ht="16.5" customHeight="1">
      <c r="A113" s="40"/>
      <c r="B113" s="41"/>
      <c r="C113" s="215" t="s">
        <v>375</v>
      </c>
      <c r="D113" s="215" t="s">
        <v>190</v>
      </c>
      <c r="E113" s="216" t="s">
        <v>4226</v>
      </c>
      <c r="F113" s="217" t="s">
        <v>4227</v>
      </c>
      <c r="G113" s="218" t="s">
        <v>501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342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342</v>
      </c>
      <c r="BM113" s="226" t="s">
        <v>939</v>
      </c>
    </row>
    <row r="114" s="2" customFormat="1" ht="16.5" customHeight="1">
      <c r="A114" s="40"/>
      <c r="B114" s="41"/>
      <c r="C114" s="215" t="s">
        <v>7</v>
      </c>
      <c r="D114" s="215" t="s">
        <v>190</v>
      </c>
      <c r="E114" s="216" t="s">
        <v>4228</v>
      </c>
      <c r="F114" s="217" t="s">
        <v>4229</v>
      </c>
      <c r="G114" s="218" t="s">
        <v>501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342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342</v>
      </c>
      <c r="BM114" s="226" t="s">
        <v>953</v>
      </c>
    </row>
    <row r="115" s="2" customFormat="1" ht="16.5" customHeight="1">
      <c r="A115" s="40"/>
      <c r="B115" s="41"/>
      <c r="C115" s="215" t="s">
        <v>389</v>
      </c>
      <c r="D115" s="215" t="s">
        <v>190</v>
      </c>
      <c r="E115" s="216" t="s">
        <v>4230</v>
      </c>
      <c r="F115" s="217" t="s">
        <v>4231</v>
      </c>
      <c r="G115" s="218" t="s">
        <v>501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342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342</v>
      </c>
      <c r="BM115" s="226" t="s">
        <v>972</v>
      </c>
    </row>
    <row r="116" s="2" customFormat="1" ht="16.5" customHeight="1">
      <c r="A116" s="40"/>
      <c r="B116" s="41"/>
      <c r="C116" s="215" t="s">
        <v>396</v>
      </c>
      <c r="D116" s="215" t="s">
        <v>190</v>
      </c>
      <c r="E116" s="216" t="s">
        <v>4232</v>
      </c>
      <c r="F116" s="217" t="s">
        <v>4233</v>
      </c>
      <c r="G116" s="218" t="s">
        <v>501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342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342</v>
      </c>
      <c r="BM116" s="226" t="s">
        <v>984</v>
      </c>
    </row>
    <row r="117" s="2" customFormat="1" ht="16.5" customHeight="1">
      <c r="A117" s="40"/>
      <c r="B117" s="41"/>
      <c r="C117" s="215" t="s">
        <v>403</v>
      </c>
      <c r="D117" s="215" t="s">
        <v>190</v>
      </c>
      <c r="E117" s="216" t="s">
        <v>4234</v>
      </c>
      <c r="F117" s="217" t="s">
        <v>4235</v>
      </c>
      <c r="G117" s="218" t="s">
        <v>501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342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342</v>
      </c>
      <c r="BM117" s="226" t="s">
        <v>991</v>
      </c>
    </row>
    <row r="118" s="2" customFormat="1" ht="16.5" customHeight="1">
      <c r="A118" s="40"/>
      <c r="B118" s="41"/>
      <c r="C118" s="215" t="s">
        <v>412</v>
      </c>
      <c r="D118" s="215" t="s">
        <v>190</v>
      </c>
      <c r="E118" s="216" t="s">
        <v>4236</v>
      </c>
      <c r="F118" s="217" t="s">
        <v>4237</v>
      </c>
      <c r="G118" s="218" t="s">
        <v>501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342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342</v>
      </c>
      <c r="BM118" s="226" t="s">
        <v>1000</v>
      </c>
    </row>
    <row r="119" s="2" customFormat="1" ht="16.5" customHeight="1">
      <c r="A119" s="40"/>
      <c r="B119" s="41"/>
      <c r="C119" s="215" t="s">
        <v>420</v>
      </c>
      <c r="D119" s="215" t="s">
        <v>190</v>
      </c>
      <c r="E119" s="216" t="s">
        <v>4238</v>
      </c>
      <c r="F119" s="217" t="s">
        <v>4239</v>
      </c>
      <c r="G119" s="218" t="s">
        <v>501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342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342</v>
      </c>
      <c r="BM119" s="226" t="s">
        <v>1011</v>
      </c>
    </row>
    <row r="120" s="2" customFormat="1" ht="16.5" customHeight="1">
      <c r="A120" s="40"/>
      <c r="B120" s="41"/>
      <c r="C120" s="215" t="s">
        <v>439</v>
      </c>
      <c r="D120" s="215" t="s">
        <v>190</v>
      </c>
      <c r="E120" s="216" t="s">
        <v>4240</v>
      </c>
      <c r="F120" s="217" t="s">
        <v>4241</v>
      </c>
      <c r="G120" s="218" t="s">
        <v>501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342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342</v>
      </c>
      <c r="BM120" s="226" t="s">
        <v>1016</v>
      </c>
    </row>
    <row r="121" s="2" customFormat="1" ht="16.5" customHeight="1">
      <c r="A121" s="40"/>
      <c r="B121" s="41"/>
      <c r="C121" s="215" t="s">
        <v>448</v>
      </c>
      <c r="D121" s="215" t="s">
        <v>190</v>
      </c>
      <c r="E121" s="216" t="s">
        <v>4242</v>
      </c>
      <c r="F121" s="217" t="s">
        <v>4243</v>
      </c>
      <c r="G121" s="218" t="s">
        <v>501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342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342</v>
      </c>
      <c r="BM121" s="226" t="s">
        <v>1024</v>
      </c>
    </row>
    <row r="122" s="2" customFormat="1" ht="16.5" customHeight="1">
      <c r="A122" s="40"/>
      <c r="B122" s="41"/>
      <c r="C122" s="215" t="s">
        <v>457</v>
      </c>
      <c r="D122" s="215" t="s">
        <v>190</v>
      </c>
      <c r="E122" s="216" t="s">
        <v>4244</v>
      </c>
      <c r="F122" s="217" t="s">
        <v>4245</v>
      </c>
      <c r="G122" s="218" t="s">
        <v>501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342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342</v>
      </c>
      <c r="BM122" s="226" t="s">
        <v>1034</v>
      </c>
    </row>
    <row r="123" s="2" customFormat="1" ht="16.5" customHeight="1">
      <c r="A123" s="40"/>
      <c r="B123" s="41"/>
      <c r="C123" s="215" t="s">
        <v>633</v>
      </c>
      <c r="D123" s="215" t="s">
        <v>190</v>
      </c>
      <c r="E123" s="216" t="s">
        <v>4246</v>
      </c>
      <c r="F123" s="217" t="s">
        <v>4247</v>
      </c>
      <c r="G123" s="218" t="s">
        <v>442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342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342</v>
      </c>
      <c r="BM123" s="226" t="s">
        <v>1280</v>
      </c>
    </row>
    <row r="124" s="2" customFormat="1" ht="16.5" customHeight="1">
      <c r="A124" s="40"/>
      <c r="B124" s="41"/>
      <c r="C124" s="215" t="s">
        <v>638</v>
      </c>
      <c r="D124" s="215" t="s">
        <v>190</v>
      </c>
      <c r="E124" s="216" t="s">
        <v>4248</v>
      </c>
      <c r="F124" s="217" t="s">
        <v>4249</v>
      </c>
      <c r="G124" s="218" t="s">
        <v>442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342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342</v>
      </c>
      <c r="BM124" s="226" t="s">
        <v>1291</v>
      </c>
    </row>
    <row r="125" s="2" customFormat="1" ht="16.5" customHeight="1">
      <c r="A125" s="40"/>
      <c r="B125" s="41"/>
      <c r="C125" s="215" t="s">
        <v>630</v>
      </c>
      <c r="D125" s="215" t="s">
        <v>190</v>
      </c>
      <c r="E125" s="216" t="s">
        <v>4250</v>
      </c>
      <c r="F125" s="217" t="s">
        <v>4251</v>
      </c>
      <c r="G125" s="218" t="s">
        <v>442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342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342</v>
      </c>
      <c r="BM125" s="226" t="s">
        <v>1311</v>
      </c>
    </row>
    <row r="126" s="2" customFormat="1" ht="16.5" customHeight="1">
      <c r="A126" s="40"/>
      <c r="B126" s="41"/>
      <c r="C126" s="215" t="s">
        <v>647</v>
      </c>
      <c r="D126" s="215" t="s">
        <v>190</v>
      </c>
      <c r="E126" s="216" t="s">
        <v>4252</v>
      </c>
      <c r="F126" s="217" t="s">
        <v>4253</v>
      </c>
      <c r="G126" s="218" t="s">
        <v>442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342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342</v>
      </c>
      <c r="BM126" s="226" t="s">
        <v>1327</v>
      </c>
    </row>
    <row r="127" s="2" customFormat="1" ht="16.5" customHeight="1">
      <c r="A127" s="40"/>
      <c r="B127" s="41"/>
      <c r="C127" s="215" t="s">
        <v>891</v>
      </c>
      <c r="D127" s="215" t="s">
        <v>190</v>
      </c>
      <c r="E127" s="216" t="s">
        <v>4254</v>
      </c>
      <c r="F127" s="217" t="s">
        <v>4255</v>
      </c>
      <c r="G127" s="218" t="s">
        <v>442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342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342</v>
      </c>
      <c r="BM127" s="226" t="s">
        <v>1337</v>
      </c>
    </row>
    <row r="128" s="2" customFormat="1" ht="16.5" customHeight="1">
      <c r="A128" s="40"/>
      <c r="B128" s="41"/>
      <c r="C128" s="215" t="s">
        <v>896</v>
      </c>
      <c r="D128" s="215" t="s">
        <v>190</v>
      </c>
      <c r="E128" s="216" t="s">
        <v>4256</v>
      </c>
      <c r="F128" s="217" t="s">
        <v>4257</v>
      </c>
      <c r="G128" s="218" t="s">
        <v>442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342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342</v>
      </c>
      <c r="BM128" s="226" t="s">
        <v>1349</v>
      </c>
    </row>
    <row r="129" s="2" customFormat="1" ht="16.5" customHeight="1">
      <c r="A129" s="40"/>
      <c r="B129" s="41"/>
      <c r="C129" s="215" t="s">
        <v>901</v>
      </c>
      <c r="D129" s="215" t="s">
        <v>190</v>
      </c>
      <c r="E129" s="216" t="s">
        <v>4258</v>
      </c>
      <c r="F129" s="217" t="s">
        <v>4259</v>
      </c>
      <c r="G129" s="218" t="s">
        <v>442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342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342</v>
      </c>
      <c r="BM129" s="226" t="s">
        <v>1360</v>
      </c>
    </row>
    <row r="130" s="2" customFormat="1" ht="16.5" customHeight="1">
      <c r="A130" s="40"/>
      <c r="B130" s="41"/>
      <c r="C130" s="215" t="s">
        <v>907</v>
      </c>
      <c r="D130" s="215" t="s">
        <v>190</v>
      </c>
      <c r="E130" s="216" t="s">
        <v>4260</v>
      </c>
      <c r="F130" s="217" t="s">
        <v>4261</v>
      </c>
      <c r="G130" s="218" t="s">
        <v>501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342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342</v>
      </c>
      <c r="BM130" s="226" t="s">
        <v>1370</v>
      </c>
    </row>
    <row r="131" s="2" customFormat="1" ht="16.5" customHeight="1">
      <c r="A131" s="40"/>
      <c r="B131" s="41"/>
      <c r="C131" s="215" t="s">
        <v>916</v>
      </c>
      <c r="D131" s="215" t="s">
        <v>190</v>
      </c>
      <c r="E131" s="216" t="s">
        <v>4262</v>
      </c>
      <c r="F131" s="217" t="s">
        <v>4263</v>
      </c>
      <c r="G131" s="218" t="s">
        <v>501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342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342</v>
      </c>
      <c r="BM131" s="226" t="s">
        <v>1381</v>
      </c>
    </row>
    <row r="132" s="2" customFormat="1" ht="16.5" customHeight="1">
      <c r="A132" s="40"/>
      <c r="B132" s="41"/>
      <c r="C132" s="215" t="s">
        <v>932</v>
      </c>
      <c r="D132" s="215" t="s">
        <v>190</v>
      </c>
      <c r="E132" s="216" t="s">
        <v>4264</v>
      </c>
      <c r="F132" s="217" t="s">
        <v>4265</v>
      </c>
      <c r="G132" s="218" t="s">
        <v>501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342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342</v>
      </c>
      <c r="BM132" s="226" t="s">
        <v>1394</v>
      </c>
    </row>
    <row r="133" s="2" customFormat="1" ht="16.5" customHeight="1">
      <c r="A133" s="40"/>
      <c r="B133" s="41"/>
      <c r="C133" s="215" t="s">
        <v>939</v>
      </c>
      <c r="D133" s="215" t="s">
        <v>190</v>
      </c>
      <c r="E133" s="216" t="s">
        <v>4266</v>
      </c>
      <c r="F133" s="217" t="s">
        <v>4267</v>
      </c>
      <c r="G133" s="218" t="s">
        <v>345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342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342</v>
      </c>
      <c r="BM133" s="226" t="s">
        <v>1413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4268</v>
      </c>
      <c r="F134" s="202" t="s">
        <v>4269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188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948</v>
      </c>
      <c r="D135" s="215" t="s">
        <v>190</v>
      </c>
      <c r="E135" s="216" t="s">
        <v>4270</v>
      </c>
      <c r="F135" s="217" t="s">
        <v>4271</v>
      </c>
      <c r="G135" s="218" t="s">
        <v>442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342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342</v>
      </c>
      <c r="BM135" s="226" t="s">
        <v>1423</v>
      </c>
    </row>
    <row r="136" s="2" customFormat="1" ht="16.5" customHeight="1">
      <c r="A136" s="40"/>
      <c r="B136" s="41"/>
      <c r="C136" s="215" t="s">
        <v>953</v>
      </c>
      <c r="D136" s="215" t="s">
        <v>190</v>
      </c>
      <c r="E136" s="216" t="s">
        <v>4272</v>
      </c>
      <c r="F136" s="217" t="s">
        <v>4273</v>
      </c>
      <c r="G136" s="218" t="s">
        <v>442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342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342</v>
      </c>
      <c r="BM136" s="226" t="s">
        <v>1435</v>
      </c>
    </row>
    <row r="137" s="2" customFormat="1" ht="16.5" customHeight="1">
      <c r="A137" s="40"/>
      <c r="B137" s="41"/>
      <c r="C137" s="215" t="s">
        <v>967</v>
      </c>
      <c r="D137" s="215" t="s">
        <v>190</v>
      </c>
      <c r="E137" s="216" t="s">
        <v>4274</v>
      </c>
      <c r="F137" s="217" t="s">
        <v>4275</v>
      </c>
      <c r="G137" s="218" t="s">
        <v>442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342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342</v>
      </c>
      <c r="BM137" s="226" t="s">
        <v>1449</v>
      </c>
    </row>
    <row r="138" s="2" customFormat="1" ht="16.5" customHeight="1">
      <c r="A138" s="40"/>
      <c r="B138" s="41"/>
      <c r="C138" s="215" t="s">
        <v>972</v>
      </c>
      <c r="D138" s="215" t="s">
        <v>190</v>
      </c>
      <c r="E138" s="216" t="s">
        <v>4276</v>
      </c>
      <c r="F138" s="217" t="s">
        <v>4277</v>
      </c>
      <c r="G138" s="218" t="s">
        <v>442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342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342</v>
      </c>
      <c r="BM138" s="226" t="s">
        <v>1458</v>
      </c>
    </row>
    <row r="139" s="2" customFormat="1" ht="16.5" customHeight="1">
      <c r="A139" s="40"/>
      <c r="B139" s="41"/>
      <c r="C139" s="215" t="s">
        <v>979</v>
      </c>
      <c r="D139" s="215" t="s">
        <v>190</v>
      </c>
      <c r="E139" s="216" t="s">
        <v>4278</v>
      </c>
      <c r="F139" s="217" t="s">
        <v>4279</v>
      </c>
      <c r="G139" s="218" t="s">
        <v>442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342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342</v>
      </c>
      <c r="BM139" s="226" t="s">
        <v>1466</v>
      </c>
    </row>
    <row r="140" s="2" customFormat="1" ht="16.5" customHeight="1">
      <c r="A140" s="40"/>
      <c r="B140" s="41"/>
      <c r="C140" s="215" t="s">
        <v>984</v>
      </c>
      <c r="D140" s="215" t="s">
        <v>190</v>
      </c>
      <c r="E140" s="216" t="s">
        <v>4280</v>
      </c>
      <c r="F140" s="217" t="s">
        <v>4281</v>
      </c>
      <c r="G140" s="218" t="s">
        <v>442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342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342</v>
      </c>
      <c r="BM140" s="226" t="s">
        <v>1476</v>
      </c>
    </row>
    <row r="141" s="2" customFormat="1" ht="16.5" customHeight="1">
      <c r="A141" s="40"/>
      <c r="B141" s="41"/>
      <c r="C141" s="215" t="s">
        <v>988</v>
      </c>
      <c r="D141" s="215" t="s">
        <v>190</v>
      </c>
      <c r="E141" s="216" t="s">
        <v>4282</v>
      </c>
      <c r="F141" s="217" t="s">
        <v>4283</v>
      </c>
      <c r="G141" s="218" t="s">
        <v>442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342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342</v>
      </c>
      <c r="BM141" s="226" t="s">
        <v>1487</v>
      </c>
    </row>
    <row r="142" s="2" customFormat="1" ht="16.5" customHeight="1">
      <c r="A142" s="40"/>
      <c r="B142" s="41"/>
      <c r="C142" s="215" t="s">
        <v>991</v>
      </c>
      <c r="D142" s="215" t="s">
        <v>190</v>
      </c>
      <c r="E142" s="216" t="s">
        <v>4284</v>
      </c>
      <c r="F142" s="217" t="s">
        <v>4285</v>
      </c>
      <c r="G142" s="218" t="s">
        <v>442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342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342</v>
      </c>
      <c r="BM142" s="226" t="s">
        <v>1511</v>
      </c>
    </row>
    <row r="143" s="2" customFormat="1" ht="16.5" customHeight="1">
      <c r="A143" s="40"/>
      <c r="B143" s="41"/>
      <c r="C143" s="215" t="s">
        <v>993</v>
      </c>
      <c r="D143" s="215" t="s">
        <v>190</v>
      </c>
      <c r="E143" s="216" t="s">
        <v>4286</v>
      </c>
      <c r="F143" s="217" t="s">
        <v>4287</v>
      </c>
      <c r="G143" s="218" t="s">
        <v>442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342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342</v>
      </c>
      <c r="BM143" s="226" t="s">
        <v>1938</v>
      </c>
    </row>
    <row r="144" s="2" customFormat="1" ht="16.5" customHeight="1">
      <c r="A144" s="40"/>
      <c r="B144" s="41"/>
      <c r="C144" s="215" t="s">
        <v>1000</v>
      </c>
      <c r="D144" s="215" t="s">
        <v>190</v>
      </c>
      <c r="E144" s="216" t="s">
        <v>4288</v>
      </c>
      <c r="F144" s="217" t="s">
        <v>4289</v>
      </c>
      <c r="G144" s="218" t="s">
        <v>442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342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342</v>
      </c>
      <c r="BM144" s="226" t="s">
        <v>1955</v>
      </c>
    </row>
    <row r="145" s="2" customFormat="1" ht="16.5" customHeight="1">
      <c r="A145" s="40"/>
      <c r="B145" s="41"/>
      <c r="C145" s="215" t="s">
        <v>1006</v>
      </c>
      <c r="D145" s="215" t="s">
        <v>190</v>
      </c>
      <c r="E145" s="216" t="s">
        <v>4290</v>
      </c>
      <c r="F145" s="217" t="s">
        <v>4291</v>
      </c>
      <c r="G145" s="218" t="s">
        <v>501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342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342</v>
      </c>
      <c r="BM145" s="226" t="s">
        <v>1966</v>
      </c>
    </row>
    <row r="146" s="2" customFormat="1" ht="16.5" customHeight="1">
      <c r="A146" s="40"/>
      <c r="B146" s="41"/>
      <c r="C146" s="215" t="s">
        <v>1011</v>
      </c>
      <c r="D146" s="215" t="s">
        <v>190</v>
      </c>
      <c r="E146" s="216" t="s">
        <v>4292</v>
      </c>
      <c r="F146" s="217" t="s">
        <v>4293</v>
      </c>
      <c r="G146" s="218" t="s">
        <v>501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342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342</v>
      </c>
      <c r="BM146" s="226" t="s">
        <v>1973</v>
      </c>
    </row>
    <row r="147" s="2" customFormat="1" ht="16.5" customHeight="1">
      <c r="A147" s="40"/>
      <c r="B147" s="41"/>
      <c r="C147" s="215" t="s">
        <v>1013</v>
      </c>
      <c r="D147" s="215" t="s">
        <v>190</v>
      </c>
      <c r="E147" s="216" t="s">
        <v>4294</v>
      </c>
      <c r="F147" s="217" t="s">
        <v>4295</v>
      </c>
      <c r="G147" s="218" t="s">
        <v>501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342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342</v>
      </c>
      <c r="BM147" s="226" t="s">
        <v>1981</v>
      </c>
    </row>
    <row r="148" s="2" customFormat="1" ht="16.5" customHeight="1">
      <c r="A148" s="40"/>
      <c r="B148" s="41"/>
      <c r="C148" s="215" t="s">
        <v>1016</v>
      </c>
      <c r="D148" s="215" t="s">
        <v>190</v>
      </c>
      <c r="E148" s="216" t="s">
        <v>4296</v>
      </c>
      <c r="F148" s="217" t="s">
        <v>4297</v>
      </c>
      <c r="G148" s="218" t="s">
        <v>501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342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342</v>
      </c>
      <c r="BM148" s="226" t="s">
        <v>1991</v>
      </c>
    </row>
    <row r="149" s="2" customFormat="1" ht="16.5" customHeight="1">
      <c r="A149" s="40"/>
      <c r="B149" s="41"/>
      <c r="C149" s="215" t="s">
        <v>1018</v>
      </c>
      <c r="D149" s="215" t="s">
        <v>190</v>
      </c>
      <c r="E149" s="216" t="s">
        <v>4298</v>
      </c>
      <c r="F149" s="217" t="s">
        <v>4299</v>
      </c>
      <c r="G149" s="218" t="s">
        <v>501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342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342</v>
      </c>
      <c r="BM149" s="226" t="s">
        <v>1999</v>
      </c>
    </row>
    <row r="150" s="2" customFormat="1" ht="16.5" customHeight="1">
      <c r="A150" s="40"/>
      <c r="B150" s="41"/>
      <c r="C150" s="215" t="s">
        <v>1024</v>
      </c>
      <c r="D150" s="215" t="s">
        <v>190</v>
      </c>
      <c r="E150" s="216" t="s">
        <v>4300</v>
      </c>
      <c r="F150" s="217" t="s">
        <v>4301</v>
      </c>
      <c r="G150" s="218" t="s">
        <v>501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342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342</v>
      </c>
      <c r="BM150" s="226" t="s">
        <v>2007</v>
      </c>
    </row>
    <row r="151" s="2" customFormat="1" ht="16.5" customHeight="1">
      <c r="A151" s="40"/>
      <c r="B151" s="41"/>
      <c r="C151" s="215" t="s">
        <v>1030</v>
      </c>
      <c r="D151" s="215" t="s">
        <v>190</v>
      </c>
      <c r="E151" s="216" t="s">
        <v>4302</v>
      </c>
      <c r="F151" s="217" t="s">
        <v>4303</v>
      </c>
      <c r="G151" s="218" t="s">
        <v>501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342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342</v>
      </c>
      <c r="BM151" s="226" t="s">
        <v>2011</v>
      </c>
    </row>
    <row r="152" s="2" customFormat="1" ht="16.5" customHeight="1">
      <c r="A152" s="40"/>
      <c r="B152" s="41"/>
      <c r="C152" s="215" t="s">
        <v>1034</v>
      </c>
      <c r="D152" s="215" t="s">
        <v>190</v>
      </c>
      <c r="E152" s="216" t="s">
        <v>4304</v>
      </c>
      <c r="F152" s="217" t="s">
        <v>4305</v>
      </c>
      <c r="G152" s="218" t="s">
        <v>501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342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342</v>
      </c>
      <c r="BM152" s="226" t="s">
        <v>2020</v>
      </c>
    </row>
    <row r="153" s="2" customFormat="1" ht="16.5" customHeight="1">
      <c r="A153" s="40"/>
      <c r="B153" s="41"/>
      <c r="C153" s="215" t="s">
        <v>1036</v>
      </c>
      <c r="D153" s="215" t="s">
        <v>190</v>
      </c>
      <c r="E153" s="216" t="s">
        <v>4306</v>
      </c>
      <c r="F153" s="217" t="s">
        <v>4307</v>
      </c>
      <c r="G153" s="218" t="s">
        <v>501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342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342</v>
      </c>
      <c r="BM153" s="226" t="s">
        <v>2027</v>
      </c>
    </row>
    <row r="154" s="2" customFormat="1" ht="16.5" customHeight="1">
      <c r="A154" s="40"/>
      <c r="B154" s="41"/>
      <c r="C154" s="215" t="s">
        <v>1280</v>
      </c>
      <c r="D154" s="215" t="s">
        <v>190</v>
      </c>
      <c r="E154" s="216" t="s">
        <v>4308</v>
      </c>
      <c r="F154" s="217" t="s">
        <v>4309</v>
      </c>
      <c r="G154" s="218" t="s">
        <v>501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342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342</v>
      </c>
      <c r="BM154" s="226" t="s">
        <v>2039</v>
      </c>
    </row>
    <row r="155" s="2" customFormat="1" ht="16.5" customHeight="1">
      <c r="A155" s="40"/>
      <c r="B155" s="41"/>
      <c r="C155" s="215" t="s">
        <v>1286</v>
      </c>
      <c r="D155" s="215" t="s">
        <v>190</v>
      </c>
      <c r="E155" s="216" t="s">
        <v>4310</v>
      </c>
      <c r="F155" s="217" t="s">
        <v>4311</v>
      </c>
      <c r="G155" s="218" t="s">
        <v>501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342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342</v>
      </c>
      <c r="BM155" s="226" t="s">
        <v>2047</v>
      </c>
    </row>
    <row r="156" s="2" customFormat="1" ht="16.5" customHeight="1">
      <c r="A156" s="40"/>
      <c r="B156" s="41"/>
      <c r="C156" s="215" t="s">
        <v>1291</v>
      </c>
      <c r="D156" s="215" t="s">
        <v>190</v>
      </c>
      <c r="E156" s="216" t="s">
        <v>4312</v>
      </c>
      <c r="F156" s="217" t="s">
        <v>4313</v>
      </c>
      <c r="G156" s="218" t="s">
        <v>501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342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342</v>
      </c>
      <c r="BM156" s="226" t="s">
        <v>2059</v>
      </c>
    </row>
    <row r="157" s="2" customFormat="1" ht="16.5" customHeight="1">
      <c r="A157" s="40"/>
      <c r="B157" s="41"/>
      <c r="C157" s="215" t="s">
        <v>1298</v>
      </c>
      <c r="D157" s="215" t="s">
        <v>190</v>
      </c>
      <c r="E157" s="216" t="s">
        <v>4314</v>
      </c>
      <c r="F157" s="217" t="s">
        <v>4315</v>
      </c>
      <c r="G157" s="218" t="s">
        <v>501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342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342</v>
      </c>
      <c r="BM157" s="226" t="s">
        <v>2069</v>
      </c>
    </row>
    <row r="158" s="2" customFormat="1" ht="16.5" customHeight="1">
      <c r="A158" s="40"/>
      <c r="B158" s="41"/>
      <c r="C158" s="215" t="s">
        <v>1311</v>
      </c>
      <c r="D158" s="215" t="s">
        <v>190</v>
      </c>
      <c r="E158" s="216" t="s">
        <v>4316</v>
      </c>
      <c r="F158" s="217" t="s">
        <v>4317</v>
      </c>
      <c r="G158" s="218" t="s">
        <v>1866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342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342</v>
      </c>
      <c r="BM158" s="226" t="s">
        <v>2081</v>
      </c>
    </row>
    <row r="159" s="2" customFormat="1" ht="16.5" customHeight="1">
      <c r="A159" s="40"/>
      <c r="B159" s="41"/>
      <c r="C159" s="215" t="s">
        <v>1317</v>
      </c>
      <c r="D159" s="215" t="s">
        <v>190</v>
      </c>
      <c r="E159" s="216" t="s">
        <v>4318</v>
      </c>
      <c r="F159" s="217" t="s">
        <v>4319</v>
      </c>
      <c r="G159" s="218" t="s">
        <v>1866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342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342</v>
      </c>
      <c r="BM159" s="226" t="s">
        <v>2091</v>
      </c>
    </row>
    <row r="160" s="2" customFormat="1" ht="16.5" customHeight="1">
      <c r="A160" s="40"/>
      <c r="B160" s="41"/>
      <c r="C160" s="215" t="s">
        <v>1327</v>
      </c>
      <c r="D160" s="215" t="s">
        <v>190</v>
      </c>
      <c r="E160" s="216" t="s">
        <v>4320</v>
      </c>
      <c r="F160" s="217" t="s">
        <v>4321</v>
      </c>
      <c r="G160" s="218" t="s">
        <v>1866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342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342</v>
      </c>
      <c r="BM160" s="226" t="s">
        <v>2097</v>
      </c>
    </row>
    <row r="161" s="2" customFormat="1" ht="16.5" customHeight="1">
      <c r="A161" s="40"/>
      <c r="B161" s="41"/>
      <c r="C161" s="215" t="s">
        <v>1332</v>
      </c>
      <c r="D161" s="215" t="s">
        <v>190</v>
      </c>
      <c r="E161" s="216" t="s">
        <v>4322</v>
      </c>
      <c r="F161" s="217" t="s">
        <v>4323</v>
      </c>
      <c r="G161" s="218" t="s">
        <v>442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342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342</v>
      </c>
      <c r="BM161" s="226" t="s">
        <v>2104</v>
      </c>
    </row>
    <row r="162" s="2" customFormat="1" ht="16.5" customHeight="1">
      <c r="A162" s="40"/>
      <c r="B162" s="41"/>
      <c r="C162" s="215" t="s">
        <v>1337</v>
      </c>
      <c r="D162" s="215" t="s">
        <v>190</v>
      </c>
      <c r="E162" s="216" t="s">
        <v>4324</v>
      </c>
      <c r="F162" s="217" t="s">
        <v>4325</v>
      </c>
      <c r="G162" s="218" t="s">
        <v>501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342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342</v>
      </c>
      <c r="BM162" s="226" t="s">
        <v>2108</v>
      </c>
    </row>
    <row r="163" s="2" customFormat="1" ht="16.5" customHeight="1">
      <c r="A163" s="40"/>
      <c r="B163" s="41"/>
      <c r="C163" s="215" t="s">
        <v>1345</v>
      </c>
      <c r="D163" s="215" t="s">
        <v>190</v>
      </c>
      <c r="E163" s="216" t="s">
        <v>4326</v>
      </c>
      <c r="F163" s="217" t="s">
        <v>4327</v>
      </c>
      <c r="G163" s="218" t="s">
        <v>501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342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342</v>
      </c>
      <c r="BM163" s="226" t="s">
        <v>2112</v>
      </c>
    </row>
    <row r="164" s="2" customFormat="1" ht="16.5" customHeight="1">
      <c r="A164" s="40"/>
      <c r="B164" s="41"/>
      <c r="C164" s="215" t="s">
        <v>1349</v>
      </c>
      <c r="D164" s="215" t="s">
        <v>190</v>
      </c>
      <c r="E164" s="216" t="s">
        <v>4328</v>
      </c>
      <c r="F164" s="217" t="s">
        <v>4329</v>
      </c>
      <c r="G164" s="218" t="s">
        <v>501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342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342</v>
      </c>
      <c r="BM164" s="226" t="s">
        <v>2120</v>
      </c>
    </row>
    <row r="165" s="2" customFormat="1" ht="16.5" customHeight="1">
      <c r="A165" s="40"/>
      <c r="B165" s="41"/>
      <c r="C165" s="215" t="s">
        <v>1355</v>
      </c>
      <c r="D165" s="215" t="s">
        <v>190</v>
      </c>
      <c r="E165" s="216" t="s">
        <v>4330</v>
      </c>
      <c r="F165" s="217" t="s">
        <v>4331</v>
      </c>
      <c r="G165" s="218" t="s">
        <v>501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342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342</v>
      </c>
      <c r="BM165" s="226" t="s">
        <v>2129</v>
      </c>
    </row>
    <row r="166" s="2" customFormat="1" ht="16.5" customHeight="1">
      <c r="A166" s="40"/>
      <c r="B166" s="41"/>
      <c r="C166" s="215" t="s">
        <v>1360</v>
      </c>
      <c r="D166" s="215" t="s">
        <v>190</v>
      </c>
      <c r="E166" s="216" t="s">
        <v>4332</v>
      </c>
      <c r="F166" s="217" t="s">
        <v>4333</v>
      </c>
      <c r="G166" s="218" t="s">
        <v>345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342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342</v>
      </c>
      <c r="BM166" s="226" t="s">
        <v>2139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1862</v>
      </c>
      <c r="F167" s="202" t="s">
        <v>4334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188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1365</v>
      </c>
      <c r="D168" s="215" t="s">
        <v>190</v>
      </c>
      <c r="E168" s="216" t="s">
        <v>4335</v>
      </c>
      <c r="F168" s="217" t="s">
        <v>4336</v>
      </c>
      <c r="G168" s="218" t="s">
        <v>1866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342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342</v>
      </c>
      <c r="BM168" s="226" t="s">
        <v>2149</v>
      </c>
    </row>
    <row r="169" s="2" customFormat="1" ht="16.5" customHeight="1">
      <c r="A169" s="40"/>
      <c r="B169" s="41"/>
      <c r="C169" s="215" t="s">
        <v>1370</v>
      </c>
      <c r="D169" s="215" t="s">
        <v>190</v>
      </c>
      <c r="E169" s="216" t="s">
        <v>4337</v>
      </c>
      <c r="F169" s="217" t="s">
        <v>4338</v>
      </c>
      <c r="G169" s="218" t="s">
        <v>1866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342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342</v>
      </c>
      <c r="BM169" s="226" t="s">
        <v>2159</v>
      </c>
    </row>
    <row r="170" s="2" customFormat="1" ht="16.5" customHeight="1">
      <c r="A170" s="40"/>
      <c r="B170" s="41"/>
      <c r="C170" s="215" t="s">
        <v>1374</v>
      </c>
      <c r="D170" s="215" t="s">
        <v>190</v>
      </c>
      <c r="E170" s="216" t="s">
        <v>4339</v>
      </c>
      <c r="F170" s="217" t="s">
        <v>4340</v>
      </c>
      <c r="G170" s="218" t="s">
        <v>1866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342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342</v>
      </c>
      <c r="BM170" s="226" t="s">
        <v>2169</v>
      </c>
    </row>
    <row r="171" s="2" customFormat="1" ht="16.5" customHeight="1">
      <c r="A171" s="40"/>
      <c r="B171" s="41"/>
      <c r="C171" s="215" t="s">
        <v>1381</v>
      </c>
      <c r="D171" s="215" t="s">
        <v>190</v>
      </c>
      <c r="E171" s="216" t="s">
        <v>4341</v>
      </c>
      <c r="F171" s="217" t="s">
        <v>4342</v>
      </c>
      <c r="G171" s="218" t="s">
        <v>442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342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342</v>
      </c>
      <c r="BM171" s="226" t="s">
        <v>2188</v>
      </c>
    </row>
    <row r="172" s="2" customFormat="1" ht="16.5" customHeight="1">
      <c r="A172" s="40"/>
      <c r="B172" s="41"/>
      <c r="C172" s="215" t="s">
        <v>1390</v>
      </c>
      <c r="D172" s="215" t="s">
        <v>190</v>
      </c>
      <c r="E172" s="216" t="s">
        <v>4343</v>
      </c>
      <c r="F172" s="217" t="s">
        <v>4344</v>
      </c>
      <c r="G172" s="218" t="s">
        <v>1866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342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342</v>
      </c>
      <c r="BM172" s="226" t="s">
        <v>2198</v>
      </c>
    </row>
    <row r="173" s="2" customFormat="1" ht="21.75" customHeight="1">
      <c r="A173" s="40"/>
      <c r="B173" s="41"/>
      <c r="C173" s="215" t="s">
        <v>1394</v>
      </c>
      <c r="D173" s="215" t="s">
        <v>190</v>
      </c>
      <c r="E173" s="216" t="s">
        <v>4345</v>
      </c>
      <c r="F173" s="217" t="s">
        <v>4346</v>
      </c>
      <c r="G173" s="218" t="s">
        <v>1866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342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342</v>
      </c>
      <c r="BM173" s="226" t="s">
        <v>2208</v>
      </c>
    </row>
    <row r="174" s="2" customFormat="1" ht="16.5" customHeight="1">
      <c r="A174" s="40"/>
      <c r="B174" s="41"/>
      <c r="C174" s="215" t="s">
        <v>1408</v>
      </c>
      <c r="D174" s="215" t="s">
        <v>190</v>
      </c>
      <c r="E174" s="216" t="s">
        <v>4347</v>
      </c>
      <c r="F174" s="217" t="s">
        <v>4348</v>
      </c>
      <c r="G174" s="218" t="s">
        <v>1866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342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342</v>
      </c>
      <c r="BM174" s="226" t="s">
        <v>2218</v>
      </c>
    </row>
    <row r="175" s="2" customFormat="1" ht="16.5" customHeight="1">
      <c r="A175" s="40"/>
      <c r="B175" s="41"/>
      <c r="C175" s="215" t="s">
        <v>1413</v>
      </c>
      <c r="D175" s="215" t="s">
        <v>190</v>
      </c>
      <c r="E175" s="216" t="s">
        <v>4349</v>
      </c>
      <c r="F175" s="217" t="s">
        <v>4350</v>
      </c>
      <c r="G175" s="218" t="s">
        <v>442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342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342</v>
      </c>
      <c r="BM175" s="226" t="s">
        <v>2229</v>
      </c>
    </row>
    <row r="176" s="2" customFormat="1" ht="16.5" customHeight="1">
      <c r="A176" s="40"/>
      <c r="B176" s="41"/>
      <c r="C176" s="215" t="s">
        <v>1418</v>
      </c>
      <c r="D176" s="215" t="s">
        <v>190</v>
      </c>
      <c r="E176" s="216" t="s">
        <v>4351</v>
      </c>
      <c r="F176" s="217" t="s">
        <v>4352</v>
      </c>
      <c r="G176" s="218" t="s">
        <v>442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342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342</v>
      </c>
      <c r="BM176" s="226" t="s">
        <v>2244</v>
      </c>
    </row>
    <row r="177" s="2" customFormat="1" ht="16.5" customHeight="1">
      <c r="A177" s="40"/>
      <c r="B177" s="41"/>
      <c r="C177" s="215" t="s">
        <v>1423</v>
      </c>
      <c r="D177" s="215" t="s">
        <v>190</v>
      </c>
      <c r="E177" s="216" t="s">
        <v>4353</v>
      </c>
      <c r="F177" s="217" t="s">
        <v>4354</v>
      </c>
      <c r="G177" s="218" t="s">
        <v>1866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342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342</v>
      </c>
      <c r="BM177" s="226" t="s">
        <v>2300</v>
      </c>
    </row>
    <row r="178" s="2" customFormat="1" ht="16.5" customHeight="1">
      <c r="A178" s="40"/>
      <c r="B178" s="41"/>
      <c r="C178" s="215" t="s">
        <v>1430</v>
      </c>
      <c r="D178" s="215" t="s">
        <v>190</v>
      </c>
      <c r="E178" s="216" t="s">
        <v>4355</v>
      </c>
      <c r="F178" s="217" t="s">
        <v>4356</v>
      </c>
      <c r="G178" s="218" t="s">
        <v>442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342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342</v>
      </c>
      <c r="BM178" s="226" t="s">
        <v>2313</v>
      </c>
    </row>
    <row r="179" s="2" customFormat="1" ht="16.5" customHeight="1">
      <c r="A179" s="40"/>
      <c r="B179" s="41"/>
      <c r="C179" s="215" t="s">
        <v>1435</v>
      </c>
      <c r="D179" s="215" t="s">
        <v>190</v>
      </c>
      <c r="E179" s="216" t="s">
        <v>4357</v>
      </c>
      <c r="F179" s="217" t="s">
        <v>4358</v>
      </c>
      <c r="G179" s="218" t="s">
        <v>1866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342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342</v>
      </c>
      <c r="BM179" s="226" t="s">
        <v>2323</v>
      </c>
    </row>
    <row r="180" s="2" customFormat="1" ht="16.5" customHeight="1">
      <c r="A180" s="40"/>
      <c r="B180" s="41"/>
      <c r="C180" s="215" t="s">
        <v>1442</v>
      </c>
      <c r="D180" s="215" t="s">
        <v>190</v>
      </c>
      <c r="E180" s="216" t="s">
        <v>4359</v>
      </c>
      <c r="F180" s="217" t="s">
        <v>4360</v>
      </c>
      <c r="G180" s="218" t="s">
        <v>1866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342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342</v>
      </c>
      <c r="BM180" s="226" t="s">
        <v>2334</v>
      </c>
    </row>
    <row r="181" s="2" customFormat="1" ht="16.5" customHeight="1">
      <c r="A181" s="40"/>
      <c r="B181" s="41"/>
      <c r="C181" s="215" t="s">
        <v>1449</v>
      </c>
      <c r="D181" s="215" t="s">
        <v>190</v>
      </c>
      <c r="E181" s="216" t="s">
        <v>4361</v>
      </c>
      <c r="F181" s="217" t="s">
        <v>4362</v>
      </c>
      <c r="G181" s="218" t="s">
        <v>1866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342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342</v>
      </c>
      <c r="BM181" s="226" t="s">
        <v>2889</v>
      </c>
    </row>
    <row r="182" s="2" customFormat="1" ht="16.5" customHeight="1">
      <c r="A182" s="40"/>
      <c r="B182" s="41"/>
      <c r="C182" s="215" t="s">
        <v>1454</v>
      </c>
      <c r="D182" s="215" t="s">
        <v>190</v>
      </c>
      <c r="E182" s="216" t="s">
        <v>4363</v>
      </c>
      <c r="F182" s="217" t="s">
        <v>4364</v>
      </c>
      <c r="G182" s="218" t="s">
        <v>1866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342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342</v>
      </c>
      <c r="BM182" s="226" t="s">
        <v>2898</v>
      </c>
    </row>
    <row r="183" s="2" customFormat="1" ht="16.5" customHeight="1">
      <c r="A183" s="40"/>
      <c r="B183" s="41"/>
      <c r="C183" s="215" t="s">
        <v>1458</v>
      </c>
      <c r="D183" s="215" t="s">
        <v>190</v>
      </c>
      <c r="E183" s="216" t="s">
        <v>4365</v>
      </c>
      <c r="F183" s="217" t="s">
        <v>4366</v>
      </c>
      <c r="G183" s="218" t="s">
        <v>1866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342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342</v>
      </c>
      <c r="BM183" s="226" t="s">
        <v>2908</v>
      </c>
    </row>
    <row r="184" s="2" customFormat="1" ht="16.5" customHeight="1">
      <c r="A184" s="40"/>
      <c r="B184" s="41"/>
      <c r="C184" s="215" t="s">
        <v>1462</v>
      </c>
      <c r="D184" s="215" t="s">
        <v>190</v>
      </c>
      <c r="E184" s="216" t="s">
        <v>4367</v>
      </c>
      <c r="F184" s="217" t="s">
        <v>4368</v>
      </c>
      <c r="G184" s="218" t="s">
        <v>442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342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342</v>
      </c>
      <c r="BM184" s="226" t="s">
        <v>2914</v>
      </c>
    </row>
    <row r="185" s="2" customFormat="1" ht="16.5" customHeight="1">
      <c r="A185" s="40"/>
      <c r="B185" s="41"/>
      <c r="C185" s="215" t="s">
        <v>1466</v>
      </c>
      <c r="D185" s="215" t="s">
        <v>190</v>
      </c>
      <c r="E185" s="216" t="s">
        <v>4369</v>
      </c>
      <c r="F185" s="217" t="s">
        <v>4370</v>
      </c>
      <c r="G185" s="218" t="s">
        <v>442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342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342</v>
      </c>
      <c r="BM185" s="226" t="s">
        <v>2922</v>
      </c>
    </row>
    <row r="186" s="2" customFormat="1" ht="16.5" customHeight="1">
      <c r="A186" s="40"/>
      <c r="B186" s="41"/>
      <c r="C186" s="215" t="s">
        <v>1471</v>
      </c>
      <c r="D186" s="215" t="s">
        <v>190</v>
      </c>
      <c r="E186" s="216" t="s">
        <v>4371</v>
      </c>
      <c r="F186" s="217" t="s">
        <v>4372</v>
      </c>
      <c r="G186" s="218" t="s">
        <v>442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342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342</v>
      </c>
      <c r="BM186" s="226" t="s">
        <v>2930</v>
      </c>
    </row>
    <row r="187" s="2" customFormat="1" ht="16.5" customHeight="1">
      <c r="A187" s="40"/>
      <c r="B187" s="41"/>
      <c r="C187" s="215" t="s">
        <v>1476</v>
      </c>
      <c r="D187" s="215" t="s">
        <v>190</v>
      </c>
      <c r="E187" s="216" t="s">
        <v>4373</v>
      </c>
      <c r="F187" s="217" t="s">
        <v>4374</v>
      </c>
      <c r="G187" s="218" t="s">
        <v>442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342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342</v>
      </c>
      <c r="BM187" s="226" t="s">
        <v>2936</v>
      </c>
    </row>
    <row r="188" s="2" customFormat="1" ht="16.5" customHeight="1">
      <c r="A188" s="40"/>
      <c r="B188" s="41"/>
      <c r="C188" s="215" t="s">
        <v>1481</v>
      </c>
      <c r="D188" s="215" t="s">
        <v>190</v>
      </c>
      <c r="E188" s="216" t="s">
        <v>4369</v>
      </c>
      <c r="F188" s="217" t="s">
        <v>4370</v>
      </c>
      <c r="G188" s="218" t="s">
        <v>442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342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342</v>
      </c>
      <c r="BM188" s="226" t="s">
        <v>2942</v>
      </c>
    </row>
    <row r="189" s="2" customFormat="1" ht="16.5" customHeight="1">
      <c r="A189" s="40"/>
      <c r="B189" s="41"/>
      <c r="C189" s="215" t="s">
        <v>1487</v>
      </c>
      <c r="D189" s="215" t="s">
        <v>190</v>
      </c>
      <c r="E189" s="216" t="s">
        <v>4375</v>
      </c>
      <c r="F189" s="217" t="s">
        <v>4376</v>
      </c>
      <c r="G189" s="218" t="s">
        <v>4377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342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342</v>
      </c>
      <c r="BM189" s="226" t="s">
        <v>2948</v>
      </c>
    </row>
    <row r="190" s="2" customFormat="1" ht="16.5" customHeight="1">
      <c r="A190" s="40"/>
      <c r="B190" s="41"/>
      <c r="C190" s="215" t="s">
        <v>1506</v>
      </c>
      <c r="D190" s="215" t="s">
        <v>190</v>
      </c>
      <c r="E190" s="216" t="s">
        <v>4378</v>
      </c>
      <c r="F190" s="217" t="s">
        <v>4379</v>
      </c>
      <c r="G190" s="218" t="s">
        <v>442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342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342</v>
      </c>
      <c r="BM190" s="226" t="s">
        <v>2952</v>
      </c>
    </row>
    <row r="191" s="2" customFormat="1" ht="16.5" customHeight="1">
      <c r="A191" s="40"/>
      <c r="B191" s="41"/>
      <c r="C191" s="215" t="s">
        <v>1511</v>
      </c>
      <c r="D191" s="215" t="s">
        <v>190</v>
      </c>
      <c r="E191" s="216" t="s">
        <v>4380</v>
      </c>
      <c r="F191" s="217" t="s">
        <v>4381</v>
      </c>
      <c r="G191" s="218" t="s">
        <v>442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342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342</v>
      </c>
      <c r="BM191" s="226" t="s">
        <v>2957</v>
      </c>
    </row>
    <row r="192" s="2" customFormat="1" ht="16.5" customHeight="1">
      <c r="A192" s="40"/>
      <c r="B192" s="41"/>
      <c r="C192" s="215" t="s">
        <v>1934</v>
      </c>
      <c r="D192" s="215" t="s">
        <v>190</v>
      </c>
      <c r="E192" s="216" t="s">
        <v>4382</v>
      </c>
      <c r="F192" s="217" t="s">
        <v>4383</v>
      </c>
      <c r="G192" s="218" t="s">
        <v>1866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342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342</v>
      </c>
      <c r="BM192" s="226" t="s">
        <v>1441</v>
      </c>
    </row>
    <row r="193" s="2" customFormat="1" ht="16.5" customHeight="1">
      <c r="A193" s="40"/>
      <c r="B193" s="41"/>
      <c r="C193" s="215" t="s">
        <v>1938</v>
      </c>
      <c r="D193" s="215" t="s">
        <v>190</v>
      </c>
      <c r="E193" s="216" t="s">
        <v>4384</v>
      </c>
      <c r="F193" s="217" t="s">
        <v>4385</v>
      </c>
      <c r="G193" s="218" t="s">
        <v>442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342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342</v>
      </c>
      <c r="BM193" s="226" t="s">
        <v>2965</v>
      </c>
    </row>
    <row r="194" s="2" customFormat="1" ht="16.5" customHeight="1">
      <c r="A194" s="40"/>
      <c r="B194" s="41"/>
      <c r="C194" s="215" t="s">
        <v>1950</v>
      </c>
      <c r="D194" s="215" t="s">
        <v>190</v>
      </c>
      <c r="E194" s="216" t="s">
        <v>4386</v>
      </c>
      <c r="F194" s="217" t="s">
        <v>4387</v>
      </c>
      <c r="G194" s="218" t="s">
        <v>442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342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342</v>
      </c>
      <c r="BM194" s="226" t="s">
        <v>2973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4388</v>
      </c>
      <c r="F195" s="217" t="s">
        <v>4389</v>
      </c>
      <c r="G195" s="218" t="s">
        <v>442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342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342</v>
      </c>
      <c r="BM195" s="226" t="s">
        <v>2945</v>
      </c>
    </row>
    <row r="196" s="2" customFormat="1" ht="16.5" customHeight="1">
      <c r="A196" s="40"/>
      <c r="B196" s="41"/>
      <c r="C196" s="215" t="s">
        <v>1961</v>
      </c>
      <c r="D196" s="215" t="s">
        <v>190</v>
      </c>
      <c r="E196" s="216" t="s">
        <v>4390</v>
      </c>
      <c r="F196" s="217" t="s">
        <v>4391</v>
      </c>
      <c r="G196" s="218" t="s">
        <v>442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342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342</v>
      </c>
      <c r="BM196" s="226" t="s">
        <v>2992</v>
      </c>
    </row>
    <row r="197" s="2" customFormat="1" ht="16.5" customHeight="1">
      <c r="A197" s="40"/>
      <c r="B197" s="41"/>
      <c r="C197" s="215" t="s">
        <v>1966</v>
      </c>
      <c r="D197" s="215" t="s">
        <v>190</v>
      </c>
      <c r="E197" s="216" t="s">
        <v>4392</v>
      </c>
      <c r="F197" s="217" t="s">
        <v>4393</v>
      </c>
      <c r="G197" s="218" t="s">
        <v>345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342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342</v>
      </c>
      <c r="BM197" s="226" t="s">
        <v>2996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JR0t6AbHoknelAXi5H7jOl6nC++8UUrN6V4fAfeBb/DXGPFXtNV9OkKHtqqArLG03dnaBZMu6iWbScMLdtNSgw==" hashValue="hXgEnmi/heoE2mHigWqBFu/vmTMwGByYQvhxolW+RiqUyOgKLrs7EYARoUOmCU4IDFEXucaxPD7RAehVPqB69w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4394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ROUND((SUM(BE108:BE491)),  2)</f>
        <v>0</v>
      </c>
      <c r="G35" s="40"/>
      <c r="H35" s="40"/>
      <c r="I35" s="160">
        <v>0.20999999999999999</v>
      </c>
      <c r="J35" s="159">
        <f>ROUND(((SUM(BE108:BE491))*I35),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ROUND((SUM(BF108:BF491)),  2)</f>
        <v>0</v>
      </c>
      <c r="G36" s="40"/>
      <c r="H36" s="40"/>
      <c r="I36" s="160">
        <v>0.14999999999999999</v>
      </c>
      <c r="J36" s="159">
        <f>ROUND(((SUM(BF108:BF491))*I36),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4395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4396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4397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4398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4399</v>
      </c>
      <c r="E68" s="180"/>
      <c r="F68" s="180"/>
      <c r="G68" s="180"/>
      <c r="H68" s="180"/>
      <c r="I68" s="180"/>
      <c r="J68" s="181">
        <f>J176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4400</v>
      </c>
      <c r="E69" s="180"/>
      <c r="F69" s="180"/>
      <c r="G69" s="180"/>
      <c r="H69" s="180"/>
      <c r="I69" s="180"/>
      <c r="J69" s="181">
        <f>J203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4401</v>
      </c>
      <c r="E70" s="180"/>
      <c r="F70" s="180"/>
      <c r="G70" s="180"/>
      <c r="H70" s="180"/>
      <c r="I70" s="180"/>
      <c r="J70" s="181">
        <f>J220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4402</v>
      </c>
      <c r="E71" s="180"/>
      <c r="F71" s="180"/>
      <c r="G71" s="180"/>
      <c r="H71" s="180"/>
      <c r="I71" s="180"/>
      <c r="J71" s="181">
        <f>J224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4403</v>
      </c>
      <c r="E72" s="180"/>
      <c r="F72" s="180"/>
      <c r="G72" s="180"/>
      <c r="H72" s="180"/>
      <c r="I72" s="180"/>
      <c r="J72" s="181">
        <f>J271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4404</v>
      </c>
      <c r="E73" s="180"/>
      <c r="F73" s="180"/>
      <c r="G73" s="180"/>
      <c r="H73" s="180"/>
      <c r="I73" s="180"/>
      <c r="J73" s="181">
        <f>J290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4405</v>
      </c>
      <c r="E74" s="180"/>
      <c r="F74" s="180"/>
      <c r="G74" s="180"/>
      <c r="H74" s="180"/>
      <c r="I74" s="180"/>
      <c r="J74" s="181">
        <f>J307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4406</v>
      </c>
      <c r="E75" s="180"/>
      <c r="F75" s="180"/>
      <c r="G75" s="180"/>
      <c r="H75" s="180"/>
      <c r="I75" s="180"/>
      <c r="J75" s="181">
        <f>J312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4407</v>
      </c>
      <c r="E76" s="180"/>
      <c r="F76" s="180"/>
      <c r="G76" s="180"/>
      <c r="H76" s="180"/>
      <c r="I76" s="180"/>
      <c r="J76" s="181">
        <f>J329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4408</v>
      </c>
      <c r="E77" s="180"/>
      <c r="F77" s="180"/>
      <c r="G77" s="180"/>
      <c r="H77" s="180"/>
      <c r="I77" s="180"/>
      <c r="J77" s="181">
        <f>J344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4409</v>
      </c>
      <c r="E78" s="180"/>
      <c r="F78" s="180"/>
      <c r="G78" s="180"/>
      <c r="H78" s="180"/>
      <c r="I78" s="180"/>
      <c r="J78" s="181">
        <f>J357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4410</v>
      </c>
      <c r="E79" s="180"/>
      <c r="F79" s="180"/>
      <c r="G79" s="180"/>
      <c r="H79" s="180"/>
      <c r="I79" s="180"/>
      <c r="J79" s="181">
        <f>J368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4411</v>
      </c>
      <c r="E80" s="180"/>
      <c r="F80" s="180"/>
      <c r="G80" s="180"/>
      <c r="H80" s="180"/>
      <c r="I80" s="180"/>
      <c r="J80" s="181">
        <f>J385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4412</v>
      </c>
      <c r="E81" s="180"/>
      <c r="F81" s="180"/>
      <c r="G81" s="180"/>
      <c r="H81" s="180"/>
      <c r="I81" s="180"/>
      <c r="J81" s="181">
        <f>J402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4413</v>
      </c>
      <c r="E82" s="180"/>
      <c r="F82" s="180"/>
      <c r="G82" s="180"/>
      <c r="H82" s="180"/>
      <c r="I82" s="180"/>
      <c r="J82" s="181">
        <f>J417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4414</v>
      </c>
      <c r="E83" s="180"/>
      <c r="F83" s="180"/>
      <c r="G83" s="180"/>
      <c r="H83" s="180"/>
      <c r="I83" s="180"/>
      <c r="J83" s="181">
        <f>J433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4415</v>
      </c>
      <c r="E84" s="180"/>
      <c r="F84" s="180"/>
      <c r="G84" s="180"/>
      <c r="H84" s="180"/>
      <c r="I84" s="180"/>
      <c r="J84" s="181">
        <f>J464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4416</v>
      </c>
      <c r="E85" s="180"/>
      <c r="F85" s="180"/>
      <c r="G85" s="180"/>
      <c r="H85" s="180"/>
      <c r="I85" s="180"/>
      <c r="J85" s="181">
        <f>J486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171</v>
      </c>
      <c r="E86" s="180"/>
      <c r="F86" s="180"/>
      <c r="G86" s="180"/>
      <c r="H86" s="180"/>
      <c r="I86" s="180"/>
      <c r="J86" s="181">
        <f>J489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154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174</v>
      </c>
      <c r="D107" s="191" t="s">
        <v>58</v>
      </c>
      <c r="E107" s="191" t="s">
        <v>54</v>
      </c>
      <c r="F107" s="191" t="s">
        <v>55</v>
      </c>
      <c r="G107" s="191" t="s">
        <v>175</v>
      </c>
      <c r="H107" s="191" t="s">
        <v>176</v>
      </c>
      <c r="I107" s="191" t="s">
        <v>177</v>
      </c>
      <c r="J107" s="191" t="s">
        <v>159</v>
      </c>
      <c r="K107" s="192" t="s">
        <v>178</v>
      </c>
      <c r="L107" s="193"/>
      <c r="M107" s="94" t="s">
        <v>19</v>
      </c>
      <c r="N107" s="95" t="s">
        <v>43</v>
      </c>
      <c r="O107" s="95" t="s">
        <v>179</v>
      </c>
      <c r="P107" s="95" t="s">
        <v>180</v>
      </c>
      <c r="Q107" s="95" t="s">
        <v>181</v>
      </c>
      <c r="R107" s="95" t="s">
        <v>182</v>
      </c>
      <c r="S107" s="95" t="s">
        <v>183</v>
      </c>
      <c r="T107" s="96" t="s">
        <v>184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185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P109+P112+P130+P146+P176+P203+P220+P224+P271+P290+P307+P312+P329+P344+P357+P368+P385+P402+P417+P433+P464+P486+P489</f>
        <v>0</v>
      </c>
      <c r="Q108" s="98"/>
      <c r="R108" s="196">
        <f>R109+R112+R130+R146+R176+R203+R220+R224+R271+R290+R307+R312+R329+R344+R357+R368+R385+R402+R417+R433+R464+R486+R489</f>
        <v>0</v>
      </c>
      <c r="S108" s="98"/>
      <c r="T108" s="197">
        <f>T109+T112+T130+T146+T176+T203+T220+T224+T271+T290+T307+T312+T329+T344+T357+T368+T385+T402+T417+T433+T464+T486+T489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160</v>
      </c>
      <c r="BK108" s="198">
        <f>BK109+BK112+BK130+BK146+BK176+BK203+BK220+BK224+BK271+BK290+BK307+BK312+BK329+BK344+BK357+BK368+BK385+BK402+BK417+BK433+BK464+BK486+BK489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4417</v>
      </c>
      <c r="F109" s="202" t="s">
        <v>4418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188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190</v>
      </c>
      <c r="E110" s="216" t="s">
        <v>4417</v>
      </c>
      <c r="F110" s="217" t="s">
        <v>4419</v>
      </c>
      <c r="G110" s="218" t="s">
        <v>4420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4421</v>
      </c>
    </row>
    <row r="111" s="2" customFormat="1" ht="16.5" customHeight="1">
      <c r="A111" s="40"/>
      <c r="B111" s="41"/>
      <c r="C111" s="215" t="s">
        <v>82</v>
      </c>
      <c r="D111" s="215" t="s">
        <v>190</v>
      </c>
      <c r="E111" s="216" t="s">
        <v>4422</v>
      </c>
      <c r="F111" s="217" t="s">
        <v>4423</v>
      </c>
      <c r="G111" s="218" t="s">
        <v>4420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4424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4425</v>
      </c>
      <c r="F112" s="202" t="s">
        <v>4426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188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190</v>
      </c>
      <c r="E113" s="216" t="s">
        <v>4427</v>
      </c>
      <c r="F113" s="217" t="s">
        <v>4428</v>
      </c>
      <c r="G113" s="218" t="s">
        <v>1352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4429</v>
      </c>
    </row>
    <row r="114" s="2" customFormat="1" ht="16.5" customHeight="1">
      <c r="A114" s="40"/>
      <c r="B114" s="41"/>
      <c r="C114" s="215" t="s">
        <v>135</v>
      </c>
      <c r="D114" s="215" t="s">
        <v>190</v>
      </c>
      <c r="E114" s="216" t="s">
        <v>4430</v>
      </c>
      <c r="F114" s="217" t="s">
        <v>4431</v>
      </c>
      <c r="G114" s="218" t="s">
        <v>1352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4432</v>
      </c>
    </row>
    <row r="115" s="2" customFormat="1" ht="16.5" customHeight="1">
      <c r="A115" s="40"/>
      <c r="B115" s="41"/>
      <c r="C115" s="215" t="s">
        <v>253</v>
      </c>
      <c r="D115" s="215" t="s">
        <v>190</v>
      </c>
      <c r="E115" s="216" t="s">
        <v>4433</v>
      </c>
      <c r="F115" s="217" t="s">
        <v>4434</v>
      </c>
      <c r="G115" s="218" t="s">
        <v>1352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4435</v>
      </c>
    </row>
    <row r="116" s="2" customFormat="1" ht="16.5" customHeight="1">
      <c r="A116" s="40"/>
      <c r="B116" s="41"/>
      <c r="C116" s="215" t="s">
        <v>258</v>
      </c>
      <c r="D116" s="215" t="s">
        <v>190</v>
      </c>
      <c r="E116" s="216" t="s">
        <v>4436</v>
      </c>
      <c r="F116" s="217" t="s">
        <v>4437</v>
      </c>
      <c r="G116" s="218" t="s">
        <v>1352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4438</v>
      </c>
    </row>
    <row r="117" s="2" customFormat="1" ht="16.5" customHeight="1">
      <c r="A117" s="40"/>
      <c r="B117" s="41"/>
      <c r="C117" s="215" t="s">
        <v>263</v>
      </c>
      <c r="D117" s="215" t="s">
        <v>190</v>
      </c>
      <c r="E117" s="216" t="s">
        <v>4439</v>
      </c>
      <c r="F117" s="217" t="s">
        <v>4440</v>
      </c>
      <c r="G117" s="218" t="s">
        <v>1352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4441</v>
      </c>
    </row>
    <row r="118" s="2" customFormat="1" ht="16.5" customHeight="1">
      <c r="A118" s="40"/>
      <c r="B118" s="41"/>
      <c r="C118" s="215" t="s">
        <v>268</v>
      </c>
      <c r="D118" s="215" t="s">
        <v>190</v>
      </c>
      <c r="E118" s="216" t="s">
        <v>4442</v>
      </c>
      <c r="F118" s="217" t="s">
        <v>4443</v>
      </c>
      <c r="G118" s="218" t="s">
        <v>1352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4444</v>
      </c>
    </row>
    <row r="119" s="2" customFormat="1" ht="16.5" customHeight="1">
      <c r="A119" s="40"/>
      <c r="B119" s="41"/>
      <c r="C119" s="215" t="s">
        <v>239</v>
      </c>
      <c r="D119" s="215" t="s">
        <v>190</v>
      </c>
      <c r="E119" s="216" t="s">
        <v>4445</v>
      </c>
      <c r="F119" s="217" t="s">
        <v>4446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4447</v>
      </c>
    </row>
    <row r="120" s="2" customFormat="1" ht="16.5" customHeight="1">
      <c r="A120" s="40"/>
      <c r="B120" s="41"/>
      <c r="C120" s="215" t="s">
        <v>286</v>
      </c>
      <c r="D120" s="215" t="s">
        <v>190</v>
      </c>
      <c r="E120" s="216" t="s">
        <v>4448</v>
      </c>
      <c r="F120" s="217" t="s">
        <v>4449</v>
      </c>
      <c r="G120" s="218" t="s">
        <v>1352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4450</v>
      </c>
    </row>
    <row r="121" s="2" customFormat="1" ht="16.5" customHeight="1">
      <c r="A121" s="40"/>
      <c r="B121" s="41"/>
      <c r="C121" s="215" t="s">
        <v>296</v>
      </c>
      <c r="D121" s="215" t="s">
        <v>190</v>
      </c>
      <c r="E121" s="216" t="s">
        <v>4451</v>
      </c>
      <c r="F121" s="217" t="s">
        <v>4452</v>
      </c>
      <c r="G121" s="218" t="s">
        <v>1352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4453</v>
      </c>
    </row>
    <row r="122" s="2" customFormat="1" ht="16.5" customHeight="1">
      <c r="A122" s="40"/>
      <c r="B122" s="41"/>
      <c r="C122" s="215" t="s">
        <v>305</v>
      </c>
      <c r="D122" s="215" t="s">
        <v>190</v>
      </c>
      <c r="E122" s="216" t="s">
        <v>4454</v>
      </c>
      <c r="F122" s="217" t="s">
        <v>4455</v>
      </c>
      <c r="G122" s="218" t="s">
        <v>1352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4456</v>
      </c>
    </row>
    <row r="123" s="2" customFormat="1" ht="16.5" customHeight="1">
      <c r="A123" s="40"/>
      <c r="B123" s="41"/>
      <c r="C123" s="215" t="s">
        <v>312</v>
      </c>
      <c r="D123" s="215" t="s">
        <v>190</v>
      </c>
      <c r="E123" s="216" t="s">
        <v>4457</v>
      </c>
      <c r="F123" s="217" t="s">
        <v>4458</v>
      </c>
      <c r="G123" s="218" t="s">
        <v>1352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4459</v>
      </c>
    </row>
    <row r="124" s="2" customFormat="1" ht="16.5" customHeight="1">
      <c r="A124" s="40"/>
      <c r="B124" s="41"/>
      <c r="C124" s="215" t="s">
        <v>321</v>
      </c>
      <c r="D124" s="215" t="s">
        <v>190</v>
      </c>
      <c r="E124" s="216" t="s">
        <v>4460</v>
      </c>
      <c r="F124" s="217" t="s">
        <v>4461</v>
      </c>
      <c r="G124" s="218" t="s">
        <v>1352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4462</v>
      </c>
    </row>
    <row r="125" s="2" customFormat="1" ht="16.5" customHeight="1">
      <c r="A125" s="40"/>
      <c r="B125" s="41"/>
      <c r="C125" s="215" t="s">
        <v>8</v>
      </c>
      <c r="D125" s="215" t="s">
        <v>190</v>
      </c>
      <c r="E125" s="216" t="s">
        <v>4463</v>
      </c>
      <c r="F125" s="217" t="s">
        <v>4464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4465</v>
      </c>
    </row>
    <row r="126" s="2" customFormat="1" ht="16.5" customHeight="1">
      <c r="A126" s="40"/>
      <c r="B126" s="41"/>
      <c r="C126" s="215" t="s">
        <v>342</v>
      </c>
      <c r="D126" s="215" t="s">
        <v>190</v>
      </c>
      <c r="E126" s="216" t="s">
        <v>4466</v>
      </c>
      <c r="F126" s="217" t="s">
        <v>4467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4468</v>
      </c>
    </row>
    <row r="127" s="2" customFormat="1" ht="16.5" customHeight="1">
      <c r="A127" s="40"/>
      <c r="B127" s="41"/>
      <c r="C127" s="215" t="s">
        <v>348</v>
      </c>
      <c r="D127" s="215" t="s">
        <v>190</v>
      </c>
      <c r="E127" s="216" t="s">
        <v>4469</v>
      </c>
      <c r="F127" s="217" t="s">
        <v>4470</v>
      </c>
      <c r="G127" s="218" t="s">
        <v>1352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4471</v>
      </c>
    </row>
    <row r="128" s="2" customFormat="1" ht="16.5" customHeight="1">
      <c r="A128" s="40"/>
      <c r="B128" s="41"/>
      <c r="C128" s="215" t="s">
        <v>355</v>
      </c>
      <c r="D128" s="215" t="s">
        <v>190</v>
      </c>
      <c r="E128" s="216" t="s">
        <v>4472</v>
      </c>
      <c r="F128" s="217" t="s">
        <v>4473</v>
      </c>
      <c r="G128" s="218" t="s">
        <v>1352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4474</v>
      </c>
    </row>
    <row r="129" s="2" customFormat="1" ht="16.5" customHeight="1">
      <c r="A129" s="40"/>
      <c r="B129" s="41"/>
      <c r="C129" s="215" t="s">
        <v>361</v>
      </c>
      <c r="D129" s="215" t="s">
        <v>190</v>
      </c>
      <c r="E129" s="216" t="s">
        <v>4475</v>
      </c>
      <c r="F129" s="217" t="s">
        <v>4476</v>
      </c>
      <c r="G129" s="218" t="s">
        <v>1352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4477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4478</v>
      </c>
      <c r="F130" s="202" t="s">
        <v>4479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188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375</v>
      </c>
      <c r="D131" s="215" t="s">
        <v>190</v>
      </c>
      <c r="E131" s="216" t="s">
        <v>4480</v>
      </c>
      <c r="F131" s="217" t="s">
        <v>4481</v>
      </c>
      <c r="G131" s="218" t="s">
        <v>1352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4482</v>
      </c>
    </row>
    <row r="132" s="2" customFormat="1" ht="52.2" customHeight="1">
      <c r="A132" s="40"/>
      <c r="B132" s="41"/>
      <c r="C132" s="215" t="s">
        <v>7</v>
      </c>
      <c r="D132" s="215" t="s">
        <v>190</v>
      </c>
      <c r="E132" s="216" t="s">
        <v>4483</v>
      </c>
      <c r="F132" s="217" t="s">
        <v>4484</v>
      </c>
      <c r="G132" s="218" t="s">
        <v>1352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4485</v>
      </c>
    </row>
    <row r="133" s="2" customFormat="1" ht="52.2" customHeight="1">
      <c r="A133" s="40"/>
      <c r="B133" s="41"/>
      <c r="C133" s="215" t="s">
        <v>389</v>
      </c>
      <c r="D133" s="215" t="s">
        <v>190</v>
      </c>
      <c r="E133" s="216" t="s">
        <v>4486</v>
      </c>
      <c r="F133" s="217" t="s">
        <v>4487</v>
      </c>
      <c r="G133" s="218" t="s">
        <v>1352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4488</v>
      </c>
    </row>
    <row r="134" s="2" customFormat="1" ht="52.2" customHeight="1">
      <c r="A134" s="40"/>
      <c r="B134" s="41"/>
      <c r="C134" s="215" t="s">
        <v>396</v>
      </c>
      <c r="D134" s="215" t="s">
        <v>190</v>
      </c>
      <c r="E134" s="216" t="s">
        <v>4489</v>
      </c>
      <c r="F134" s="217" t="s">
        <v>4490</v>
      </c>
      <c r="G134" s="218" t="s">
        <v>1352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4491</v>
      </c>
    </row>
    <row r="135" s="2" customFormat="1" ht="52.2" customHeight="1">
      <c r="A135" s="40"/>
      <c r="B135" s="41"/>
      <c r="C135" s="215" t="s">
        <v>403</v>
      </c>
      <c r="D135" s="215" t="s">
        <v>190</v>
      </c>
      <c r="E135" s="216" t="s">
        <v>4492</v>
      </c>
      <c r="F135" s="217" t="s">
        <v>4493</v>
      </c>
      <c r="G135" s="218" t="s">
        <v>1352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4494</v>
      </c>
    </row>
    <row r="136" s="2" customFormat="1" ht="52.2" customHeight="1">
      <c r="A136" s="40"/>
      <c r="B136" s="41"/>
      <c r="C136" s="215" t="s">
        <v>412</v>
      </c>
      <c r="D136" s="215" t="s">
        <v>190</v>
      </c>
      <c r="E136" s="216" t="s">
        <v>4495</v>
      </c>
      <c r="F136" s="217" t="s">
        <v>4496</v>
      </c>
      <c r="G136" s="218" t="s">
        <v>1352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4497</v>
      </c>
    </row>
    <row r="137" s="2" customFormat="1" ht="52.2" customHeight="1">
      <c r="A137" s="40"/>
      <c r="B137" s="41"/>
      <c r="C137" s="215" t="s">
        <v>420</v>
      </c>
      <c r="D137" s="215" t="s">
        <v>190</v>
      </c>
      <c r="E137" s="216" t="s">
        <v>4498</v>
      </c>
      <c r="F137" s="217" t="s">
        <v>4499</v>
      </c>
      <c r="G137" s="218" t="s">
        <v>1352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4500</v>
      </c>
    </row>
    <row r="138" s="2" customFormat="1" ht="52.2" customHeight="1">
      <c r="A138" s="40"/>
      <c r="B138" s="41"/>
      <c r="C138" s="215" t="s">
        <v>439</v>
      </c>
      <c r="D138" s="215" t="s">
        <v>190</v>
      </c>
      <c r="E138" s="216" t="s">
        <v>4501</v>
      </c>
      <c r="F138" s="217" t="s">
        <v>4502</v>
      </c>
      <c r="G138" s="218" t="s">
        <v>1352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4503</v>
      </c>
    </row>
    <row r="139" s="2" customFormat="1" ht="52.2" customHeight="1">
      <c r="A139" s="40"/>
      <c r="B139" s="41"/>
      <c r="C139" s="215" t="s">
        <v>448</v>
      </c>
      <c r="D139" s="215" t="s">
        <v>190</v>
      </c>
      <c r="E139" s="216" t="s">
        <v>4504</v>
      </c>
      <c r="F139" s="217" t="s">
        <v>4505</v>
      </c>
      <c r="G139" s="218" t="s">
        <v>1352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4506</v>
      </c>
    </row>
    <row r="140" s="2" customFormat="1" ht="52.2" customHeight="1">
      <c r="A140" s="40"/>
      <c r="B140" s="41"/>
      <c r="C140" s="215" t="s">
        <v>457</v>
      </c>
      <c r="D140" s="215" t="s">
        <v>190</v>
      </c>
      <c r="E140" s="216" t="s">
        <v>4507</v>
      </c>
      <c r="F140" s="217" t="s">
        <v>4508</v>
      </c>
      <c r="G140" s="218" t="s">
        <v>1352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4509</v>
      </c>
    </row>
    <row r="141" s="2" customFormat="1" ht="52.2" customHeight="1">
      <c r="A141" s="40"/>
      <c r="B141" s="41"/>
      <c r="C141" s="215" t="s">
        <v>633</v>
      </c>
      <c r="D141" s="215" t="s">
        <v>190</v>
      </c>
      <c r="E141" s="216" t="s">
        <v>4510</v>
      </c>
      <c r="F141" s="217" t="s">
        <v>4511</v>
      </c>
      <c r="G141" s="218" t="s">
        <v>1352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4512</v>
      </c>
    </row>
    <row r="142" s="2" customFormat="1" ht="52.2" customHeight="1">
      <c r="A142" s="40"/>
      <c r="B142" s="41"/>
      <c r="C142" s="215" t="s">
        <v>638</v>
      </c>
      <c r="D142" s="215" t="s">
        <v>190</v>
      </c>
      <c r="E142" s="216" t="s">
        <v>4513</v>
      </c>
      <c r="F142" s="217" t="s">
        <v>4514</v>
      </c>
      <c r="G142" s="218" t="s">
        <v>1352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4515</v>
      </c>
    </row>
    <row r="143" s="2" customFormat="1" ht="52.2" customHeight="1">
      <c r="A143" s="40"/>
      <c r="B143" s="41"/>
      <c r="C143" s="215" t="s">
        <v>630</v>
      </c>
      <c r="D143" s="215" t="s">
        <v>190</v>
      </c>
      <c r="E143" s="216" t="s">
        <v>4516</v>
      </c>
      <c r="F143" s="217" t="s">
        <v>4517</v>
      </c>
      <c r="G143" s="218" t="s">
        <v>1352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4518</v>
      </c>
    </row>
    <row r="144" s="2" customFormat="1" ht="52.2" customHeight="1">
      <c r="A144" s="40"/>
      <c r="B144" s="41"/>
      <c r="C144" s="215" t="s">
        <v>647</v>
      </c>
      <c r="D144" s="215" t="s">
        <v>190</v>
      </c>
      <c r="E144" s="216" t="s">
        <v>4519</v>
      </c>
      <c r="F144" s="217" t="s">
        <v>4520</v>
      </c>
      <c r="G144" s="218" t="s">
        <v>1352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4521</v>
      </c>
    </row>
    <row r="145" s="2" customFormat="1" ht="52.2" customHeight="1">
      <c r="A145" s="40"/>
      <c r="B145" s="41"/>
      <c r="C145" s="215" t="s">
        <v>891</v>
      </c>
      <c r="D145" s="215" t="s">
        <v>190</v>
      </c>
      <c r="E145" s="216" t="s">
        <v>4522</v>
      </c>
      <c r="F145" s="217" t="s">
        <v>4523</v>
      </c>
      <c r="G145" s="218" t="s">
        <v>1352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4524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4525</v>
      </c>
      <c r="F146" s="202" t="s">
        <v>4526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SUM(P147:P175)</f>
        <v>0</v>
      </c>
      <c r="Q146" s="207"/>
      <c r="R146" s="208">
        <f>SUM(R147:R175)</f>
        <v>0</v>
      </c>
      <c r="S146" s="207"/>
      <c r="T146" s="209">
        <f>SUM(T147:T175)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188</v>
      </c>
      <c r="BK146" s="212">
        <f>SUM(BK147:BK175)</f>
        <v>0</v>
      </c>
    </row>
    <row r="147" s="2" customFormat="1" ht="16.5" customHeight="1">
      <c r="A147" s="40"/>
      <c r="B147" s="41"/>
      <c r="C147" s="215" t="s">
        <v>896</v>
      </c>
      <c r="D147" s="215" t="s">
        <v>190</v>
      </c>
      <c r="E147" s="216" t="s">
        <v>4527</v>
      </c>
      <c r="F147" s="217" t="s">
        <v>4528</v>
      </c>
      <c r="G147" s="218" t="s">
        <v>1352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4529</v>
      </c>
    </row>
    <row r="148" s="2" customFormat="1" ht="16.5" customHeight="1">
      <c r="A148" s="40"/>
      <c r="B148" s="41"/>
      <c r="C148" s="215" t="s">
        <v>901</v>
      </c>
      <c r="D148" s="215" t="s">
        <v>190</v>
      </c>
      <c r="E148" s="216" t="s">
        <v>4530</v>
      </c>
      <c r="F148" s="217" t="s">
        <v>4531</v>
      </c>
      <c r="G148" s="218" t="s">
        <v>1352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4532</v>
      </c>
    </row>
    <row r="149" s="2" customFormat="1" ht="16.5" customHeight="1">
      <c r="A149" s="40"/>
      <c r="B149" s="41"/>
      <c r="C149" s="215" t="s">
        <v>907</v>
      </c>
      <c r="D149" s="215" t="s">
        <v>190</v>
      </c>
      <c r="E149" s="216" t="s">
        <v>4533</v>
      </c>
      <c r="F149" s="217" t="s">
        <v>4534</v>
      </c>
      <c r="G149" s="218" t="s">
        <v>1352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4535</v>
      </c>
    </row>
    <row r="150" s="2" customFormat="1" ht="16.5" customHeight="1">
      <c r="A150" s="40"/>
      <c r="B150" s="41"/>
      <c r="C150" s="215" t="s">
        <v>916</v>
      </c>
      <c r="D150" s="215" t="s">
        <v>190</v>
      </c>
      <c r="E150" s="216" t="s">
        <v>4536</v>
      </c>
      <c r="F150" s="217" t="s">
        <v>4537</v>
      </c>
      <c r="G150" s="218" t="s">
        <v>1352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4538</v>
      </c>
    </row>
    <row r="151" s="2" customFormat="1" ht="16.5" customHeight="1">
      <c r="A151" s="40"/>
      <c r="B151" s="41"/>
      <c r="C151" s="215" t="s">
        <v>932</v>
      </c>
      <c r="D151" s="215" t="s">
        <v>190</v>
      </c>
      <c r="E151" s="216" t="s">
        <v>4539</v>
      </c>
      <c r="F151" s="217" t="s">
        <v>4540</v>
      </c>
      <c r="G151" s="218" t="s">
        <v>1352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4541</v>
      </c>
    </row>
    <row r="152" s="2" customFormat="1" ht="16.5" customHeight="1">
      <c r="A152" s="40"/>
      <c r="B152" s="41"/>
      <c r="C152" s="215" t="s">
        <v>939</v>
      </c>
      <c r="D152" s="215" t="s">
        <v>190</v>
      </c>
      <c r="E152" s="216" t="s">
        <v>4542</v>
      </c>
      <c r="F152" s="217" t="s">
        <v>4543</v>
      </c>
      <c r="G152" s="218" t="s">
        <v>1352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4544</v>
      </c>
    </row>
    <row r="153" s="2" customFormat="1" ht="16.5" customHeight="1">
      <c r="A153" s="40"/>
      <c r="B153" s="41"/>
      <c r="C153" s="215" t="s">
        <v>948</v>
      </c>
      <c r="D153" s="215" t="s">
        <v>190</v>
      </c>
      <c r="E153" s="216" t="s">
        <v>4545</v>
      </c>
      <c r="F153" s="217" t="s">
        <v>4546</v>
      </c>
      <c r="G153" s="218" t="s">
        <v>1352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4547</v>
      </c>
    </row>
    <row r="154" s="2" customFormat="1" ht="16.5" customHeight="1">
      <c r="A154" s="40"/>
      <c r="B154" s="41"/>
      <c r="C154" s="215" t="s">
        <v>953</v>
      </c>
      <c r="D154" s="215" t="s">
        <v>190</v>
      </c>
      <c r="E154" s="216" t="s">
        <v>4548</v>
      </c>
      <c r="F154" s="217" t="s">
        <v>4549</v>
      </c>
      <c r="G154" s="218" t="s">
        <v>1352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4550</v>
      </c>
    </row>
    <row r="155" s="2" customFormat="1" ht="16.5" customHeight="1">
      <c r="A155" s="40"/>
      <c r="B155" s="41"/>
      <c r="C155" s="215" t="s">
        <v>967</v>
      </c>
      <c r="D155" s="215" t="s">
        <v>190</v>
      </c>
      <c r="E155" s="216" t="s">
        <v>4551</v>
      </c>
      <c r="F155" s="217" t="s">
        <v>4552</v>
      </c>
      <c r="G155" s="218" t="s">
        <v>1352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4553</v>
      </c>
    </row>
    <row r="156" s="2" customFormat="1" ht="16.5" customHeight="1">
      <c r="A156" s="40"/>
      <c r="B156" s="41"/>
      <c r="C156" s="215" t="s">
        <v>972</v>
      </c>
      <c r="D156" s="215" t="s">
        <v>190</v>
      </c>
      <c r="E156" s="216" t="s">
        <v>4554</v>
      </c>
      <c r="F156" s="217" t="s">
        <v>4555</v>
      </c>
      <c r="G156" s="218" t="s">
        <v>1352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4556</v>
      </c>
    </row>
    <row r="157" s="2" customFormat="1" ht="16.5" customHeight="1">
      <c r="A157" s="40"/>
      <c r="B157" s="41"/>
      <c r="C157" s="215" t="s">
        <v>979</v>
      </c>
      <c r="D157" s="215" t="s">
        <v>190</v>
      </c>
      <c r="E157" s="216" t="s">
        <v>4557</v>
      </c>
      <c r="F157" s="217" t="s">
        <v>4558</v>
      </c>
      <c r="G157" s="218" t="s">
        <v>1352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4559</v>
      </c>
    </row>
    <row r="158" s="2" customFormat="1" ht="16.5" customHeight="1">
      <c r="A158" s="40"/>
      <c r="B158" s="41"/>
      <c r="C158" s="215" t="s">
        <v>984</v>
      </c>
      <c r="D158" s="215" t="s">
        <v>190</v>
      </c>
      <c r="E158" s="216" t="s">
        <v>4560</v>
      </c>
      <c r="F158" s="217" t="s">
        <v>4561</v>
      </c>
      <c r="G158" s="218" t="s">
        <v>1352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4562</v>
      </c>
    </row>
    <row r="159" s="2" customFormat="1" ht="16.5" customHeight="1">
      <c r="A159" s="40"/>
      <c r="B159" s="41"/>
      <c r="C159" s="215" t="s">
        <v>988</v>
      </c>
      <c r="D159" s="215" t="s">
        <v>190</v>
      </c>
      <c r="E159" s="216" t="s">
        <v>4563</v>
      </c>
      <c r="F159" s="217" t="s">
        <v>4564</v>
      </c>
      <c r="G159" s="218" t="s">
        <v>1352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4565</v>
      </c>
    </row>
    <row r="160" s="2" customFormat="1" ht="16.5" customHeight="1">
      <c r="A160" s="40"/>
      <c r="B160" s="41"/>
      <c r="C160" s="215" t="s">
        <v>991</v>
      </c>
      <c r="D160" s="215" t="s">
        <v>190</v>
      </c>
      <c r="E160" s="216" t="s">
        <v>4566</v>
      </c>
      <c r="F160" s="217" t="s">
        <v>4567</v>
      </c>
      <c r="G160" s="218" t="s">
        <v>1352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4568</v>
      </c>
    </row>
    <row r="161" s="2" customFormat="1" ht="16.5" customHeight="1">
      <c r="A161" s="40"/>
      <c r="B161" s="41"/>
      <c r="C161" s="215" t="s">
        <v>993</v>
      </c>
      <c r="D161" s="215" t="s">
        <v>190</v>
      </c>
      <c r="E161" s="216" t="s">
        <v>4569</v>
      </c>
      <c r="F161" s="217" t="s">
        <v>4570</v>
      </c>
      <c r="G161" s="218" t="s">
        <v>1352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4571</v>
      </c>
    </row>
    <row r="162" s="2" customFormat="1" ht="16.5" customHeight="1">
      <c r="A162" s="40"/>
      <c r="B162" s="41"/>
      <c r="C162" s="215" t="s">
        <v>1000</v>
      </c>
      <c r="D162" s="215" t="s">
        <v>190</v>
      </c>
      <c r="E162" s="216" t="s">
        <v>4572</v>
      </c>
      <c r="F162" s="217" t="s">
        <v>4573</v>
      </c>
      <c r="G162" s="218" t="s">
        <v>1352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4574</v>
      </c>
    </row>
    <row r="163" s="2" customFormat="1" ht="16.5" customHeight="1">
      <c r="A163" s="40"/>
      <c r="B163" s="41"/>
      <c r="C163" s="215" t="s">
        <v>1006</v>
      </c>
      <c r="D163" s="215" t="s">
        <v>190</v>
      </c>
      <c r="E163" s="216" t="s">
        <v>4575</v>
      </c>
      <c r="F163" s="217" t="s">
        <v>4576</v>
      </c>
      <c r="G163" s="218" t="s">
        <v>1352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4577</v>
      </c>
    </row>
    <row r="164" s="2" customFormat="1" ht="16.5" customHeight="1">
      <c r="A164" s="40"/>
      <c r="B164" s="41"/>
      <c r="C164" s="215" t="s">
        <v>1011</v>
      </c>
      <c r="D164" s="215" t="s">
        <v>190</v>
      </c>
      <c r="E164" s="216" t="s">
        <v>4578</v>
      </c>
      <c r="F164" s="217" t="s">
        <v>4579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4580</v>
      </c>
    </row>
    <row r="165" s="2" customFormat="1" ht="16.5" customHeight="1">
      <c r="A165" s="40"/>
      <c r="B165" s="41"/>
      <c r="C165" s="215" t="s">
        <v>1013</v>
      </c>
      <c r="D165" s="215" t="s">
        <v>190</v>
      </c>
      <c r="E165" s="216" t="s">
        <v>4581</v>
      </c>
      <c r="F165" s="217" t="s">
        <v>4582</v>
      </c>
      <c r="G165" s="218" t="s">
        <v>1352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4583</v>
      </c>
    </row>
    <row r="166" s="2" customFormat="1" ht="16.5" customHeight="1">
      <c r="A166" s="40"/>
      <c r="B166" s="41"/>
      <c r="C166" s="215" t="s">
        <v>1016</v>
      </c>
      <c r="D166" s="215" t="s">
        <v>190</v>
      </c>
      <c r="E166" s="216" t="s">
        <v>4584</v>
      </c>
      <c r="F166" s="217" t="s">
        <v>4585</v>
      </c>
      <c r="G166" s="218" t="s">
        <v>1352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4586</v>
      </c>
    </row>
    <row r="167" s="2" customFormat="1" ht="16.5" customHeight="1">
      <c r="A167" s="40"/>
      <c r="B167" s="41"/>
      <c r="C167" s="215" t="s">
        <v>1018</v>
      </c>
      <c r="D167" s="215" t="s">
        <v>190</v>
      </c>
      <c r="E167" s="216" t="s">
        <v>4587</v>
      </c>
      <c r="F167" s="217" t="s">
        <v>4588</v>
      </c>
      <c r="G167" s="218" t="s">
        <v>1352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4589</v>
      </c>
    </row>
    <row r="168" s="2" customFormat="1" ht="16.5" customHeight="1">
      <c r="A168" s="40"/>
      <c r="B168" s="41"/>
      <c r="C168" s="215" t="s">
        <v>1024</v>
      </c>
      <c r="D168" s="215" t="s">
        <v>190</v>
      </c>
      <c r="E168" s="216" t="s">
        <v>4590</v>
      </c>
      <c r="F168" s="217" t="s">
        <v>4591</v>
      </c>
      <c r="G168" s="218" t="s">
        <v>1352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4592</v>
      </c>
    </row>
    <row r="169" s="2" customFormat="1" ht="16.5" customHeight="1">
      <c r="A169" s="40"/>
      <c r="B169" s="41"/>
      <c r="C169" s="215" t="s">
        <v>1030</v>
      </c>
      <c r="D169" s="215" t="s">
        <v>190</v>
      </c>
      <c r="E169" s="216" t="s">
        <v>4593</v>
      </c>
      <c r="F169" s="217" t="s">
        <v>4594</v>
      </c>
      <c r="G169" s="218" t="s">
        <v>1352</v>
      </c>
      <c r="H169" s="219">
        <v>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4595</v>
      </c>
    </row>
    <row r="170" s="2" customFormat="1" ht="16.5" customHeight="1">
      <c r="A170" s="40"/>
      <c r="B170" s="41"/>
      <c r="C170" s="215" t="s">
        <v>1034</v>
      </c>
      <c r="D170" s="215" t="s">
        <v>190</v>
      </c>
      <c r="E170" s="216" t="s">
        <v>4596</v>
      </c>
      <c r="F170" s="217" t="s">
        <v>4597</v>
      </c>
      <c r="G170" s="218" t="s">
        <v>1352</v>
      </c>
      <c r="H170" s="219">
        <v>18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4598</v>
      </c>
    </row>
    <row r="171" s="2" customFormat="1" ht="16.5" customHeight="1">
      <c r="A171" s="40"/>
      <c r="B171" s="41"/>
      <c r="C171" s="215" t="s">
        <v>1036</v>
      </c>
      <c r="D171" s="215" t="s">
        <v>190</v>
      </c>
      <c r="E171" s="216" t="s">
        <v>4599</v>
      </c>
      <c r="F171" s="217" t="s">
        <v>4600</v>
      </c>
      <c r="G171" s="218" t="s">
        <v>1352</v>
      </c>
      <c r="H171" s="219">
        <v>7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4601</v>
      </c>
    </row>
    <row r="172" s="2" customFormat="1" ht="16.5" customHeight="1">
      <c r="A172" s="40"/>
      <c r="B172" s="41"/>
      <c r="C172" s="215" t="s">
        <v>1280</v>
      </c>
      <c r="D172" s="215" t="s">
        <v>190</v>
      </c>
      <c r="E172" s="216" t="s">
        <v>4602</v>
      </c>
      <c r="F172" s="217" t="s">
        <v>4603</v>
      </c>
      <c r="G172" s="218" t="s">
        <v>1352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4604</v>
      </c>
    </row>
    <row r="173" s="2" customFormat="1" ht="16.5" customHeight="1">
      <c r="A173" s="40"/>
      <c r="B173" s="41"/>
      <c r="C173" s="215" t="s">
        <v>1286</v>
      </c>
      <c r="D173" s="215" t="s">
        <v>190</v>
      </c>
      <c r="E173" s="216" t="s">
        <v>4605</v>
      </c>
      <c r="F173" s="217" t="s">
        <v>4606</v>
      </c>
      <c r="G173" s="218" t="s">
        <v>1352</v>
      </c>
      <c r="H173" s="219">
        <v>36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4607</v>
      </c>
    </row>
    <row r="174" s="2" customFormat="1" ht="16.5" customHeight="1">
      <c r="A174" s="40"/>
      <c r="B174" s="41"/>
      <c r="C174" s="215" t="s">
        <v>1291</v>
      </c>
      <c r="D174" s="215" t="s">
        <v>190</v>
      </c>
      <c r="E174" s="216" t="s">
        <v>4608</v>
      </c>
      <c r="F174" s="217" t="s">
        <v>4609</v>
      </c>
      <c r="G174" s="218" t="s">
        <v>1352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4610</v>
      </c>
    </row>
    <row r="175" s="2" customFormat="1" ht="16.5" customHeight="1">
      <c r="A175" s="40"/>
      <c r="B175" s="41"/>
      <c r="C175" s="215" t="s">
        <v>1298</v>
      </c>
      <c r="D175" s="215" t="s">
        <v>190</v>
      </c>
      <c r="E175" s="216" t="s">
        <v>4611</v>
      </c>
      <c r="F175" s="217" t="s">
        <v>4612</v>
      </c>
      <c r="G175" s="218" t="s">
        <v>1352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4613</v>
      </c>
    </row>
    <row r="176" s="12" customFormat="1" ht="25.92" customHeight="1">
      <c r="A176" s="12"/>
      <c r="B176" s="199"/>
      <c r="C176" s="200"/>
      <c r="D176" s="201" t="s">
        <v>72</v>
      </c>
      <c r="E176" s="202" t="s">
        <v>4614</v>
      </c>
      <c r="F176" s="202" t="s">
        <v>4615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80</v>
      </c>
      <c r="AT176" s="211" t="s">
        <v>72</v>
      </c>
      <c r="AU176" s="211" t="s">
        <v>73</v>
      </c>
      <c r="AY176" s="210" t="s">
        <v>188</v>
      </c>
      <c r="BK176" s="212">
        <f>SUM(BK177:BK202)</f>
        <v>0</v>
      </c>
    </row>
    <row r="177" s="2" customFormat="1" ht="16.5" customHeight="1">
      <c r="A177" s="40"/>
      <c r="B177" s="41"/>
      <c r="C177" s="215" t="s">
        <v>1311</v>
      </c>
      <c r="D177" s="215" t="s">
        <v>190</v>
      </c>
      <c r="E177" s="216" t="s">
        <v>4616</v>
      </c>
      <c r="F177" s="217" t="s">
        <v>4617</v>
      </c>
      <c r="G177" s="218" t="s">
        <v>1352</v>
      </c>
      <c r="H177" s="219">
        <v>650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4618</v>
      </c>
    </row>
    <row r="178" s="2" customFormat="1" ht="16.5" customHeight="1">
      <c r="A178" s="40"/>
      <c r="B178" s="41"/>
      <c r="C178" s="215" t="s">
        <v>1317</v>
      </c>
      <c r="D178" s="215" t="s">
        <v>190</v>
      </c>
      <c r="E178" s="216" t="s">
        <v>4619</v>
      </c>
      <c r="F178" s="217" t="s">
        <v>4620</v>
      </c>
      <c r="G178" s="218" t="s">
        <v>1352</v>
      </c>
      <c r="H178" s="219">
        <v>35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4621</v>
      </c>
    </row>
    <row r="179" s="2" customFormat="1" ht="16.5" customHeight="1">
      <c r="A179" s="40"/>
      <c r="B179" s="41"/>
      <c r="C179" s="215" t="s">
        <v>1327</v>
      </c>
      <c r="D179" s="215" t="s">
        <v>190</v>
      </c>
      <c r="E179" s="216" t="s">
        <v>4622</v>
      </c>
      <c r="F179" s="217" t="s">
        <v>4623</v>
      </c>
      <c r="G179" s="218" t="s">
        <v>1352</v>
      </c>
      <c r="H179" s="219">
        <v>70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4624</v>
      </c>
    </row>
    <row r="180" s="2" customFormat="1" ht="16.5" customHeight="1">
      <c r="A180" s="40"/>
      <c r="B180" s="41"/>
      <c r="C180" s="215" t="s">
        <v>1332</v>
      </c>
      <c r="D180" s="215" t="s">
        <v>190</v>
      </c>
      <c r="E180" s="216" t="s">
        <v>4625</v>
      </c>
      <c r="F180" s="217" t="s">
        <v>4626</v>
      </c>
      <c r="G180" s="218" t="s">
        <v>501</v>
      </c>
      <c r="H180" s="219">
        <v>130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4627</v>
      </c>
    </row>
    <row r="181" s="2" customFormat="1" ht="16.5" customHeight="1">
      <c r="A181" s="40"/>
      <c r="B181" s="41"/>
      <c r="C181" s="215" t="s">
        <v>1337</v>
      </c>
      <c r="D181" s="215" t="s">
        <v>190</v>
      </c>
      <c r="E181" s="216" t="s">
        <v>4628</v>
      </c>
      <c r="F181" s="217" t="s">
        <v>4629</v>
      </c>
      <c r="G181" s="218" t="s">
        <v>501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4630</v>
      </c>
    </row>
    <row r="182" s="2" customFormat="1" ht="16.5" customHeight="1">
      <c r="A182" s="40"/>
      <c r="B182" s="41"/>
      <c r="C182" s="215" t="s">
        <v>1345</v>
      </c>
      <c r="D182" s="215" t="s">
        <v>190</v>
      </c>
      <c r="E182" s="216" t="s">
        <v>4631</v>
      </c>
      <c r="F182" s="217" t="s">
        <v>4632</v>
      </c>
      <c r="G182" s="218" t="s">
        <v>1352</v>
      </c>
      <c r="H182" s="219">
        <v>40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4633</v>
      </c>
    </row>
    <row r="183" s="2" customFormat="1" ht="16.5" customHeight="1">
      <c r="A183" s="40"/>
      <c r="B183" s="41"/>
      <c r="C183" s="215" t="s">
        <v>1349</v>
      </c>
      <c r="D183" s="215" t="s">
        <v>190</v>
      </c>
      <c r="E183" s="216" t="s">
        <v>4634</v>
      </c>
      <c r="F183" s="217" t="s">
        <v>4635</v>
      </c>
      <c r="G183" s="218" t="s">
        <v>1352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4636</v>
      </c>
    </row>
    <row r="184" s="2" customFormat="1" ht="16.5" customHeight="1">
      <c r="A184" s="40"/>
      <c r="B184" s="41"/>
      <c r="C184" s="215" t="s">
        <v>1355</v>
      </c>
      <c r="D184" s="215" t="s">
        <v>190</v>
      </c>
      <c r="E184" s="216" t="s">
        <v>4637</v>
      </c>
      <c r="F184" s="217" t="s">
        <v>4638</v>
      </c>
      <c r="G184" s="218" t="s">
        <v>1352</v>
      </c>
      <c r="H184" s="219">
        <v>25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4639</v>
      </c>
    </row>
    <row r="185" s="2" customFormat="1" ht="16.5" customHeight="1">
      <c r="A185" s="40"/>
      <c r="B185" s="41"/>
      <c r="C185" s="215" t="s">
        <v>1360</v>
      </c>
      <c r="D185" s="215" t="s">
        <v>190</v>
      </c>
      <c r="E185" s="216" t="s">
        <v>4640</v>
      </c>
      <c r="F185" s="217" t="s">
        <v>4641</v>
      </c>
      <c r="G185" s="218" t="s">
        <v>1352</v>
      </c>
      <c r="H185" s="219">
        <v>40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4642</v>
      </c>
    </row>
    <row r="186" s="2" customFormat="1" ht="16.5" customHeight="1">
      <c r="A186" s="40"/>
      <c r="B186" s="41"/>
      <c r="C186" s="215" t="s">
        <v>1365</v>
      </c>
      <c r="D186" s="215" t="s">
        <v>190</v>
      </c>
      <c r="E186" s="216" t="s">
        <v>4643</v>
      </c>
      <c r="F186" s="217" t="s">
        <v>4644</v>
      </c>
      <c r="G186" s="218" t="s">
        <v>501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4645</v>
      </c>
    </row>
    <row r="187" s="2" customFormat="1" ht="16.5" customHeight="1">
      <c r="A187" s="40"/>
      <c r="B187" s="41"/>
      <c r="C187" s="215" t="s">
        <v>1370</v>
      </c>
      <c r="D187" s="215" t="s">
        <v>190</v>
      </c>
      <c r="E187" s="216" t="s">
        <v>4646</v>
      </c>
      <c r="F187" s="217" t="s">
        <v>4647</v>
      </c>
      <c r="G187" s="218" t="s">
        <v>1352</v>
      </c>
      <c r="H187" s="219">
        <v>250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4648</v>
      </c>
    </row>
    <row r="188" s="2" customFormat="1" ht="16.5" customHeight="1">
      <c r="A188" s="40"/>
      <c r="B188" s="41"/>
      <c r="C188" s="215" t="s">
        <v>1374</v>
      </c>
      <c r="D188" s="215" t="s">
        <v>190</v>
      </c>
      <c r="E188" s="216" t="s">
        <v>4649</v>
      </c>
      <c r="F188" s="217" t="s">
        <v>4650</v>
      </c>
      <c r="G188" s="218" t="s">
        <v>1352</v>
      </c>
      <c r="H188" s="219">
        <v>230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4651</v>
      </c>
    </row>
    <row r="189" s="2" customFormat="1" ht="16.5" customHeight="1">
      <c r="A189" s="40"/>
      <c r="B189" s="41"/>
      <c r="C189" s="215" t="s">
        <v>1381</v>
      </c>
      <c r="D189" s="215" t="s">
        <v>190</v>
      </c>
      <c r="E189" s="216" t="s">
        <v>4652</v>
      </c>
      <c r="F189" s="217" t="s">
        <v>4653</v>
      </c>
      <c r="G189" s="218" t="s">
        <v>1352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4654</v>
      </c>
    </row>
    <row r="190" s="2" customFormat="1" ht="16.5" customHeight="1">
      <c r="A190" s="40"/>
      <c r="B190" s="41"/>
      <c r="C190" s="215" t="s">
        <v>1390</v>
      </c>
      <c r="D190" s="215" t="s">
        <v>190</v>
      </c>
      <c r="E190" s="216" t="s">
        <v>4655</v>
      </c>
      <c r="F190" s="217" t="s">
        <v>4656</v>
      </c>
      <c r="G190" s="218" t="s">
        <v>1352</v>
      </c>
      <c r="H190" s="219">
        <v>350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4657</v>
      </c>
    </row>
    <row r="191" s="2" customFormat="1" ht="16.5" customHeight="1">
      <c r="A191" s="40"/>
      <c r="B191" s="41"/>
      <c r="C191" s="215" t="s">
        <v>1394</v>
      </c>
      <c r="D191" s="215" t="s">
        <v>190</v>
      </c>
      <c r="E191" s="216" t="s">
        <v>4658</v>
      </c>
      <c r="F191" s="217" t="s">
        <v>4659</v>
      </c>
      <c r="G191" s="218" t="s">
        <v>1352</v>
      </c>
      <c r="H191" s="219">
        <v>350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4660</v>
      </c>
    </row>
    <row r="192" s="2" customFormat="1" ht="16.5" customHeight="1">
      <c r="A192" s="40"/>
      <c r="B192" s="41"/>
      <c r="C192" s="215" t="s">
        <v>1408</v>
      </c>
      <c r="D192" s="215" t="s">
        <v>190</v>
      </c>
      <c r="E192" s="216" t="s">
        <v>4661</v>
      </c>
      <c r="F192" s="217" t="s">
        <v>4662</v>
      </c>
      <c r="G192" s="218" t="s">
        <v>1352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4663</v>
      </c>
    </row>
    <row r="193" s="2" customFormat="1" ht="16.5" customHeight="1">
      <c r="A193" s="40"/>
      <c r="B193" s="41"/>
      <c r="C193" s="215" t="s">
        <v>1413</v>
      </c>
      <c r="D193" s="215" t="s">
        <v>190</v>
      </c>
      <c r="E193" s="216" t="s">
        <v>4664</v>
      </c>
      <c r="F193" s="217" t="s">
        <v>4665</v>
      </c>
      <c r="G193" s="218" t="s">
        <v>1352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4666</v>
      </c>
    </row>
    <row r="194" s="2" customFormat="1" ht="16.5" customHeight="1">
      <c r="A194" s="40"/>
      <c r="B194" s="41"/>
      <c r="C194" s="215" t="s">
        <v>1418</v>
      </c>
      <c r="D194" s="215" t="s">
        <v>190</v>
      </c>
      <c r="E194" s="216" t="s">
        <v>4667</v>
      </c>
      <c r="F194" s="217" t="s">
        <v>4668</v>
      </c>
      <c r="G194" s="218" t="s">
        <v>1352</v>
      </c>
      <c r="H194" s="219">
        <v>20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4669</v>
      </c>
    </row>
    <row r="195" s="2" customFormat="1" ht="16.5" customHeight="1">
      <c r="A195" s="40"/>
      <c r="B195" s="41"/>
      <c r="C195" s="215" t="s">
        <v>1423</v>
      </c>
      <c r="D195" s="215" t="s">
        <v>190</v>
      </c>
      <c r="E195" s="216" t="s">
        <v>4670</v>
      </c>
      <c r="F195" s="217" t="s">
        <v>4671</v>
      </c>
      <c r="G195" s="218" t="s">
        <v>1352</v>
      </c>
      <c r="H195" s="219">
        <v>20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4672</v>
      </c>
    </row>
    <row r="196" s="2" customFormat="1" ht="16.5" customHeight="1">
      <c r="A196" s="40"/>
      <c r="B196" s="41"/>
      <c r="C196" s="215" t="s">
        <v>1430</v>
      </c>
      <c r="D196" s="215" t="s">
        <v>190</v>
      </c>
      <c r="E196" s="216" t="s">
        <v>4673</v>
      </c>
      <c r="F196" s="217" t="s">
        <v>4674</v>
      </c>
      <c r="G196" s="218" t="s">
        <v>1352</v>
      </c>
      <c r="H196" s="219">
        <v>50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4675</v>
      </c>
    </row>
    <row r="197" s="2" customFormat="1" ht="16.5" customHeight="1">
      <c r="A197" s="40"/>
      <c r="B197" s="41"/>
      <c r="C197" s="215" t="s">
        <v>1435</v>
      </c>
      <c r="D197" s="215" t="s">
        <v>190</v>
      </c>
      <c r="E197" s="216" t="s">
        <v>4676</v>
      </c>
      <c r="F197" s="217" t="s">
        <v>4677</v>
      </c>
      <c r="G197" s="218" t="s">
        <v>1352</v>
      </c>
      <c r="H197" s="219">
        <v>180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4678</v>
      </c>
    </row>
    <row r="198" s="2" customFormat="1" ht="16.5" customHeight="1">
      <c r="A198" s="40"/>
      <c r="B198" s="41"/>
      <c r="C198" s="215" t="s">
        <v>1442</v>
      </c>
      <c r="D198" s="215" t="s">
        <v>190</v>
      </c>
      <c r="E198" s="216" t="s">
        <v>4679</v>
      </c>
      <c r="F198" s="217" t="s">
        <v>4680</v>
      </c>
      <c r="G198" s="218" t="s">
        <v>1352</v>
      </c>
      <c r="H198" s="219">
        <v>1200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4681</v>
      </c>
    </row>
    <row r="199" s="2" customFormat="1" ht="16.5" customHeight="1">
      <c r="A199" s="40"/>
      <c r="B199" s="41"/>
      <c r="C199" s="215" t="s">
        <v>1449</v>
      </c>
      <c r="D199" s="215" t="s">
        <v>190</v>
      </c>
      <c r="E199" s="216" t="s">
        <v>4682</v>
      </c>
      <c r="F199" s="217" t="s">
        <v>4683</v>
      </c>
      <c r="G199" s="218" t="s">
        <v>1352</v>
      </c>
      <c r="H199" s="219">
        <v>800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4684</v>
      </c>
    </row>
    <row r="200" s="2" customFormat="1" ht="16.5" customHeight="1">
      <c r="A200" s="40"/>
      <c r="B200" s="41"/>
      <c r="C200" s="215" t="s">
        <v>1454</v>
      </c>
      <c r="D200" s="215" t="s">
        <v>190</v>
      </c>
      <c r="E200" s="216" t="s">
        <v>4685</v>
      </c>
      <c r="F200" s="217" t="s">
        <v>4686</v>
      </c>
      <c r="G200" s="218" t="s">
        <v>1352</v>
      </c>
      <c r="H200" s="219">
        <v>500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4687</v>
      </c>
    </row>
    <row r="201" s="2" customFormat="1" ht="16.5" customHeight="1">
      <c r="A201" s="40"/>
      <c r="B201" s="41"/>
      <c r="C201" s="215" t="s">
        <v>1458</v>
      </c>
      <c r="D201" s="215" t="s">
        <v>190</v>
      </c>
      <c r="E201" s="216" t="s">
        <v>4688</v>
      </c>
      <c r="F201" s="217" t="s">
        <v>4689</v>
      </c>
      <c r="G201" s="218" t="s">
        <v>501</v>
      </c>
      <c r="H201" s="219">
        <v>150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4690</v>
      </c>
    </row>
    <row r="202" s="2" customFormat="1" ht="16.5" customHeight="1">
      <c r="A202" s="40"/>
      <c r="B202" s="41"/>
      <c r="C202" s="215" t="s">
        <v>1462</v>
      </c>
      <c r="D202" s="215" t="s">
        <v>190</v>
      </c>
      <c r="E202" s="216" t="s">
        <v>4691</v>
      </c>
      <c r="F202" s="217" t="s">
        <v>4692</v>
      </c>
      <c r="G202" s="218" t="s">
        <v>501</v>
      </c>
      <c r="H202" s="219">
        <v>320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4693</v>
      </c>
    </row>
    <row r="203" s="12" customFormat="1" ht="25.92" customHeight="1">
      <c r="A203" s="12"/>
      <c r="B203" s="199"/>
      <c r="C203" s="200"/>
      <c r="D203" s="201" t="s">
        <v>72</v>
      </c>
      <c r="E203" s="202" t="s">
        <v>4694</v>
      </c>
      <c r="F203" s="202" t="s">
        <v>4695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72</v>
      </c>
      <c r="AU203" s="211" t="s">
        <v>73</v>
      </c>
      <c r="AY203" s="210" t="s">
        <v>188</v>
      </c>
      <c r="BK203" s="212">
        <f>SUM(BK204:BK219)</f>
        <v>0</v>
      </c>
    </row>
    <row r="204" s="2" customFormat="1" ht="16.5" customHeight="1">
      <c r="A204" s="40"/>
      <c r="B204" s="41"/>
      <c r="C204" s="215" t="s">
        <v>1466</v>
      </c>
      <c r="D204" s="215" t="s">
        <v>190</v>
      </c>
      <c r="E204" s="216" t="s">
        <v>4696</v>
      </c>
      <c r="F204" s="217" t="s">
        <v>4697</v>
      </c>
      <c r="G204" s="218" t="s">
        <v>1352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4698</v>
      </c>
    </row>
    <row r="205" s="2" customFormat="1">
      <c r="A205" s="40"/>
      <c r="B205" s="41"/>
      <c r="C205" s="42"/>
      <c r="D205" s="235" t="s">
        <v>4699</v>
      </c>
      <c r="E205" s="42"/>
      <c r="F205" s="293" t="s">
        <v>4700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4699</v>
      </c>
      <c r="AU205" s="19" t="s">
        <v>80</v>
      </c>
    </row>
    <row r="206" s="2" customFormat="1" ht="16.5" customHeight="1">
      <c r="A206" s="40"/>
      <c r="B206" s="41"/>
      <c r="C206" s="215" t="s">
        <v>1471</v>
      </c>
      <c r="D206" s="215" t="s">
        <v>190</v>
      </c>
      <c r="E206" s="216" t="s">
        <v>4701</v>
      </c>
      <c r="F206" s="217" t="s">
        <v>4702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4703</v>
      </c>
    </row>
    <row r="207" s="2" customFormat="1" ht="16.5" customHeight="1">
      <c r="A207" s="40"/>
      <c r="B207" s="41"/>
      <c r="C207" s="215" t="s">
        <v>1476</v>
      </c>
      <c r="D207" s="215" t="s">
        <v>190</v>
      </c>
      <c r="E207" s="216" t="s">
        <v>4704</v>
      </c>
      <c r="F207" s="217" t="s">
        <v>4705</v>
      </c>
      <c r="G207" s="218" t="s">
        <v>1352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4706</v>
      </c>
    </row>
    <row r="208" s="2" customFormat="1" ht="16.5" customHeight="1">
      <c r="A208" s="40"/>
      <c r="B208" s="41"/>
      <c r="C208" s="215" t="s">
        <v>1481</v>
      </c>
      <c r="D208" s="215" t="s">
        <v>190</v>
      </c>
      <c r="E208" s="216" t="s">
        <v>4707</v>
      </c>
      <c r="F208" s="217" t="s">
        <v>4708</v>
      </c>
      <c r="G208" s="218" t="s">
        <v>1352</v>
      </c>
      <c r="H208" s="219">
        <v>6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4709</v>
      </c>
    </row>
    <row r="209" s="2" customFormat="1" ht="16.5" customHeight="1">
      <c r="A209" s="40"/>
      <c r="B209" s="41"/>
      <c r="C209" s="215" t="s">
        <v>1487</v>
      </c>
      <c r="D209" s="215" t="s">
        <v>190</v>
      </c>
      <c r="E209" s="216" t="s">
        <v>4710</v>
      </c>
      <c r="F209" s="217" t="s">
        <v>4711</v>
      </c>
      <c r="G209" s="218" t="s">
        <v>1352</v>
      </c>
      <c r="H209" s="219">
        <v>4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4712</v>
      </c>
    </row>
    <row r="210" s="2" customFormat="1" ht="16.5" customHeight="1">
      <c r="A210" s="40"/>
      <c r="B210" s="41"/>
      <c r="C210" s="215" t="s">
        <v>1506</v>
      </c>
      <c r="D210" s="215" t="s">
        <v>190</v>
      </c>
      <c r="E210" s="216" t="s">
        <v>4713</v>
      </c>
      <c r="F210" s="217" t="s">
        <v>4714</v>
      </c>
      <c r="G210" s="218" t="s">
        <v>1352</v>
      </c>
      <c r="H210" s="219">
        <v>3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4715</v>
      </c>
    </row>
    <row r="211" s="2" customFormat="1" ht="16.5" customHeight="1">
      <c r="A211" s="40"/>
      <c r="B211" s="41"/>
      <c r="C211" s="215" t="s">
        <v>1511</v>
      </c>
      <c r="D211" s="215" t="s">
        <v>190</v>
      </c>
      <c r="E211" s="216" t="s">
        <v>4716</v>
      </c>
      <c r="F211" s="217" t="s">
        <v>4717</v>
      </c>
      <c r="G211" s="218" t="s">
        <v>1352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4718</v>
      </c>
    </row>
    <row r="212" s="2" customFormat="1" ht="16.5" customHeight="1">
      <c r="A212" s="40"/>
      <c r="B212" s="41"/>
      <c r="C212" s="215" t="s">
        <v>1934</v>
      </c>
      <c r="D212" s="215" t="s">
        <v>190</v>
      </c>
      <c r="E212" s="216" t="s">
        <v>4719</v>
      </c>
      <c r="F212" s="217" t="s">
        <v>4720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4721</v>
      </c>
    </row>
    <row r="213" s="2" customFormat="1" ht="16.5" customHeight="1">
      <c r="A213" s="40"/>
      <c r="B213" s="41"/>
      <c r="C213" s="215" t="s">
        <v>1938</v>
      </c>
      <c r="D213" s="215" t="s">
        <v>190</v>
      </c>
      <c r="E213" s="216" t="s">
        <v>4722</v>
      </c>
      <c r="F213" s="217" t="s">
        <v>4723</v>
      </c>
      <c r="G213" s="218" t="s">
        <v>1352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4724</v>
      </c>
    </row>
    <row r="214" s="2" customFormat="1" ht="16.5" customHeight="1">
      <c r="A214" s="40"/>
      <c r="B214" s="41"/>
      <c r="C214" s="215" t="s">
        <v>1950</v>
      </c>
      <c r="D214" s="215" t="s">
        <v>190</v>
      </c>
      <c r="E214" s="216" t="s">
        <v>4725</v>
      </c>
      <c r="F214" s="217" t="s">
        <v>4726</v>
      </c>
      <c r="G214" s="218" t="s">
        <v>1352</v>
      </c>
      <c r="H214" s="219">
        <v>6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4727</v>
      </c>
    </row>
    <row r="215" s="2" customFormat="1" ht="16.5" customHeight="1">
      <c r="A215" s="40"/>
      <c r="B215" s="41"/>
      <c r="C215" s="215" t="s">
        <v>1955</v>
      </c>
      <c r="D215" s="215" t="s">
        <v>190</v>
      </c>
      <c r="E215" s="216" t="s">
        <v>4728</v>
      </c>
      <c r="F215" s="217" t="s">
        <v>4729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4730</v>
      </c>
    </row>
    <row r="216" s="2" customFormat="1" ht="16.5" customHeight="1">
      <c r="A216" s="40"/>
      <c r="B216" s="41"/>
      <c r="C216" s="215" t="s">
        <v>1961</v>
      </c>
      <c r="D216" s="215" t="s">
        <v>190</v>
      </c>
      <c r="E216" s="216" t="s">
        <v>4731</v>
      </c>
      <c r="F216" s="217" t="s">
        <v>4732</v>
      </c>
      <c r="G216" s="218" t="s">
        <v>1352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4733</v>
      </c>
    </row>
    <row r="217" s="2" customFormat="1" ht="16.5" customHeight="1">
      <c r="A217" s="40"/>
      <c r="B217" s="41"/>
      <c r="C217" s="215" t="s">
        <v>1966</v>
      </c>
      <c r="D217" s="215" t="s">
        <v>190</v>
      </c>
      <c r="E217" s="216" t="s">
        <v>4734</v>
      </c>
      <c r="F217" s="217" t="s">
        <v>4735</v>
      </c>
      <c r="G217" s="218" t="s">
        <v>1352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4736</v>
      </c>
    </row>
    <row r="218" s="2" customFormat="1" ht="16.5" customHeight="1">
      <c r="A218" s="40"/>
      <c r="B218" s="41"/>
      <c r="C218" s="215" t="s">
        <v>1968</v>
      </c>
      <c r="D218" s="215" t="s">
        <v>190</v>
      </c>
      <c r="E218" s="216" t="s">
        <v>4737</v>
      </c>
      <c r="F218" s="217" t="s">
        <v>4738</v>
      </c>
      <c r="G218" s="218" t="s">
        <v>1352</v>
      </c>
      <c r="H218" s="219">
        <v>6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4739</v>
      </c>
    </row>
    <row r="219" s="2" customFormat="1" ht="16.5" customHeight="1">
      <c r="A219" s="40"/>
      <c r="B219" s="41"/>
      <c r="C219" s="215" t="s">
        <v>1973</v>
      </c>
      <c r="D219" s="215" t="s">
        <v>190</v>
      </c>
      <c r="E219" s="216" t="s">
        <v>4740</v>
      </c>
      <c r="F219" s="217" t="s">
        <v>4741</v>
      </c>
      <c r="G219" s="218" t="s">
        <v>1352</v>
      </c>
      <c r="H219" s="219">
        <v>300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4742</v>
      </c>
    </row>
    <row r="220" s="12" customFormat="1" ht="25.92" customHeight="1">
      <c r="A220" s="12"/>
      <c r="B220" s="199"/>
      <c r="C220" s="200"/>
      <c r="D220" s="201" t="s">
        <v>72</v>
      </c>
      <c r="E220" s="202" t="s">
        <v>4743</v>
      </c>
      <c r="F220" s="202" t="s">
        <v>4744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72</v>
      </c>
      <c r="AU220" s="211" t="s">
        <v>73</v>
      </c>
      <c r="AY220" s="210" t="s">
        <v>188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1978</v>
      </c>
      <c r="D221" s="215" t="s">
        <v>190</v>
      </c>
      <c r="E221" s="216" t="s">
        <v>4745</v>
      </c>
      <c r="F221" s="217" t="s">
        <v>4746</v>
      </c>
      <c r="G221" s="218" t="s">
        <v>1352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4747</v>
      </c>
    </row>
    <row r="222" s="2" customFormat="1" ht="16.5" customHeight="1">
      <c r="A222" s="40"/>
      <c r="B222" s="41"/>
      <c r="C222" s="215" t="s">
        <v>1981</v>
      </c>
      <c r="D222" s="215" t="s">
        <v>190</v>
      </c>
      <c r="E222" s="216" t="s">
        <v>4748</v>
      </c>
      <c r="F222" s="217" t="s">
        <v>4749</v>
      </c>
      <c r="G222" s="218" t="s">
        <v>1352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4750</v>
      </c>
    </row>
    <row r="223" s="2" customFormat="1" ht="16.5" customHeight="1">
      <c r="A223" s="40"/>
      <c r="B223" s="41"/>
      <c r="C223" s="215" t="s">
        <v>1989</v>
      </c>
      <c r="D223" s="215" t="s">
        <v>190</v>
      </c>
      <c r="E223" s="216" t="s">
        <v>4751</v>
      </c>
      <c r="F223" s="217" t="s">
        <v>4752</v>
      </c>
      <c r="G223" s="218" t="s">
        <v>1352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4753</v>
      </c>
    </row>
    <row r="224" s="12" customFormat="1" ht="25.92" customHeight="1">
      <c r="A224" s="12"/>
      <c r="B224" s="199"/>
      <c r="C224" s="200"/>
      <c r="D224" s="201" t="s">
        <v>72</v>
      </c>
      <c r="E224" s="202" t="s">
        <v>4754</v>
      </c>
      <c r="F224" s="202" t="s">
        <v>4755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SUM(P225:P270)</f>
        <v>0</v>
      </c>
      <c r="Q224" s="207"/>
      <c r="R224" s="208">
        <f>SUM(R225:R270)</f>
        <v>0</v>
      </c>
      <c r="S224" s="207"/>
      <c r="T224" s="209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72</v>
      </c>
      <c r="AU224" s="211" t="s">
        <v>73</v>
      </c>
      <c r="AY224" s="210" t="s">
        <v>188</v>
      </c>
      <c r="BK224" s="212">
        <f>SUM(BK225:BK270)</f>
        <v>0</v>
      </c>
    </row>
    <row r="225" s="2" customFormat="1" ht="16.5" customHeight="1">
      <c r="A225" s="40"/>
      <c r="B225" s="41"/>
      <c r="C225" s="215" t="s">
        <v>1991</v>
      </c>
      <c r="D225" s="215" t="s">
        <v>190</v>
      </c>
      <c r="E225" s="216" t="s">
        <v>4756</v>
      </c>
      <c r="F225" s="217" t="s">
        <v>4757</v>
      </c>
      <c r="G225" s="218" t="s">
        <v>501</v>
      </c>
      <c r="H225" s="219">
        <v>200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4758</v>
      </c>
    </row>
    <row r="226" s="2" customFormat="1" ht="16.5" customHeight="1">
      <c r="A226" s="40"/>
      <c r="B226" s="41"/>
      <c r="C226" s="215" t="s">
        <v>1993</v>
      </c>
      <c r="D226" s="215" t="s">
        <v>190</v>
      </c>
      <c r="E226" s="216" t="s">
        <v>4759</v>
      </c>
      <c r="F226" s="217" t="s">
        <v>4760</v>
      </c>
      <c r="G226" s="218" t="s">
        <v>501</v>
      </c>
      <c r="H226" s="219">
        <v>35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4761</v>
      </c>
    </row>
    <row r="227" s="2" customFormat="1" ht="16.5" customHeight="1">
      <c r="A227" s="40"/>
      <c r="B227" s="41"/>
      <c r="C227" s="215" t="s">
        <v>1999</v>
      </c>
      <c r="D227" s="215" t="s">
        <v>190</v>
      </c>
      <c r="E227" s="216" t="s">
        <v>4762</v>
      </c>
      <c r="F227" s="217" t="s">
        <v>4763</v>
      </c>
      <c r="G227" s="218" t="s">
        <v>501</v>
      </c>
      <c r="H227" s="219">
        <v>25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4764</v>
      </c>
    </row>
    <row r="228" s="2" customFormat="1" ht="16.5" customHeight="1">
      <c r="A228" s="40"/>
      <c r="B228" s="41"/>
      <c r="C228" s="215" t="s">
        <v>2004</v>
      </c>
      <c r="D228" s="215" t="s">
        <v>190</v>
      </c>
      <c r="E228" s="216" t="s">
        <v>4765</v>
      </c>
      <c r="F228" s="217" t="s">
        <v>4766</v>
      </c>
      <c r="G228" s="218" t="s">
        <v>501</v>
      </c>
      <c r="H228" s="219">
        <v>15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4767</v>
      </c>
    </row>
    <row r="229" s="2" customFormat="1" ht="16.5" customHeight="1">
      <c r="A229" s="40"/>
      <c r="B229" s="41"/>
      <c r="C229" s="215" t="s">
        <v>2007</v>
      </c>
      <c r="D229" s="215" t="s">
        <v>190</v>
      </c>
      <c r="E229" s="216" t="s">
        <v>4768</v>
      </c>
      <c r="F229" s="217" t="s">
        <v>4769</v>
      </c>
      <c r="G229" s="218" t="s">
        <v>501</v>
      </c>
      <c r="H229" s="219">
        <v>50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4770</v>
      </c>
    </row>
    <row r="230" s="2" customFormat="1" ht="16.5" customHeight="1">
      <c r="A230" s="40"/>
      <c r="B230" s="41"/>
      <c r="C230" s="215" t="s">
        <v>2009</v>
      </c>
      <c r="D230" s="215" t="s">
        <v>190</v>
      </c>
      <c r="E230" s="216" t="s">
        <v>4771</v>
      </c>
      <c r="F230" s="217" t="s">
        <v>4772</v>
      </c>
      <c r="G230" s="218" t="s">
        <v>501</v>
      </c>
      <c r="H230" s="219">
        <v>100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4773</v>
      </c>
    </row>
    <row r="231" s="2" customFormat="1" ht="16.5" customHeight="1">
      <c r="A231" s="40"/>
      <c r="B231" s="41"/>
      <c r="C231" s="215" t="s">
        <v>2011</v>
      </c>
      <c r="D231" s="215" t="s">
        <v>190</v>
      </c>
      <c r="E231" s="216" t="s">
        <v>4774</v>
      </c>
      <c r="F231" s="217" t="s">
        <v>4775</v>
      </c>
      <c r="G231" s="218" t="s">
        <v>501</v>
      </c>
      <c r="H231" s="219">
        <v>50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4776</v>
      </c>
    </row>
    <row r="232" s="2" customFormat="1" ht="16.5" customHeight="1">
      <c r="A232" s="40"/>
      <c r="B232" s="41"/>
      <c r="C232" s="215" t="s">
        <v>2016</v>
      </c>
      <c r="D232" s="215" t="s">
        <v>190</v>
      </c>
      <c r="E232" s="216" t="s">
        <v>4777</v>
      </c>
      <c r="F232" s="217" t="s">
        <v>4778</v>
      </c>
      <c r="G232" s="218" t="s">
        <v>501</v>
      </c>
      <c r="H232" s="219">
        <v>25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4779</v>
      </c>
    </row>
    <row r="233" s="2" customFormat="1" ht="16.5" customHeight="1">
      <c r="A233" s="40"/>
      <c r="B233" s="41"/>
      <c r="C233" s="215" t="s">
        <v>2020</v>
      </c>
      <c r="D233" s="215" t="s">
        <v>190</v>
      </c>
      <c r="E233" s="216" t="s">
        <v>4780</v>
      </c>
      <c r="F233" s="217" t="s">
        <v>4781</v>
      </c>
      <c r="G233" s="218" t="s">
        <v>501</v>
      </c>
      <c r="H233" s="219">
        <v>500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4782</v>
      </c>
    </row>
    <row r="234" s="2" customFormat="1" ht="16.5" customHeight="1">
      <c r="A234" s="40"/>
      <c r="B234" s="41"/>
      <c r="C234" s="215" t="s">
        <v>2023</v>
      </c>
      <c r="D234" s="215" t="s">
        <v>190</v>
      </c>
      <c r="E234" s="216" t="s">
        <v>4783</v>
      </c>
      <c r="F234" s="217" t="s">
        <v>4784</v>
      </c>
      <c r="G234" s="218" t="s">
        <v>501</v>
      </c>
      <c r="H234" s="219">
        <v>150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4785</v>
      </c>
    </row>
    <row r="235" s="2" customFormat="1" ht="16.5" customHeight="1">
      <c r="A235" s="40"/>
      <c r="B235" s="41"/>
      <c r="C235" s="215" t="s">
        <v>2027</v>
      </c>
      <c r="D235" s="215" t="s">
        <v>190</v>
      </c>
      <c r="E235" s="216" t="s">
        <v>4786</v>
      </c>
      <c r="F235" s="217" t="s">
        <v>4787</v>
      </c>
      <c r="G235" s="218" t="s">
        <v>501</v>
      </c>
      <c r="H235" s="219">
        <v>100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4788</v>
      </c>
    </row>
    <row r="236" s="2" customFormat="1" ht="16.5" customHeight="1">
      <c r="A236" s="40"/>
      <c r="B236" s="41"/>
      <c r="C236" s="215" t="s">
        <v>2034</v>
      </c>
      <c r="D236" s="215" t="s">
        <v>190</v>
      </c>
      <c r="E236" s="216" t="s">
        <v>4789</v>
      </c>
      <c r="F236" s="217" t="s">
        <v>4790</v>
      </c>
      <c r="G236" s="218" t="s">
        <v>501</v>
      </c>
      <c r="H236" s="219">
        <v>480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4791</v>
      </c>
    </row>
    <row r="237" s="2" customFormat="1" ht="16.5" customHeight="1">
      <c r="A237" s="40"/>
      <c r="B237" s="41"/>
      <c r="C237" s="215" t="s">
        <v>2039</v>
      </c>
      <c r="D237" s="215" t="s">
        <v>190</v>
      </c>
      <c r="E237" s="216" t="s">
        <v>4792</v>
      </c>
      <c r="F237" s="217" t="s">
        <v>4793</v>
      </c>
      <c r="G237" s="218" t="s">
        <v>501</v>
      </c>
      <c r="H237" s="219">
        <v>35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4794</v>
      </c>
    </row>
    <row r="238" s="2" customFormat="1" ht="16.5" customHeight="1">
      <c r="A238" s="40"/>
      <c r="B238" s="41"/>
      <c r="C238" s="215" t="s">
        <v>2041</v>
      </c>
      <c r="D238" s="215" t="s">
        <v>190</v>
      </c>
      <c r="E238" s="216" t="s">
        <v>4795</v>
      </c>
      <c r="F238" s="217" t="s">
        <v>4796</v>
      </c>
      <c r="G238" s="218" t="s">
        <v>501</v>
      </c>
      <c r="H238" s="219">
        <v>25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4797</v>
      </c>
    </row>
    <row r="239" s="2" customFormat="1" ht="16.5" customHeight="1">
      <c r="A239" s="40"/>
      <c r="B239" s="41"/>
      <c r="C239" s="215" t="s">
        <v>2047</v>
      </c>
      <c r="D239" s="215" t="s">
        <v>190</v>
      </c>
      <c r="E239" s="216" t="s">
        <v>4798</v>
      </c>
      <c r="F239" s="217" t="s">
        <v>4799</v>
      </c>
      <c r="G239" s="218" t="s">
        <v>501</v>
      </c>
      <c r="H239" s="219">
        <v>2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4800</v>
      </c>
    </row>
    <row r="240" s="2" customFormat="1" ht="16.5" customHeight="1">
      <c r="A240" s="40"/>
      <c r="B240" s="41"/>
      <c r="C240" s="215" t="s">
        <v>2053</v>
      </c>
      <c r="D240" s="215" t="s">
        <v>190</v>
      </c>
      <c r="E240" s="216" t="s">
        <v>4801</v>
      </c>
      <c r="F240" s="217" t="s">
        <v>4802</v>
      </c>
      <c r="G240" s="218" t="s">
        <v>501</v>
      </c>
      <c r="H240" s="219">
        <v>7500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4803</v>
      </c>
    </row>
    <row r="241" s="2" customFormat="1" ht="16.5" customHeight="1">
      <c r="A241" s="40"/>
      <c r="B241" s="41"/>
      <c r="C241" s="215" t="s">
        <v>2059</v>
      </c>
      <c r="D241" s="215" t="s">
        <v>190</v>
      </c>
      <c r="E241" s="216" t="s">
        <v>4804</v>
      </c>
      <c r="F241" s="217" t="s">
        <v>4805</v>
      </c>
      <c r="G241" s="218" t="s">
        <v>1352</v>
      </c>
      <c r="H241" s="219">
        <v>60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4806</v>
      </c>
    </row>
    <row r="242" s="2" customFormat="1" ht="16.5" customHeight="1">
      <c r="A242" s="40"/>
      <c r="B242" s="41"/>
      <c r="C242" s="215" t="s">
        <v>2064</v>
      </c>
      <c r="D242" s="215" t="s">
        <v>190</v>
      </c>
      <c r="E242" s="216" t="s">
        <v>4807</v>
      </c>
      <c r="F242" s="217" t="s">
        <v>4808</v>
      </c>
      <c r="G242" s="218" t="s">
        <v>1352</v>
      </c>
      <c r="H242" s="219">
        <v>150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4809</v>
      </c>
    </row>
    <row r="243" s="2" customFormat="1" ht="16.5" customHeight="1">
      <c r="A243" s="40"/>
      <c r="B243" s="41"/>
      <c r="C243" s="215" t="s">
        <v>2069</v>
      </c>
      <c r="D243" s="215" t="s">
        <v>190</v>
      </c>
      <c r="E243" s="216" t="s">
        <v>4810</v>
      </c>
      <c r="F243" s="217" t="s">
        <v>4811</v>
      </c>
      <c r="G243" s="218" t="s">
        <v>1352</v>
      </c>
      <c r="H243" s="219">
        <v>620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4812</v>
      </c>
    </row>
    <row r="244" s="2" customFormat="1" ht="16.5" customHeight="1">
      <c r="A244" s="40"/>
      <c r="B244" s="41"/>
      <c r="C244" s="215" t="s">
        <v>2074</v>
      </c>
      <c r="D244" s="215" t="s">
        <v>190</v>
      </c>
      <c r="E244" s="216" t="s">
        <v>4813</v>
      </c>
      <c r="F244" s="217" t="s">
        <v>4814</v>
      </c>
      <c r="G244" s="218" t="s">
        <v>1352</v>
      </c>
      <c r="H244" s="219">
        <v>130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4815</v>
      </c>
    </row>
    <row r="245" s="2" customFormat="1" ht="16.5" customHeight="1">
      <c r="A245" s="40"/>
      <c r="B245" s="41"/>
      <c r="C245" s="215" t="s">
        <v>2081</v>
      </c>
      <c r="D245" s="215" t="s">
        <v>190</v>
      </c>
      <c r="E245" s="216" t="s">
        <v>4816</v>
      </c>
      <c r="F245" s="217" t="s">
        <v>4817</v>
      </c>
      <c r="G245" s="218" t="s">
        <v>1352</v>
      </c>
      <c r="H245" s="219">
        <v>850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4818</v>
      </c>
    </row>
    <row r="246" s="2" customFormat="1" ht="16.5" customHeight="1">
      <c r="A246" s="40"/>
      <c r="B246" s="41"/>
      <c r="C246" s="215" t="s">
        <v>2085</v>
      </c>
      <c r="D246" s="215" t="s">
        <v>190</v>
      </c>
      <c r="E246" s="216" t="s">
        <v>4819</v>
      </c>
      <c r="F246" s="217" t="s">
        <v>4820</v>
      </c>
      <c r="G246" s="218" t="s">
        <v>1352</v>
      </c>
      <c r="H246" s="219">
        <v>10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4821</v>
      </c>
    </row>
    <row r="247" s="2" customFormat="1" ht="16.5" customHeight="1">
      <c r="A247" s="40"/>
      <c r="B247" s="41"/>
      <c r="C247" s="215" t="s">
        <v>2091</v>
      </c>
      <c r="D247" s="215" t="s">
        <v>190</v>
      </c>
      <c r="E247" s="216" t="s">
        <v>4822</v>
      </c>
      <c r="F247" s="217" t="s">
        <v>4823</v>
      </c>
      <c r="G247" s="218" t="s">
        <v>501</v>
      </c>
      <c r="H247" s="219">
        <v>1550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4824</v>
      </c>
    </row>
    <row r="248" s="2" customFormat="1" ht="16.5" customHeight="1">
      <c r="A248" s="40"/>
      <c r="B248" s="41"/>
      <c r="C248" s="215" t="s">
        <v>2093</v>
      </c>
      <c r="D248" s="215" t="s">
        <v>190</v>
      </c>
      <c r="E248" s="216" t="s">
        <v>4825</v>
      </c>
      <c r="F248" s="217" t="s">
        <v>4826</v>
      </c>
      <c r="G248" s="218" t="s">
        <v>1352</v>
      </c>
      <c r="H248" s="219">
        <v>8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4827</v>
      </c>
    </row>
    <row r="249" s="2" customFormat="1" ht="16.5" customHeight="1">
      <c r="A249" s="40"/>
      <c r="B249" s="41"/>
      <c r="C249" s="215" t="s">
        <v>2097</v>
      </c>
      <c r="D249" s="215" t="s">
        <v>190</v>
      </c>
      <c r="E249" s="216" t="s">
        <v>4828</v>
      </c>
      <c r="F249" s="217" t="s">
        <v>4829</v>
      </c>
      <c r="G249" s="218" t="s">
        <v>1352</v>
      </c>
      <c r="H249" s="219">
        <v>6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4830</v>
      </c>
    </row>
    <row r="250" s="2" customFormat="1" ht="16.5" customHeight="1">
      <c r="A250" s="40"/>
      <c r="B250" s="41"/>
      <c r="C250" s="215" t="s">
        <v>2102</v>
      </c>
      <c r="D250" s="215" t="s">
        <v>190</v>
      </c>
      <c r="E250" s="216" t="s">
        <v>4831</v>
      </c>
      <c r="F250" s="217" t="s">
        <v>4832</v>
      </c>
      <c r="G250" s="218" t="s">
        <v>1352</v>
      </c>
      <c r="H250" s="219">
        <v>4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4833</v>
      </c>
    </row>
    <row r="251" s="2" customFormat="1" ht="16.5" customHeight="1">
      <c r="A251" s="40"/>
      <c r="B251" s="41"/>
      <c r="C251" s="215" t="s">
        <v>2104</v>
      </c>
      <c r="D251" s="215" t="s">
        <v>190</v>
      </c>
      <c r="E251" s="216" t="s">
        <v>4834</v>
      </c>
      <c r="F251" s="217" t="s">
        <v>4835</v>
      </c>
      <c r="G251" s="218" t="s">
        <v>1352</v>
      </c>
      <c r="H251" s="219">
        <v>4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4836</v>
      </c>
    </row>
    <row r="252" s="2" customFormat="1" ht="16.5" customHeight="1">
      <c r="A252" s="40"/>
      <c r="B252" s="41"/>
      <c r="C252" s="215" t="s">
        <v>2106</v>
      </c>
      <c r="D252" s="215" t="s">
        <v>190</v>
      </c>
      <c r="E252" s="216" t="s">
        <v>4837</v>
      </c>
      <c r="F252" s="217" t="s">
        <v>4835</v>
      </c>
      <c r="G252" s="218" t="s">
        <v>1352</v>
      </c>
      <c r="H252" s="219">
        <v>2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4838</v>
      </c>
    </row>
    <row r="253" s="2" customFormat="1" ht="16.5" customHeight="1">
      <c r="A253" s="40"/>
      <c r="B253" s="41"/>
      <c r="C253" s="215" t="s">
        <v>2108</v>
      </c>
      <c r="D253" s="215" t="s">
        <v>190</v>
      </c>
      <c r="E253" s="216" t="s">
        <v>4839</v>
      </c>
      <c r="F253" s="217" t="s">
        <v>4840</v>
      </c>
      <c r="G253" s="218" t="s">
        <v>1352</v>
      </c>
      <c r="H253" s="219">
        <v>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4841</v>
      </c>
    </row>
    <row r="254" s="2" customFormat="1" ht="16.5" customHeight="1">
      <c r="A254" s="40"/>
      <c r="B254" s="41"/>
      <c r="C254" s="215" t="s">
        <v>2110</v>
      </c>
      <c r="D254" s="215" t="s">
        <v>190</v>
      </c>
      <c r="E254" s="216" t="s">
        <v>4842</v>
      </c>
      <c r="F254" s="217" t="s">
        <v>4843</v>
      </c>
      <c r="G254" s="218" t="s">
        <v>1352</v>
      </c>
      <c r="H254" s="219">
        <v>6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4844</v>
      </c>
    </row>
    <row r="255" s="2" customFormat="1" ht="16.5" customHeight="1">
      <c r="A255" s="40"/>
      <c r="B255" s="41"/>
      <c r="C255" s="215" t="s">
        <v>2112</v>
      </c>
      <c r="D255" s="215" t="s">
        <v>190</v>
      </c>
      <c r="E255" s="216" t="s">
        <v>4845</v>
      </c>
      <c r="F255" s="217" t="s">
        <v>4846</v>
      </c>
      <c r="G255" s="218" t="s">
        <v>1352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4847</v>
      </c>
    </row>
    <row r="256" s="2" customFormat="1" ht="16.5" customHeight="1">
      <c r="A256" s="40"/>
      <c r="B256" s="41"/>
      <c r="C256" s="215" t="s">
        <v>2116</v>
      </c>
      <c r="D256" s="215" t="s">
        <v>190</v>
      </c>
      <c r="E256" s="216" t="s">
        <v>4848</v>
      </c>
      <c r="F256" s="217" t="s">
        <v>4849</v>
      </c>
      <c r="G256" s="218" t="s">
        <v>1352</v>
      </c>
      <c r="H256" s="219">
        <v>4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4850</v>
      </c>
    </row>
    <row r="257" s="2" customFormat="1" ht="16.5" customHeight="1">
      <c r="A257" s="40"/>
      <c r="B257" s="41"/>
      <c r="C257" s="215" t="s">
        <v>2120</v>
      </c>
      <c r="D257" s="215" t="s">
        <v>190</v>
      </c>
      <c r="E257" s="216" t="s">
        <v>4851</v>
      </c>
      <c r="F257" s="217" t="s">
        <v>4852</v>
      </c>
      <c r="G257" s="218" t="s">
        <v>1352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4853</v>
      </c>
    </row>
    <row r="258" s="2" customFormat="1" ht="16.5" customHeight="1">
      <c r="A258" s="40"/>
      <c r="B258" s="41"/>
      <c r="C258" s="215" t="s">
        <v>2124</v>
      </c>
      <c r="D258" s="215" t="s">
        <v>190</v>
      </c>
      <c r="E258" s="216" t="s">
        <v>4854</v>
      </c>
      <c r="F258" s="217" t="s">
        <v>4855</v>
      </c>
      <c r="G258" s="218" t="s">
        <v>501</v>
      </c>
      <c r="H258" s="219">
        <v>420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4856</v>
      </c>
    </row>
    <row r="259" s="2" customFormat="1" ht="16.5" customHeight="1">
      <c r="A259" s="40"/>
      <c r="B259" s="41"/>
      <c r="C259" s="215" t="s">
        <v>2129</v>
      </c>
      <c r="D259" s="215" t="s">
        <v>190</v>
      </c>
      <c r="E259" s="216" t="s">
        <v>4857</v>
      </c>
      <c r="F259" s="217" t="s">
        <v>4858</v>
      </c>
      <c r="G259" s="218" t="s">
        <v>1352</v>
      </c>
      <c r="H259" s="219">
        <v>38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4859</v>
      </c>
    </row>
    <row r="260" s="2" customFormat="1" ht="16.5" customHeight="1">
      <c r="A260" s="40"/>
      <c r="B260" s="41"/>
      <c r="C260" s="215" t="s">
        <v>2134</v>
      </c>
      <c r="D260" s="215" t="s">
        <v>190</v>
      </c>
      <c r="E260" s="216" t="s">
        <v>4860</v>
      </c>
      <c r="F260" s="217" t="s">
        <v>4861</v>
      </c>
      <c r="G260" s="218" t="s">
        <v>1352</v>
      </c>
      <c r="H260" s="219">
        <v>20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4862</v>
      </c>
    </row>
    <row r="261" s="2" customFormat="1" ht="16.5" customHeight="1">
      <c r="A261" s="40"/>
      <c r="B261" s="41"/>
      <c r="C261" s="215" t="s">
        <v>2139</v>
      </c>
      <c r="D261" s="215" t="s">
        <v>190</v>
      </c>
      <c r="E261" s="216" t="s">
        <v>4863</v>
      </c>
      <c r="F261" s="217" t="s">
        <v>4864</v>
      </c>
      <c r="G261" s="218" t="s">
        <v>1352</v>
      </c>
      <c r="H261" s="219">
        <v>10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4865</v>
      </c>
    </row>
    <row r="262" s="2" customFormat="1" ht="16.5" customHeight="1">
      <c r="A262" s="40"/>
      <c r="B262" s="41"/>
      <c r="C262" s="215" t="s">
        <v>2144</v>
      </c>
      <c r="D262" s="215" t="s">
        <v>190</v>
      </c>
      <c r="E262" s="216" t="s">
        <v>4866</v>
      </c>
      <c r="F262" s="217" t="s">
        <v>4867</v>
      </c>
      <c r="G262" s="218" t="s">
        <v>1352</v>
      </c>
      <c r="H262" s="219">
        <v>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4868</v>
      </c>
    </row>
    <row r="263" s="2" customFormat="1" ht="16.5" customHeight="1">
      <c r="A263" s="40"/>
      <c r="B263" s="41"/>
      <c r="C263" s="215" t="s">
        <v>2149</v>
      </c>
      <c r="D263" s="215" t="s">
        <v>190</v>
      </c>
      <c r="E263" s="216" t="s">
        <v>4869</v>
      </c>
      <c r="F263" s="217" t="s">
        <v>4870</v>
      </c>
      <c r="G263" s="218" t="s">
        <v>1352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4871</v>
      </c>
    </row>
    <row r="264" s="2" customFormat="1" ht="16.5" customHeight="1">
      <c r="A264" s="40"/>
      <c r="B264" s="41"/>
      <c r="C264" s="215" t="s">
        <v>2154</v>
      </c>
      <c r="D264" s="215" t="s">
        <v>190</v>
      </c>
      <c r="E264" s="216" t="s">
        <v>4872</v>
      </c>
      <c r="F264" s="217" t="s">
        <v>4873</v>
      </c>
      <c r="G264" s="218" t="s">
        <v>1352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4874</v>
      </c>
    </row>
    <row r="265" s="2" customFormat="1" ht="16.5" customHeight="1">
      <c r="A265" s="40"/>
      <c r="B265" s="41"/>
      <c r="C265" s="215" t="s">
        <v>2159</v>
      </c>
      <c r="D265" s="215" t="s">
        <v>190</v>
      </c>
      <c r="E265" s="216" t="s">
        <v>4875</v>
      </c>
      <c r="F265" s="217" t="s">
        <v>4876</v>
      </c>
      <c r="G265" s="218" t="s">
        <v>1352</v>
      </c>
      <c r="H265" s="219">
        <v>700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4877</v>
      </c>
    </row>
    <row r="266" s="2" customFormat="1" ht="16.5" customHeight="1">
      <c r="A266" s="40"/>
      <c r="B266" s="41"/>
      <c r="C266" s="215" t="s">
        <v>2164</v>
      </c>
      <c r="D266" s="215" t="s">
        <v>190</v>
      </c>
      <c r="E266" s="216" t="s">
        <v>4878</v>
      </c>
      <c r="F266" s="217" t="s">
        <v>4879</v>
      </c>
      <c r="G266" s="218" t="s">
        <v>501</v>
      </c>
      <c r="H266" s="219">
        <v>2100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4880</v>
      </c>
    </row>
    <row r="267" s="2" customFormat="1" ht="16.5" customHeight="1">
      <c r="A267" s="40"/>
      <c r="B267" s="41"/>
      <c r="C267" s="215" t="s">
        <v>2169</v>
      </c>
      <c r="D267" s="215" t="s">
        <v>190</v>
      </c>
      <c r="E267" s="216" t="s">
        <v>4881</v>
      </c>
      <c r="F267" s="217" t="s">
        <v>4882</v>
      </c>
      <c r="G267" s="218" t="s">
        <v>501</v>
      </c>
      <c r="H267" s="219">
        <v>200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4883</v>
      </c>
    </row>
    <row r="268" s="2" customFormat="1" ht="16.5" customHeight="1">
      <c r="A268" s="40"/>
      <c r="B268" s="41"/>
      <c r="C268" s="215" t="s">
        <v>2174</v>
      </c>
      <c r="D268" s="215" t="s">
        <v>190</v>
      </c>
      <c r="E268" s="216" t="s">
        <v>4884</v>
      </c>
      <c r="F268" s="217" t="s">
        <v>4885</v>
      </c>
      <c r="G268" s="218" t="s">
        <v>501</v>
      </c>
      <c r="H268" s="219">
        <v>30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4886</v>
      </c>
    </row>
    <row r="269" s="2" customFormat="1" ht="16.5" customHeight="1">
      <c r="A269" s="40"/>
      <c r="B269" s="41"/>
      <c r="C269" s="215" t="s">
        <v>2188</v>
      </c>
      <c r="D269" s="215" t="s">
        <v>190</v>
      </c>
      <c r="E269" s="216" t="s">
        <v>4887</v>
      </c>
      <c r="F269" s="217" t="s">
        <v>4888</v>
      </c>
      <c r="G269" s="218" t="s">
        <v>501</v>
      </c>
      <c r="H269" s="219">
        <v>120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4889</v>
      </c>
    </row>
    <row r="270" s="2" customFormat="1" ht="16.5" customHeight="1">
      <c r="A270" s="40"/>
      <c r="B270" s="41"/>
      <c r="C270" s="215" t="s">
        <v>2193</v>
      </c>
      <c r="D270" s="215" t="s">
        <v>190</v>
      </c>
      <c r="E270" s="216" t="s">
        <v>4890</v>
      </c>
      <c r="F270" s="217" t="s">
        <v>4891</v>
      </c>
      <c r="G270" s="218" t="s">
        <v>501</v>
      </c>
      <c r="H270" s="219">
        <v>30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4892</v>
      </c>
    </row>
    <row r="271" s="12" customFormat="1" ht="25.92" customHeight="1">
      <c r="A271" s="12"/>
      <c r="B271" s="199"/>
      <c r="C271" s="200"/>
      <c r="D271" s="201" t="s">
        <v>72</v>
      </c>
      <c r="E271" s="202" t="s">
        <v>4893</v>
      </c>
      <c r="F271" s="202" t="s">
        <v>4894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SUM(P272:P289)</f>
        <v>0</v>
      </c>
      <c r="Q271" s="207"/>
      <c r="R271" s="208">
        <f>SUM(R272:R289)</f>
        <v>0</v>
      </c>
      <c r="S271" s="207"/>
      <c r="T271" s="209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73</v>
      </c>
      <c r="AY271" s="210" t="s">
        <v>188</v>
      </c>
      <c r="BK271" s="212">
        <f>SUM(BK272:BK289)</f>
        <v>0</v>
      </c>
    </row>
    <row r="272" s="2" customFormat="1" ht="16.5" customHeight="1">
      <c r="A272" s="40"/>
      <c r="B272" s="41"/>
      <c r="C272" s="215" t="s">
        <v>2198</v>
      </c>
      <c r="D272" s="215" t="s">
        <v>190</v>
      </c>
      <c r="E272" s="216" t="s">
        <v>4895</v>
      </c>
      <c r="F272" s="217" t="s">
        <v>4896</v>
      </c>
      <c r="G272" s="218" t="s">
        <v>501</v>
      </c>
      <c r="H272" s="219">
        <v>400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4897</v>
      </c>
    </row>
    <row r="273" s="2" customFormat="1" ht="16.5" customHeight="1">
      <c r="A273" s="40"/>
      <c r="B273" s="41"/>
      <c r="C273" s="215" t="s">
        <v>2203</v>
      </c>
      <c r="D273" s="215" t="s">
        <v>190</v>
      </c>
      <c r="E273" s="216" t="s">
        <v>4898</v>
      </c>
      <c r="F273" s="217" t="s">
        <v>4899</v>
      </c>
      <c r="G273" s="218" t="s">
        <v>1352</v>
      </c>
      <c r="H273" s="219">
        <v>13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4900</v>
      </c>
    </row>
    <row r="274" s="2" customFormat="1" ht="16.5" customHeight="1">
      <c r="A274" s="40"/>
      <c r="B274" s="41"/>
      <c r="C274" s="215" t="s">
        <v>2208</v>
      </c>
      <c r="D274" s="215" t="s">
        <v>190</v>
      </c>
      <c r="E274" s="216" t="s">
        <v>4901</v>
      </c>
      <c r="F274" s="217" t="s">
        <v>4902</v>
      </c>
      <c r="G274" s="218" t="s">
        <v>1352</v>
      </c>
      <c r="H274" s="219">
        <v>2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4903</v>
      </c>
    </row>
    <row r="275" s="2" customFormat="1" ht="16.5" customHeight="1">
      <c r="A275" s="40"/>
      <c r="B275" s="41"/>
      <c r="C275" s="215" t="s">
        <v>2213</v>
      </c>
      <c r="D275" s="215" t="s">
        <v>190</v>
      </c>
      <c r="E275" s="216" t="s">
        <v>4904</v>
      </c>
      <c r="F275" s="217" t="s">
        <v>4905</v>
      </c>
      <c r="G275" s="218" t="s">
        <v>1352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4906</v>
      </c>
    </row>
    <row r="276" s="2" customFormat="1" ht="16.5" customHeight="1">
      <c r="A276" s="40"/>
      <c r="B276" s="41"/>
      <c r="C276" s="215" t="s">
        <v>2218</v>
      </c>
      <c r="D276" s="215" t="s">
        <v>190</v>
      </c>
      <c r="E276" s="216" t="s">
        <v>4907</v>
      </c>
      <c r="F276" s="217" t="s">
        <v>4908</v>
      </c>
      <c r="G276" s="218" t="s">
        <v>1352</v>
      </c>
      <c r="H276" s="219">
        <v>2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4909</v>
      </c>
    </row>
    <row r="277" s="2" customFormat="1" ht="16.5" customHeight="1">
      <c r="A277" s="40"/>
      <c r="B277" s="41"/>
      <c r="C277" s="215" t="s">
        <v>2224</v>
      </c>
      <c r="D277" s="215" t="s">
        <v>190</v>
      </c>
      <c r="E277" s="216" t="s">
        <v>4910</v>
      </c>
      <c r="F277" s="217" t="s">
        <v>4911</v>
      </c>
      <c r="G277" s="218" t="s">
        <v>1352</v>
      </c>
      <c r="H277" s="219">
        <v>16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4912</v>
      </c>
    </row>
    <row r="278" s="2" customFormat="1" ht="16.5" customHeight="1">
      <c r="A278" s="40"/>
      <c r="B278" s="41"/>
      <c r="C278" s="215" t="s">
        <v>2229</v>
      </c>
      <c r="D278" s="215" t="s">
        <v>190</v>
      </c>
      <c r="E278" s="216" t="s">
        <v>4913</v>
      </c>
      <c r="F278" s="217" t="s">
        <v>4914</v>
      </c>
      <c r="G278" s="218" t="s">
        <v>1352</v>
      </c>
      <c r="H278" s="219">
        <v>8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4915</v>
      </c>
    </row>
    <row r="279" s="2" customFormat="1" ht="16.5" customHeight="1">
      <c r="A279" s="40"/>
      <c r="B279" s="41"/>
      <c r="C279" s="215" t="s">
        <v>2239</v>
      </c>
      <c r="D279" s="215" t="s">
        <v>190</v>
      </c>
      <c r="E279" s="216" t="s">
        <v>4916</v>
      </c>
      <c r="F279" s="217" t="s">
        <v>4917</v>
      </c>
      <c r="G279" s="218" t="s">
        <v>1352</v>
      </c>
      <c r="H279" s="219">
        <v>13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4918</v>
      </c>
    </row>
    <row r="280" s="2" customFormat="1" ht="16.5" customHeight="1">
      <c r="A280" s="40"/>
      <c r="B280" s="41"/>
      <c r="C280" s="215" t="s">
        <v>2244</v>
      </c>
      <c r="D280" s="215" t="s">
        <v>190</v>
      </c>
      <c r="E280" s="216" t="s">
        <v>4919</v>
      </c>
      <c r="F280" s="217" t="s">
        <v>4920</v>
      </c>
      <c r="G280" s="218" t="s">
        <v>1352</v>
      </c>
      <c r="H280" s="219">
        <v>8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4921</v>
      </c>
    </row>
    <row r="281" s="2" customFormat="1" ht="16.5" customHeight="1">
      <c r="A281" s="40"/>
      <c r="B281" s="41"/>
      <c r="C281" s="215" t="s">
        <v>2288</v>
      </c>
      <c r="D281" s="215" t="s">
        <v>190</v>
      </c>
      <c r="E281" s="216" t="s">
        <v>4922</v>
      </c>
      <c r="F281" s="217" t="s">
        <v>4923</v>
      </c>
      <c r="G281" s="218" t="s">
        <v>1352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4924</v>
      </c>
    </row>
    <row r="282" s="2" customFormat="1" ht="16.5" customHeight="1">
      <c r="A282" s="40"/>
      <c r="B282" s="41"/>
      <c r="C282" s="215" t="s">
        <v>2300</v>
      </c>
      <c r="D282" s="215" t="s">
        <v>190</v>
      </c>
      <c r="E282" s="216" t="s">
        <v>4925</v>
      </c>
      <c r="F282" s="217" t="s">
        <v>4926</v>
      </c>
      <c r="G282" s="218" t="s">
        <v>501</v>
      </c>
      <c r="H282" s="219">
        <v>70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4927</v>
      </c>
    </row>
    <row r="283" s="2" customFormat="1" ht="16.5" customHeight="1">
      <c r="A283" s="40"/>
      <c r="B283" s="41"/>
      <c r="C283" s="215" t="s">
        <v>2308</v>
      </c>
      <c r="D283" s="215" t="s">
        <v>190</v>
      </c>
      <c r="E283" s="216" t="s">
        <v>4928</v>
      </c>
      <c r="F283" s="217" t="s">
        <v>4929</v>
      </c>
      <c r="G283" s="218" t="s">
        <v>1352</v>
      </c>
      <c r="H283" s="219">
        <v>95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4930</v>
      </c>
    </row>
    <row r="284" s="2" customFormat="1" ht="16.5" customHeight="1">
      <c r="A284" s="40"/>
      <c r="B284" s="41"/>
      <c r="C284" s="215" t="s">
        <v>2313</v>
      </c>
      <c r="D284" s="215" t="s">
        <v>190</v>
      </c>
      <c r="E284" s="216" t="s">
        <v>4931</v>
      </c>
      <c r="F284" s="217" t="s">
        <v>4932</v>
      </c>
      <c r="G284" s="218" t="s">
        <v>1352</v>
      </c>
      <c r="H284" s="219">
        <v>38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4933</v>
      </c>
    </row>
    <row r="285" s="2" customFormat="1" ht="16.5" customHeight="1">
      <c r="A285" s="40"/>
      <c r="B285" s="41"/>
      <c r="C285" s="215" t="s">
        <v>2319</v>
      </c>
      <c r="D285" s="215" t="s">
        <v>190</v>
      </c>
      <c r="E285" s="216" t="s">
        <v>4934</v>
      </c>
      <c r="F285" s="217" t="s">
        <v>4935</v>
      </c>
      <c r="G285" s="218" t="s">
        <v>1352</v>
      </c>
      <c r="H285" s="219">
        <v>110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4936</v>
      </c>
    </row>
    <row r="286" s="2" customFormat="1" ht="16.5" customHeight="1">
      <c r="A286" s="40"/>
      <c r="B286" s="41"/>
      <c r="C286" s="215" t="s">
        <v>2323</v>
      </c>
      <c r="D286" s="215" t="s">
        <v>190</v>
      </c>
      <c r="E286" s="216" t="s">
        <v>4937</v>
      </c>
      <c r="F286" s="217" t="s">
        <v>4938</v>
      </c>
      <c r="G286" s="218" t="s">
        <v>1352</v>
      </c>
      <c r="H286" s="219">
        <v>13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4939</v>
      </c>
    </row>
    <row r="287" s="2" customFormat="1" ht="16.5" customHeight="1">
      <c r="A287" s="40"/>
      <c r="B287" s="41"/>
      <c r="C287" s="215" t="s">
        <v>2329</v>
      </c>
      <c r="D287" s="215" t="s">
        <v>190</v>
      </c>
      <c r="E287" s="216" t="s">
        <v>4940</v>
      </c>
      <c r="F287" s="217" t="s">
        <v>4941</v>
      </c>
      <c r="G287" s="218" t="s">
        <v>1352</v>
      </c>
      <c r="H287" s="219">
        <v>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4942</v>
      </c>
    </row>
    <row r="288" s="2" customFormat="1" ht="16.5" customHeight="1">
      <c r="A288" s="40"/>
      <c r="B288" s="41"/>
      <c r="C288" s="215" t="s">
        <v>2334</v>
      </c>
      <c r="D288" s="215" t="s">
        <v>190</v>
      </c>
      <c r="E288" s="216" t="s">
        <v>4943</v>
      </c>
      <c r="F288" s="217" t="s">
        <v>4944</v>
      </c>
      <c r="G288" s="218" t="s">
        <v>1352</v>
      </c>
      <c r="H288" s="219">
        <v>50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4945</v>
      </c>
    </row>
    <row r="289" s="2" customFormat="1" ht="16.5" customHeight="1">
      <c r="A289" s="40"/>
      <c r="B289" s="41"/>
      <c r="C289" s="215" t="s">
        <v>2339</v>
      </c>
      <c r="D289" s="215" t="s">
        <v>190</v>
      </c>
      <c r="E289" s="216" t="s">
        <v>4946</v>
      </c>
      <c r="F289" s="217" t="s">
        <v>4947</v>
      </c>
      <c r="G289" s="218" t="s">
        <v>1352</v>
      </c>
      <c r="H289" s="219">
        <v>42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4948</v>
      </c>
    </row>
    <row r="290" s="12" customFormat="1" ht="25.92" customHeight="1">
      <c r="A290" s="12"/>
      <c r="B290" s="199"/>
      <c r="C290" s="200"/>
      <c r="D290" s="201" t="s">
        <v>72</v>
      </c>
      <c r="E290" s="202" t="s">
        <v>4949</v>
      </c>
      <c r="F290" s="202" t="s">
        <v>4950</v>
      </c>
      <c r="G290" s="200"/>
      <c r="H290" s="200"/>
      <c r="I290" s="203"/>
      <c r="J290" s="204">
        <f>BK290</f>
        <v>0</v>
      </c>
      <c r="K290" s="200"/>
      <c r="L290" s="205"/>
      <c r="M290" s="206"/>
      <c r="N290" s="207"/>
      <c r="O290" s="207"/>
      <c r="P290" s="208">
        <f>SUM(P291:P306)</f>
        <v>0</v>
      </c>
      <c r="Q290" s="207"/>
      <c r="R290" s="208">
        <f>SUM(R291:R306)</f>
        <v>0</v>
      </c>
      <c r="S290" s="207"/>
      <c r="T290" s="209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80</v>
      </c>
      <c r="AT290" s="211" t="s">
        <v>72</v>
      </c>
      <c r="AU290" s="211" t="s">
        <v>73</v>
      </c>
      <c r="AY290" s="210" t="s">
        <v>188</v>
      </c>
      <c r="BK290" s="212">
        <f>SUM(BK291:BK306)</f>
        <v>0</v>
      </c>
    </row>
    <row r="291" s="2" customFormat="1" ht="16.5" customHeight="1">
      <c r="A291" s="40"/>
      <c r="B291" s="41"/>
      <c r="C291" s="215" t="s">
        <v>2889</v>
      </c>
      <c r="D291" s="215" t="s">
        <v>190</v>
      </c>
      <c r="E291" s="216" t="s">
        <v>4951</v>
      </c>
      <c r="F291" s="217" t="s">
        <v>4952</v>
      </c>
      <c r="G291" s="218" t="s">
        <v>1352</v>
      </c>
      <c r="H291" s="219">
        <v>23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4953</v>
      </c>
    </row>
    <row r="292" s="2" customFormat="1" ht="16.5" customHeight="1">
      <c r="A292" s="40"/>
      <c r="B292" s="41"/>
      <c r="C292" s="215" t="s">
        <v>2893</v>
      </c>
      <c r="D292" s="215" t="s">
        <v>190</v>
      </c>
      <c r="E292" s="216" t="s">
        <v>4954</v>
      </c>
      <c r="F292" s="217" t="s">
        <v>4955</v>
      </c>
      <c r="G292" s="218" t="s">
        <v>501</v>
      </c>
      <c r="H292" s="219">
        <v>90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4956</v>
      </c>
    </row>
    <row r="293" s="2" customFormat="1" ht="16.5" customHeight="1">
      <c r="A293" s="40"/>
      <c r="B293" s="41"/>
      <c r="C293" s="215" t="s">
        <v>2898</v>
      </c>
      <c r="D293" s="215" t="s">
        <v>190</v>
      </c>
      <c r="E293" s="216" t="s">
        <v>4957</v>
      </c>
      <c r="F293" s="217" t="s">
        <v>4958</v>
      </c>
      <c r="G293" s="218" t="s">
        <v>501</v>
      </c>
      <c r="H293" s="219">
        <v>250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4959</v>
      </c>
    </row>
    <row r="294" s="2" customFormat="1" ht="16.5" customHeight="1">
      <c r="A294" s="40"/>
      <c r="B294" s="41"/>
      <c r="C294" s="215" t="s">
        <v>2903</v>
      </c>
      <c r="D294" s="215" t="s">
        <v>190</v>
      </c>
      <c r="E294" s="216" t="s">
        <v>4960</v>
      </c>
      <c r="F294" s="217" t="s">
        <v>4961</v>
      </c>
      <c r="G294" s="218" t="s">
        <v>501</v>
      </c>
      <c r="H294" s="219">
        <v>130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4962</v>
      </c>
    </row>
    <row r="295" s="2" customFormat="1" ht="16.5" customHeight="1">
      <c r="A295" s="40"/>
      <c r="B295" s="41"/>
      <c r="C295" s="215" t="s">
        <v>2908</v>
      </c>
      <c r="D295" s="215" t="s">
        <v>190</v>
      </c>
      <c r="E295" s="216" t="s">
        <v>4963</v>
      </c>
      <c r="F295" s="217" t="s">
        <v>4964</v>
      </c>
      <c r="G295" s="218" t="s">
        <v>501</v>
      </c>
      <c r="H295" s="219">
        <v>75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190</v>
      </c>
      <c r="AU295" s="226" t="s">
        <v>80</v>
      </c>
      <c r="AY295" s="19" t="s">
        <v>188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4965</v>
      </c>
    </row>
    <row r="296" s="2" customFormat="1" ht="16.5" customHeight="1">
      <c r="A296" s="40"/>
      <c r="B296" s="41"/>
      <c r="C296" s="215" t="s">
        <v>2912</v>
      </c>
      <c r="D296" s="215" t="s">
        <v>190</v>
      </c>
      <c r="E296" s="216" t="s">
        <v>4966</v>
      </c>
      <c r="F296" s="217" t="s">
        <v>4967</v>
      </c>
      <c r="G296" s="218" t="s">
        <v>501</v>
      </c>
      <c r="H296" s="219">
        <v>55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4968</v>
      </c>
    </row>
    <row r="297" s="2" customFormat="1" ht="16.5" customHeight="1">
      <c r="A297" s="40"/>
      <c r="B297" s="41"/>
      <c r="C297" s="215" t="s">
        <v>2914</v>
      </c>
      <c r="D297" s="215" t="s">
        <v>190</v>
      </c>
      <c r="E297" s="216" t="s">
        <v>4969</v>
      </c>
      <c r="F297" s="217" t="s">
        <v>4970</v>
      </c>
      <c r="G297" s="218" t="s">
        <v>501</v>
      </c>
      <c r="H297" s="219">
        <v>20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190</v>
      </c>
      <c r="AU297" s="226" t="s">
        <v>80</v>
      </c>
      <c r="AY297" s="19" t="s">
        <v>188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4971</v>
      </c>
    </row>
    <row r="298" s="2" customFormat="1" ht="16.5" customHeight="1">
      <c r="A298" s="40"/>
      <c r="B298" s="41"/>
      <c r="C298" s="215" t="s">
        <v>2920</v>
      </c>
      <c r="D298" s="215" t="s">
        <v>190</v>
      </c>
      <c r="E298" s="216" t="s">
        <v>4972</v>
      </c>
      <c r="F298" s="217" t="s">
        <v>4973</v>
      </c>
      <c r="G298" s="218" t="s">
        <v>501</v>
      </c>
      <c r="H298" s="219">
        <v>15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190</v>
      </c>
      <c r="AU298" s="226" t="s">
        <v>80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4974</v>
      </c>
    </row>
    <row r="299" s="2" customFormat="1" ht="16.5" customHeight="1">
      <c r="A299" s="40"/>
      <c r="B299" s="41"/>
      <c r="C299" s="215" t="s">
        <v>2922</v>
      </c>
      <c r="D299" s="215" t="s">
        <v>190</v>
      </c>
      <c r="E299" s="216" t="s">
        <v>4975</v>
      </c>
      <c r="F299" s="217" t="s">
        <v>4976</v>
      </c>
      <c r="G299" s="218" t="s">
        <v>1352</v>
      </c>
      <c r="H299" s="219">
        <v>120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80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4977</v>
      </c>
    </row>
    <row r="300" s="2" customFormat="1" ht="16.5" customHeight="1">
      <c r="A300" s="40"/>
      <c r="B300" s="41"/>
      <c r="C300" s="215" t="s">
        <v>2927</v>
      </c>
      <c r="D300" s="215" t="s">
        <v>190</v>
      </c>
      <c r="E300" s="216" t="s">
        <v>4978</v>
      </c>
      <c r="F300" s="217" t="s">
        <v>4979</v>
      </c>
      <c r="G300" s="218" t="s">
        <v>1352</v>
      </c>
      <c r="H300" s="219">
        <v>15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80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4980</v>
      </c>
    </row>
    <row r="301" s="2" customFormat="1" ht="16.5" customHeight="1">
      <c r="A301" s="40"/>
      <c r="B301" s="41"/>
      <c r="C301" s="215" t="s">
        <v>2930</v>
      </c>
      <c r="D301" s="215" t="s">
        <v>190</v>
      </c>
      <c r="E301" s="216" t="s">
        <v>4981</v>
      </c>
      <c r="F301" s="217" t="s">
        <v>4982</v>
      </c>
      <c r="G301" s="218" t="s">
        <v>1352</v>
      </c>
      <c r="H301" s="219">
        <v>10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190</v>
      </c>
      <c r="AU301" s="226" t="s">
        <v>80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4983</v>
      </c>
    </row>
    <row r="302" s="2" customFormat="1" ht="16.5" customHeight="1">
      <c r="A302" s="40"/>
      <c r="B302" s="41"/>
      <c r="C302" s="215" t="s">
        <v>2933</v>
      </c>
      <c r="D302" s="215" t="s">
        <v>190</v>
      </c>
      <c r="E302" s="216" t="s">
        <v>4984</v>
      </c>
      <c r="F302" s="217" t="s">
        <v>4985</v>
      </c>
      <c r="G302" s="218" t="s">
        <v>1352</v>
      </c>
      <c r="H302" s="219">
        <v>750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190</v>
      </c>
      <c r="AU302" s="226" t="s">
        <v>80</v>
      </c>
      <c r="AY302" s="19" t="s">
        <v>188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4986</v>
      </c>
    </row>
    <row r="303" s="2" customFormat="1" ht="16.5" customHeight="1">
      <c r="A303" s="40"/>
      <c r="B303" s="41"/>
      <c r="C303" s="215" t="s">
        <v>2936</v>
      </c>
      <c r="D303" s="215" t="s">
        <v>190</v>
      </c>
      <c r="E303" s="216" t="s">
        <v>4987</v>
      </c>
      <c r="F303" s="217" t="s">
        <v>4988</v>
      </c>
      <c r="G303" s="218" t="s">
        <v>1352</v>
      </c>
      <c r="H303" s="219">
        <v>30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190</v>
      </c>
      <c r="AU303" s="226" t="s">
        <v>80</v>
      </c>
      <c r="AY303" s="19" t="s">
        <v>188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4989</v>
      </c>
    </row>
    <row r="304" s="2" customFormat="1" ht="16.5" customHeight="1">
      <c r="A304" s="40"/>
      <c r="B304" s="41"/>
      <c r="C304" s="215" t="s">
        <v>2939</v>
      </c>
      <c r="D304" s="215" t="s">
        <v>190</v>
      </c>
      <c r="E304" s="216" t="s">
        <v>4990</v>
      </c>
      <c r="F304" s="217" t="s">
        <v>4991</v>
      </c>
      <c r="G304" s="218" t="s">
        <v>501</v>
      </c>
      <c r="H304" s="219">
        <v>450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4992</v>
      </c>
    </row>
    <row r="305" s="2" customFormat="1" ht="16.5" customHeight="1">
      <c r="A305" s="40"/>
      <c r="B305" s="41"/>
      <c r="C305" s="215" t="s">
        <v>2942</v>
      </c>
      <c r="D305" s="215" t="s">
        <v>190</v>
      </c>
      <c r="E305" s="216" t="s">
        <v>4993</v>
      </c>
      <c r="F305" s="217" t="s">
        <v>4994</v>
      </c>
      <c r="G305" s="218" t="s">
        <v>501</v>
      </c>
      <c r="H305" s="219">
        <v>230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80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4995</v>
      </c>
    </row>
    <row r="306" s="2" customFormat="1" ht="16.5" customHeight="1">
      <c r="A306" s="40"/>
      <c r="B306" s="41"/>
      <c r="C306" s="215" t="s">
        <v>2946</v>
      </c>
      <c r="D306" s="215" t="s">
        <v>190</v>
      </c>
      <c r="E306" s="216" t="s">
        <v>4996</v>
      </c>
      <c r="F306" s="217" t="s">
        <v>4997</v>
      </c>
      <c r="G306" s="218" t="s">
        <v>501</v>
      </c>
      <c r="H306" s="219">
        <v>120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4998</v>
      </c>
    </row>
    <row r="307" s="12" customFormat="1" ht="25.92" customHeight="1">
      <c r="A307" s="12"/>
      <c r="B307" s="199"/>
      <c r="C307" s="200"/>
      <c r="D307" s="201" t="s">
        <v>72</v>
      </c>
      <c r="E307" s="202" t="s">
        <v>4999</v>
      </c>
      <c r="F307" s="202" t="s">
        <v>5000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SUM(P308:P311)</f>
        <v>0</v>
      </c>
      <c r="Q307" s="207"/>
      <c r="R307" s="208">
        <f>SUM(R308:R311)</f>
        <v>0</v>
      </c>
      <c r="S307" s="207"/>
      <c r="T307" s="209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72</v>
      </c>
      <c r="AU307" s="211" t="s">
        <v>73</v>
      </c>
      <c r="AY307" s="210" t="s">
        <v>188</v>
      </c>
      <c r="BK307" s="212">
        <f>SUM(BK308:BK311)</f>
        <v>0</v>
      </c>
    </row>
    <row r="308" s="2" customFormat="1" ht="16.5" customHeight="1">
      <c r="A308" s="40"/>
      <c r="B308" s="41"/>
      <c r="C308" s="215" t="s">
        <v>2948</v>
      </c>
      <c r="D308" s="215" t="s">
        <v>190</v>
      </c>
      <c r="E308" s="216" t="s">
        <v>5001</v>
      </c>
      <c r="F308" s="217" t="s">
        <v>5002</v>
      </c>
      <c r="G308" s="218" t="s">
        <v>501</v>
      </c>
      <c r="H308" s="219">
        <v>25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190</v>
      </c>
      <c r="AU308" s="226" t="s">
        <v>80</v>
      </c>
      <c r="AY308" s="19" t="s">
        <v>188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5003</v>
      </c>
    </row>
    <row r="309" s="2" customFormat="1" ht="16.5" customHeight="1">
      <c r="A309" s="40"/>
      <c r="B309" s="41"/>
      <c r="C309" s="215" t="s">
        <v>2950</v>
      </c>
      <c r="D309" s="215" t="s">
        <v>190</v>
      </c>
      <c r="E309" s="216" t="s">
        <v>5004</v>
      </c>
      <c r="F309" s="217" t="s">
        <v>5005</v>
      </c>
      <c r="G309" s="218" t="s">
        <v>501</v>
      </c>
      <c r="H309" s="219">
        <v>25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190</v>
      </c>
      <c r="AU309" s="226" t="s">
        <v>80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5006</v>
      </c>
    </row>
    <row r="310" s="2" customFormat="1" ht="16.5" customHeight="1">
      <c r="A310" s="40"/>
      <c r="B310" s="41"/>
      <c r="C310" s="215" t="s">
        <v>2952</v>
      </c>
      <c r="D310" s="215" t="s">
        <v>190</v>
      </c>
      <c r="E310" s="216" t="s">
        <v>5007</v>
      </c>
      <c r="F310" s="217" t="s">
        <v>5008</v>
      </c>
      <c r="G310" s="218" t="s">
        <v>501</v>
      </c>
      <c r="H310" s="219">
        <v>25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80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5009</v>
      </c>
    </row>
    <row r="311" s="2" customFormat="1" ht="16.5" customHeight="1">
      <c r="A311" s="40"/>
      <c r="B311" s="41"/>
      <c r="C311" s="215" t="s">
        <v>2955</v>
      </c>
      <c r="D311" s="215" t="s">
        <v>190</v>
      </c>
      <c r="E311" s="216" t="s">
        <v>5010</v>
      </c>
      <c r="F311" s="217" t="s">
        <v>5011</v>
      </c>
      <c r="G311" s="218" t="s">
        <v>193</v>
      </c>
      <c r="H311" s="219">
        <v>11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80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5012</v>
      </c>
    </row>
    <row r="312" s="12" customFormat="1" ht="25.92" customHeight="1">
      <c r="A312" s="12"/>
      <c r="B312" s="199"/>
      <c r="C312" s="200"/>
      <c r="D312" s="201" t="s">
        <v>72</v>
      </c>
      <c r="E312" s="202" t="s">
        <v>4422</v>
      </c>
      <c r="F312" s="202" t="s">
        <v>5013</v>
      </c>
      <c r="G312" s="200"/>
      <c r="H312" s="200"/>
      <c r="I312" s="203"/>
      <c r="J312" s="204">
        <f>BK312</f>
        <v>0</v>
      </c>
      <c r="K312" s="200"/>
      <c r="L312" s="205"/>
      <c r="M312" s="206"/>
      <c r="N312" s="207"/>
      <c r="O312" s="207"/>
      <c r="P312" s="208">
        <f>SUM(P313:P328)</f>
        <v>0</v>
      </c>
      <c r="Q312" s="207"/>
      <c r="R312" s="208">
        <f>SUM(R313:R328)</f>
        <v>0</v>
      </c>
      <c r="S312" s="207"/>
      <c r="T312" s="209">
        <f>SUM(T313:T328)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80</v>
      </c>
      <c r="AT312" s="211" t="s">
        <v>72</v>
      </c>
      <c r="AU312" s="211" t="s">
        <v>73</v>
      </c>
      <c r="AY312" s="210" t="s">
        <v>188</v>
      </c>
      <c r="BK312" s="212">
        <f>SUM(BK313:BK328)</f>
        <v>0</v>
      </c>
    </row>
    <row r="313" s="2" customFormat="1" ht="24.15" customHeight="1">
      <c r="A313" s="40"/>
      <c r="B313" s="41"/>
      <c r="C313" s="215" t="s">
        <v>2957</v>
      </c>
      <c r="D313" s="215" t="s">
        <v>190</v>
      </c>
      <c r="E313" s="216" t="s">
        <v>5014</v>
      </c>
      <c r="F313" s="217" t="s">
        <v>5015</v>
      </c>
      <c r="G313" s="218" t="s">
        <v>1352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190</v>
      </c>
      <c r="AU313" s="226" t="s">
        <v>80</v>
      </c>
      <c r="AY313" s="19" t="s">
        <v>188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5016</v>
      </c>
    </row>
    <row r="314" s="2" customFormat="1" ht="16.5" customHeight="1">
      <c r="A314" s="40"/>
      <c r="B314" s="41"/>
      <c r="C314" s="215" t="s">
        <v>2959</v>
      </c>
      <c r="D314" s="215" t="s">
        <v>190</v>
      </c>
      <c r="E314" s="216" t="s">
        <v>5017</v>
      </c>
      <c r="F314" s="217" t="s">
        <v>4473</v>
      </c>
      <c r="G314" s="218" t="s">
        <v>1352</v>
      </c>
      <c r="H314" s="219">
        <v>3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80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5018</v>
      </c>
    </row>
    <row r="315" s="2" customFormat="1" ht="16.5" customHeight="1">
      <c r="A315" s="40"/>
      <c r="B315" s="41"/>
      <c r="C315" s="215" t="s">
        <v>1441</v>
      </c>
      <c r="D315" s="215" t="s">
        <v>190</v>
      </c>
      <c r="E315" s="216" t="s">
        <v>5019</v>
      </c>
      <c r="F315" s="217" t="s">
        <v>5020</v>
      </c>
      <c r="G315" s="218" t="s">
        <v>1352</v>
      </c>
      <c r="H315" s="219">
        <v>14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190</v>
      </c>
      <c r="AU315" s="226" t="s">
        <v>80</v>
      </c>
      <c r="AY315" s="19" t="s">
        <v>188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5021</v>
      </c>
    </row>
    <row r="316" s="2" customFormat="1" ht="16.5" customHeight="1">
      <c r="A316" s="40"/>
      <c r="B316" s="41"/>
      <c r="C316" s="215" t="s">
        <v>2962</v>
      </c>
      <c r="D316" s="215" t="s">
        <v>190</v>
      </c>
      <c r="E316" s="216" t="s">
        <v>5022</v>
      </c>
      <c r="F316" s="217" t="s">
        <v>5023</v>
      </c>
      <c r="G316" s="218" t="s">
        <v>1352</v>
      </c>
      <c r="H316" s="219">
        <v>2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80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5024</v>
      </c>
    </row>
    <row r="317" s="2" customFormat="1" ht="16.5" customHeight="1">
      <c r="A317" s="40"/>
      <c r="B317" s="41"/>
      <c r="C317" s="215" t="s">
        <v>2965</v>
      </c>
      <c r="D317" s="215" t="s">
        <v>190</v>
      </c>
      <c r="E317" s="216" t="s">
        <v>5025</v>
      </c>
      <c r="F317" s="217" t="s">
        <v>5026</v>
      </c>
      <c r="G317" s="218" t="s">
        <v>1352</v>
      </c>
      <c r="H317" s="219">
        <v>2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190</v>
      </c>
      <c r="AU317" s="226" t="s">
        <v>80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5027</v>
      </c>
    </row>
    <row r="318" s="2" customFormat="1" ht="16.5" customHeight="1">
      <c r="A318" s="40"/>
      <c r="B318" s="41"/>
      <c r="C318" s="215" t="s">
        <v>2970</v>
      </c>
      <c r="D318" s="215" t="s">
        <v>190</v>
      </c>
      <c r="E318" s="216" t="s">
        <v>5028</v>
      </c>
      <c r="F318" s="217" t="s">
        <v>5029</v>
      </c>
      <c r="G318" s="218" t="s">
        <v>1352</v>
      </c>
      <c r="H318" s="219">
        <v>3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80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5030</v>
      </c>
    </row>
    <row r="319" s="2" customFormat="1" ht="16.5" customHeight="1">
      <c r="A319" s="40"/>
      <c r="B319" s="41"/>
      <c r="C319" s="215" t="s">
        <v>2973</v>
      </c>
      <c r="D319" s="215" t="s">
        <v>190</v>
      </c>
      <c r="E319" s="216" t="s">
        <v>5031</v>
      </c>
      <c r="F319" s="217" t="s">
        <v>5032</v>
      </c>
      <c r="G319" s="218" t="s">
        <v>1352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80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5033</v>
      </c>
    </row>
    <row r="320" s="2" customFormat="1" ht="16.5" customHeight="1">
      <c r="A320" s="40"/>
      <c r="B320" s="41"/>
      <c r="C320" s="215" t="s">
        <v>2985</v>
      </c>
      <c r="D320" s="215" t="s">
        <v>190</v>
      </c>
      <c r="E320" s="216" t="s">
        <v>5034</v>
      </c>
      <c r="F320" s="217" t="s">
        <v>5035</v>
      </c>
      <c r="G320" s="218" t="s">
        <v>1352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190</v>
      </c>
      <c r="AU320" s="226" t="s">
        <v>80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5036</v>
      </c>
    </row>
    <row r="321" s="2" customFormat="1" ht="16.5" customHeight="1">
      <c r="A321" s="40"/>
      <c r="B321" s="41"/>
      <c r="C321" s="215" t="s">
        <v>2945</v>
      </c>
      <c r="D321" s="215" t="s">
        <v>190</v>
      </c>
      <c r="E321" s="216" t="s">
        <v>5037</v>
      </c>
      <c r="F321" s="217" t="s">
        <v>5038</v>
      </c>
      <c r="G321" s="218" t="s">
        <v>501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80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5039</v>
      </c>
    </row>
    <row r="322" s="2" customFormat="1" ht="16.5" customHeight="1">
      <c r="A322" s="40"/>
      <c r="B322" s="41"/>
      <c r="C322" s="215" t="s">
        <v>2990</v>
      </c>
      <c r="D322" s="215" t="s">
        <v>190</v>
      </c>
      <c r="E322" s="216" t="s">
        <v>4457</v>
      </c>
      <c r="F322" s="217" t="s">
        <v>4458</v>
      </c>
      <c r="G322" s="218" t="s">
        <v>1352</v>
      </c>
      <c r="H322" s="219">
        <v>8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80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5040</v>
      </c>
    </row>
    <row r="323" s="2" customFormat="1" ht="16.5" customHeight="1">
      <c r="A323" s="40"/>
      <c r="B323" s="41"/>
      <c r="C323" s="215" t="s">
        <v>2992</v>
      </c>
      <c r="D323" s="215" t="s">
        <v>190</v>
      </c>
      <c r="E323" s="216" t="s">
        <v>4460</v>
      </c>
      <c r="F323" s="217" t="s">
        <v>4461</v>
      </c>
      <c r="G323" s="218" t="s">
        <v>1352</v>
      </c>
      <c r="H323" s="219">
        <v>8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190</v>
      </c>
      <c r="AU323" s="226" t="s">
        <v>80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5041</v>
      </c>
    </row>
    <row r="324" s="2" customFormat="1" ht="16.5" customHeight="1">
      <c r="A324" s="40"/>
      <c r="B324" s="41"/>
      <c r="C324" s="215" t="s">
        <v>2994</v>
      </c>
      <c r="D324" s="215" t="s">
        <v>190</v>
      </c>
      <c r="E324" s="216" t="s">
        <v>4463</v>
      </c>
      <c r="F324" s="217" t="s">
        <v>4464</v>
      </c>
      <c r="G324" s="218" t="s">
        <v>1352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190</v>
      </c>
      <c r="AU324" s="226" t="s">
        <v>80</v>
      </c>
      <c r="AY324" s="19" t="s">
        <v>188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5042</v>
      </c>
    </row>
    <row r="325" s="2" customFormat="1" ht="16.5" customHeight="1">
      <c r="A325" s="40"/>
      <c r="B325" s="41"/>
      <c r="C325" s="215" t="s">
        <v>2996</v>
      </c>
      <c r="D325" s="215" t="s">
        <v>190</v>
      </c>
      <c r="E325" s="216" t="s">
        <v>4466</v>
      </c>
      <c r="F325" s="217" t="s">
        <v>4467</v>
      </c>
      <c r="G325" s="218" t="s">
        <v>1352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190</v>
      </c>
      <c r="AU325" s="226" t="s">
        <v>80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5043</v>
      </c>
    </row>
    <row r="326" s="2" customFormat="1" ht="16.5" customHeight="1">
      <c r="A326" s="40"/>
      <c r="B326" s="41"/>
      <c r="C326" s="215" t="s">
        <v>2999</v>
      </c>
      <c r="D326" s="215" t="s">
        <v>190</v>
      </c>
      <c r="E326" s="216" t="s">
        <v>5044</v>
      </c>
      <c r="F326" s="217" t="s">
        <v>5045</v>
      </c>
      <c r="G326" s="218" t="s">
        <v>1352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5046</v>
      </c>
    </row>
    <row r="327" s="2" customFormat="1" ht="16.5" customHeight="1">
      <c r="A327" s="40"/>
      <c r="B327" s="41"/>
      <c r="C327" s="215" t="s">
        <v>3001</v>
      </c>
      <c r="D327" s="215" t="s">
        <v>190</v>
      </c>
      <c r="E327" s="216" t="s">
        <v>5047</v>
      </c>
      <c r="F327" s="217" t="s">
        <v>4470</v>
      </c>
      <c r="G327" s="218" t="s">
        <v>1352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80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5048</v>
      </c>
    </row>
    <row r="328" s="2" customFormat="1" ht="16.5" customHeight="1">
      <c r="A328" s="40"/>
      <c r="B328" s="41"/>
      <c r="C328" s="215" t="s">
        <v>3003</v>
      </c>
      <c r="D328" s="215" t="s">
        <v>190</v>
      </c>
      <c r="E328" s="216" t="s">
        <v>5049</v>
      </c>
      <c r="F328" s="217" t="s">
        <v>5050</v>
      </c>
      <c r="G328" s="218" t="s">
        <v>1352</v>
      </c>
      <c r="H328" s="219">
        <v>11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190</v>
      </c>
      <c r="AU328" s="226" t="s">
        <v>80</v>
      </c>
      <c r="AY328" s="19" t="s">
        <v>188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5051</v>
      </c>
    </row>
    <row r="329" s="12" customFormat="1" ht="25.92" customHeight="1">
      <c r="A329" s="12"/>
      <c r="B329" s="199"/>
      <c r="C329" s="200"/>
      <c r="D329" s="201" t="s">
        <v>72</v>
      </c>
      <c r="E329" s="202" t="s">
        <v>5052</v>
      </c>
      <c r="F329" s="202" t="s">
        <v>5053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SUM(P330:P343)</f>
        <v>0</v>
      </c>
      <c r="Q329" s="207"/>
      <c r="R329" s="208">
        <f>SUM(R330:R343)</f>
        <v>0</v>
      </c>
      <c r="S329" s="207"/>
      <c r="T329" s="209">
        <f>SUM(T330:T343)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72</v>
      </c>
      <c r="AU329" s="211" t="s">
        <v>73</v>
      </c>
      <c r="AY329" s="210" t="s">
        <v>188</v>
      </c>
      <c r="BK329" s="212">
        <f>SUM(BK330:BK343)</f>
        <v>0</v>
      </c>
    </row>
    <row r="330" s="2" customFormat="1" ht="24.15" customHeight="1">
      <c r="A330" s="40"/>
      <c r="B330" s="41"/>
      <c r="C330" s="215" t="s">
        <v>3009</v>
      </c>
      <c r="D330" s="215" t="s">
        <v>190</v>
      </c>
      <c r="E330" s="216" t="s">
        <v>5054</v>
      </c>
      <c r="F330" s="217" t="s">
        <v>5015</v>
      </c>
      <c r="G330" s="218" t="s">
        <v>1352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80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5055</v>
      </c>
    </row>
    <row r="331" s="2" customFormat="1" ht="16.5" customHeight="1">
      <c r="A331" s="40"/>
      <c r="B331" s="41"/>
      <c r="C331" s="215" t="s">
        <v>3015</v>
      </c>
      <c r="D331" s="215" t="s">
        <v>190</v>
      </c>
      <c r="E331" s="216" t="s">
        <v>5056</v>
      </c>
      <c r="F331" s="217" t="s">
        <v>5020</v>
      </c>
      <c r="G331" s="218" t="s">
        <v>1352</v>
      </c>
      <c r="H331" s="219">
        <v>10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80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5057</v>
      </c>
    </row>
    <row r="332" s="2" customFormat="1" ht="16.5" customHeight="1">
      <c r="A332" s="40"/>
      <c r="B332" s="41"/>
      <c r="C332" s="215" t="s">
        <v>3017</v>
      </c>
      <c r="D332" s="215" t="s">
        <v>190</v>
      </c>
      <c r="E332" s="216" t="s">
        <v>5058</v>
      </c>
      <c r="F332" s="217" t="s">
        <v>5059</v>
      </c>
      <c r="G332" s="218" t="s">
        <v>1352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190</v>
      </c>
      <c r="AU332" s="226" t="s">
        <v>80</v>
      </c>
      <c r="AY332" s="19" t="s">
        <v>188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5060</v>
      </c>
    </row>
    <row r="333" s="2" customFormat="1" ht="16.5" customHeight="1">
      <c r="A333" s="40"/>
      <c r="B333" s="41"/>
      <c r="C333" s="215" t="s">
        <v>3046</v>
      </c>
      <c r="D333" s="215" t="s">
        <v>190</v>
      </c>
      <c r="E333" s="216" t="s">
        <v>5061</v>
      </c>
      <c r="F333" s="217" t="s">
        <v>5026</v>
      </c>
      <c r="G333" s="218" t="s">
        <v>1352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80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5062</v>
      </c>
    </row>
    <row r="334" s="2" customFormat="1" ht="16.5" customHeight="1">
      <c r="A334" s="40"/>
      <c r="B334" s="41"/>
      <c r="C334" s="215" t="s">
        <v>3048</v>
      </c>
      <c r="D334" s="215" t="s">
        <v>190</v>
      </c>
      <c r="E334" s="216" t="s">
        <v>5063</v>
      </c>
      <c r="F334" s="217" t="s">
        <v>5032</v>
      </c>
      <c r="G334" s="218" t="s">
        <v>1352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190</v>
      </c>
      <c r="AU334" s="226" t="s">
        <v>80</v>
      </c>
      <c r="AY334" s="19" t="s">
        <v>188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5064</v>
      </c>
    </row>
    <row r="335" s="2" customFormat="1" ht="16.5" customHeight="1">
      <c r="A335" s="40"/>
      <c r="B335" s="41"/>
      <c r="C335" s="215" t="s">
        <v>3050</v>
      </c>
      <c r="D335" s="215" t="s">
        <v>190</v>
      </c>
      <c r="E335" s="216" t="s">
        <v>5065</v>
      </c>
      <c r="F335" s="217" t="s">
        <v>5035</v>
      </c>
      <c r="G335" s="218" t="s">
        <v>1352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190</v>
      </c>
      <c r="AU335" s="226" t="s">
        <v>80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5066</v>
      </c>
    </row>
    <row r="336" s="2" customFormat="1" ht="16.5" customHeight="1">
      <c r="A336" s="40"/>
      <c r="B336" s="41"/>
      <c r="C336" s="215" t="s">
        <v>3052</v>
      </c>
      <c r="D336" s="215" t="s">
        <v>190</v>
      </c>
      <c r="E336" s="216" t="s">
        <v>5037</v>
      </c>
      <c r="F336" s="217" t="s">
        <v>5038</v>
      </c>
      <c r="G336" s="218" t="s">
        <v>501</v>
      </c>
      <c r="H336" s="219">
        <v>2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190</v>
      </c>
      <c r="AU336" s="226" t="s">
        <v>80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5067</v>
      </c>
    </row>
    <row r="337" s="2" customFormat="1" ht="16.5" customHeight="1">
      <c r="A337" s="40"/>
      <c r="B337" s="41"/>
      <c r="C337" s="215" t="s">
        <v>3056</v>
      </c>
      <c r="D337" s="215" t="s">
        <v>190</v>
      </c>
      <c r="E337" s="216" t="s">
        <v>4457</v>
      </c>
      <c r="F337" s="217" t="s">
        <v>4458</v>
      </c>
      <c r="G337" s="218" t="s">
        <v>1352</v>
      </c>
      <c r="H337" s="219">
        <v>8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190</v>
      </c>
      <c r="AU337" s="226" t="s">
        <v>80</v>
      </c>
      <c r="AY337" s="19" t="s">
        <v>188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5068</v>
      </c>
    </row>
    <row r="338" s="2" customFormat="1" ht="16.5" customHeight="1">
      <c r="A338" s="40"/>
      <c r="B338" s="41"/>
      <c r="C338" s="215" t="s">
        <v>3058</v>
      </c>
      <c r="D338" s="215" t="s">
        <v>190</v>
      </c>
      <c r="E338" s="216" t="s">
        <v>4460</v>
      </c>
      <c r="F338" s="217" t="s">
        <v>4461</v>
      </c>
      <c r="G338" s="218" t="s">
        <v>1352</v>
      </c>
      <c r="H338" s="219">
        <v>8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80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5069</v>
      </c>
    </row>
    <row r="339" s="2" customFormat="1" ht="16.5" customHeight="1">
      <c r="A339" s="40"/>
      <c r="B339" s="41"/>
      <c r="C339" s="215" t="s">
        <v>3064</v>
      </c>
      <c r="D339" s="215" t="s">
        <v>190</v>
      </c>
      <c r="E339" s="216" t="s">
        <v>4463</v>
      </c>
      <c r="F339" s="217" t="s">
        <v>4464</v>
      </c>
      <c r="G339" s="218" t="s">
        <v>1352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190</v>
      </c>
      <c r="AU339" s="226" t="s">
        <v>80</v>
      </c>
      <c r="AY339" s="19" t="s">
        <v>188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5070</v>
      </c>
    </row>
    <row r="340" s="2" customFormat="1" ht="16.5" customHeight="1">
      <c r="A340" s="40"/>
      <c r="B340" s="41"/>
      <c r="C340" s="215" t="s">
        <v>3067</v>
      </c>
      <c r="D340" s="215" t="s">
        <v>190</v>
      </c>
      <c r="E340" s="216" t="s">
        <v>4466</v>
      </c>
      <c r="F340" s="217" t="s">
        <v>4467</v>
      </c>
      <c r="G340" s="218" t="s">
        <v>1352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80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5071</v>
      </c>
    </row>
    <row r="341" s="2" customFormat="1" ht="16.5" customHeight="1">
      <c r="A341" s="40"/>
      <c r="B341" s="41"/>
      <c r="C341" s="215" t="s">
        <v>3070</v>
      </c>
      <c r="D341" s="215" t="s">
        <v>190</v>
      </c>
      <c r="E341" s="216" t="s">
        <v>5044</v>
      </c>
      <c r="F341" s="217" t="s">
        <v>5045</v>
      </c>
      <c r="G341" s="218" t="s">
        <v>1352</v>
      </c>
      <c r="H341" s="219">
        <v>2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190</v>
      </c>
      <c r="AU341" s="226" t="s">
        <v>80</v>
      </c>
      <c r="AY341" s="19" t="s">
        <v>188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5072</v>
      </c>
    </row>
    <row r="342" s="2" customFormat="1" ht="16.5" customHeight="1">
      <c r="A342" s="40"/>
      <c r="B342" s="41"/>
      <c r="C342" s="215" t="s">
        <v>3072</v>
      </c>
      <c r="D342" s="215" t="s">
        <v>190</v>
      </c>
      <c r="E342" s="216" t="s">
        <v>5047</v>
      </c>
      <c r="F342" s="217" t="s">
        <v>4470</v>
      </c>
      <c r="G342" s="218" t="s">
        <v>1352</v>
      </c>
      <c r="H342" s="219">
        <v>2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190</v>
      </c>
      <c r="AU342" s="226" t="s">
        <v>80</v>
      </c>
      <c r="AY342" s="19" t="s">
        <v>188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5073</v>
      </c>
    </row>
    <row r="343" s="2" customFormat="1" ht="16.5" customHeight="1">
      <c r="A343" s="40"/>
      <c r="B343" s="41"/>
      <c r="C343" s="215" t="s">
        <v>5074</v>
      </c>
      <c r="D343" s="215" t="s">
        <v>190</v>
      </c>
      <c r="E343" s="216" t="s">
        <v>5049</v>
      </c>
      <c r="F343" s="217" t="s">
        <v>5050</v>
      </c>
      <c r="G343" s="218" t="s">
        <v>1352</v>
      </c>
      <c r="H343" s="219">
        <v>6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190</v>
      </c>
      <c r="AU343" s="226" t="s">
        <v>80</v>
      </c>
      <c r="AY343" s="19" t="s">
        <v>188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5075</v>
      </c>
    </row>
    <row r="344" s="12" customFormat="1" ht="25.92" customHeight="1">
      <c r="A344" s="12"/>
      <c r="B344" s="199"/>
      <c r="C344" s="200"/>
      <c r="D344" s="201" t="s">
        <v>72</v>
      </c>
      <c r="E344" s="202" t="s">
        <v>5076</v>
      </c>
      <c r="F344" s="202" t="s">
        <v>5077</v>
      </c>
      <c r="G344" s="200"/>
      <c r="H344" s="200"/>
      <c r="I344" s="203"/>
      <c r="J344" s="204">
        <f>BK344</f>
        <v>0</v>
      </c>
      <c r="K344" s="200"/>
      <c r="L344" s="205"/>
      <c r="M344" s="206"/>
      <c r="N344" s="207"/>
      <c r="O344" s="207"/>
      <c r="P344" s="208">
        <f>SUM(P345:P356)</f>
        <v>0</v>
      </c>
      <c r="Q344" s="207"/>
      <c r="R344" s="208">
        <f>SUM(R345:R356)</f>
        <v>0</v>
      </c>
      <c r="S344" s="207"/>
      <c r="T344" s="209">
        <f>SUM(T345:T356)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80</v>
      </c>
      <c r="AT344" s="211" t="s">
        <v>72</v>
      </c>
      <c r="AU344" s="211" t="s">
        <v>73</v>
      </c>
      <c r="AY344" s="210" t="s">
        <v>188</v>
      </c>
      <c r="BK344" s="212">
        <f>SUM(BK345:BK356)</f>
        <v>0</v>
      </c>
    </row>
    <row r="345" s="2" customFormat="1" ht="24.15" customHeight="1">
      <c r="A345" s="40"/>
      <c r="B345" s="41"/>
      <c r="C345" s="215" t="s">
        <v>3936</v>
      </c>
      <c r="D345" s="215" t="s">
        <v>190</v>
      </c>
      <c r="E345" s="216" t="s">
        <v>5078</v>
      </c>
      <c r="F345" s="217" t="s">
        <v>5079</v>
      </c>
      <c r="G345" s="218" t="s">
        <v>1352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80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5080</v>
      </c>
    </row>
    <row r="346" s="2" customFormat="1" ht="16.5" customHeight="1">
      <c r="A346" s="40"/>
      <c r="B346" s="41"/>
      <c r="C346" s="215" t="s">
        <v>5081</v>
      </c>
      <c r="D346" s="215" t="s">
        <v>190</v>
      </c>
      <c r="E346" s="216" t="s">
        <v>5082</v>
      </c>
      <c r="F346" s="217" t="s">
        <v>5026</v>
      </c>
      <c r="G346" s="218" t="s">
        <v>1352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80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5083</v>
      </c>
    </row>
    <row r="347" s="2" customFormat="1" ht="16.5" customHeight="1">
      <c r="A347" s="40"/>
      <c r="B347" s="41"/>
      <c r="C347" s="215" t="s">
        <v>3939</v>
      </c>
      <c r="D347" s="215" t="s">
        <v>190</v>
      </c>
      <c r="E347" s="216" t="s">
        <v>5084</v>
      </c>
      <c r="F347" s="217" t="s">
        <v>5032</v>
      </c>
      <c r="G347" s="218" t="s">
        <v>1352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190</v>
      </c>
      <c r="AU347" s="226" t="s">
        <v>80</v>
      </c>
      <c r="AY347" s="19" t="s">
        <v>188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5085</v>
      </c>
    </row>
    <row r="348" s="2" customFormat="1" ht="16.5" customHeight="1">
      <c r="A348" s="40"/>
      <c r="B348" s="41"/>
      <c r="C348" s="215" t="s">
        <v>5086</v>
      </c>
      <c r="D348" s="215" t="s">
        <v>190</v>
      </c>
      <c r="E348" s="216" t="s">
        <v>5087</v>
      </c>
      <c r="F348" s="217" t="s">
        <v>5035</v>
      </c>
      <c r="G348" s="218" t="s">
        <v>1352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80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5088</v>
      </c>
    </row>
    <row r="349" s="2" customFormat="1" ht="16.5" customHeight="1">
      <c r="A349" s="40"/>
      <c r="B349" s="41"/>
      <c r="C349" s="215" t="s">
        <v>3942</v>
      </c>
      <c r="D349" s="215" t="s">
        <v>190</v>
      </c>
      <c r="E349" s="216" t="s">
        <v>5037</v>
      </c>
      <c r="F349" s="217" t="s">
        <v>5038</v>
      </c>
      <c r="G349" s="218" t="s">
        <v>501</v>
      </c>
      <c r="H349" s="219">
        <v>1.5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80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5089</v>
      </c>
    </row>
    <row r="350" s="2" customFormat="1" ht="16.5" customHeight="1">
      <c r="A350" s="40"/>
      <c r="B350" s="41"/>
      <c r="C350" s="215" t="s">
        <v>5090</v>
      </c>
      <c r="D350" s="215" t="s">
        <v>190</v>
      </c>
      <c r="E350" s="216" t="s">
        <v>4457</v>
      </c>
      <c r="F350" s="217" t="s">
        <v>4458</v>
      </c>
      <c r="G350" s="218" t="s">
        <v>1352</v>
      </c>
      <c r="H350" s="219">
        <v>6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190</v>
      </c>
      <c r="AU350" s="226" t="s">
        <v>80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5091</v>
      </c>
    </row>
    <row r="351" s="2" customFormat="1" ht="16.5" customHeight="1">
      <c r="A351" s="40"/>
      <c r="B351" s="41"/>
      <c r="C351" s="215" t="s">
        <v>3945</v>
      </c>
      <c r="D351" s="215" t="s">
        <v>190</v>
      </c>
      <c r="E351" s="216" t="s">
        <v>4460</v>
      </c>
      <c r="F351" s="217" t="s">
        <v>4461</v>
      </c>
      <c r="G351" s="218" t="s">
        <v>1352</v>
      </c>
      <c r="H351" s="219">
        <v>6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190</v>
      </c>
      <c r="AU351" s="226" t="s">
        <v>80</v>
      </c>
      <c r="AY351" s="19" t="s">
        <v>188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5092</v>
      </c>
    </row>
    <row r="352" s="2" customFormat="1" ht="16.5" customHeight="1">
      <c r="A352" s="40"/>
      <c r="B352" s="41"/>
      <c r="C352" s="215" t="s">
        <v>5093</v>
      </c>
      <c r="D352" s="215" t="s">
        <v>190</v>
      </c>
      <c r="E352" s="216" t="s">
        <v>4463</v>
      </c>
      <c r="F352" s="217" t="s">
        <v>4464</v>
      </c>
      <c r="G352" s="218" t="s">
        <v>1352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80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5094</v>
      </c>
    </row>
    <row r="353" s="2" customFormat="1" ht="16.5" customHeight="1">
      <c r="A353" s="40"/>
      <c r="B353" s="41"/>
      <c r="C353" s="215" t="s">
        <v>3948</v>
      </c>
      <c r="D353" s="215" t="s">
        <v>190</v>
      </c>
      <c r="E353" s="216" t="s">
        <v>4466</v>
      </c>
      <c r="F353" s="217" t="s">
        <v>4467</v>
      </c>
      <c r="G353" s="218" t="s">
        <v>1352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190</v>
      </c>
      <c r="AU353" s="226" t="s">
        <v>80</v>
      </c>
      <c r="AY353" s="19" t="s">
        <v>188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5095</v>
      </c>
    </row>
    <row r="354" s="2" customFormat="1" ht="16.5" customHeight="1">
      <c r="A354" s="40"/>
      <c r="B354" s="41"/>
      <c r="C354" s="215" t="s">
        <v>5096</v>
      </c>
      <c r="D354" s="215" t="s">
        <v>190</v>
      </c>
      <c r="E354" s="216" t="s">
        <v>4469</v>
      </c>
      <c r="F354" s="217" t="s">
        <v>4470</v>
      </c>
      <c r="G354" s="218" t="s">
        <v>1352</v>
      </c>
      <c r="H354" s="219">
        <v>3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190</v>
      </c>
      <c r="AU354" s="226" t="s">
        <v>80</v>
      </c>
      <c r="AY354" s="19" t="s">
        <v>188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5097</v>
      </c>
    </row>
    <row r="355" s="2" customFormat="1" ht="16.5" customHeight="1">
      <c r="A355" s="40"/>
      <c r="B355" s="41"/>
      <c r="C355" s="215" t="s">
        <v>3951</v>
      </c>
      <c r="D355" s="215" t="s">
        <v>190</v>
      </c>
      <c r="E355" s="216" t="s">
        <v>5098</v>
      </c>
      <c r="F355" s="217" t="s">
        <v>5050</v>
      </c>
      <c r="G355" s="218" t="s">
        <v>1352</v>
      </c>
      <c r="H355" s="219">
        <v>6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190</v>
      </c>
      <c r="AU355" s="226" t="s">
        <v>80</v>
      </c>
      <c r="AY355" s="19" t="s">
        <v>188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5099</v>
      </c>
    </row>
    <row r="356" s="2" customFormat="1" ht="16.5" customHeight="1">
      <c r="A356" s="40"/>
      <c r="B356" s="41"/>
      <c r="C356" s="215" t="s">
        <v>5100</v>
      </c>
      <c r="D356" s="215" t="s">
        <v>190</v>
      </c>
      <c r="E356" s="216" t="s">
        <v>5101</v>
      </c>
      <c r="F356" s="217" t="s">
        <v>5020</v>
      </c>
      <c r="G356" s="218" t="s">
        <v>1352</v>
      </c>
      <c r="H356" s="219">
        <v>10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190</v>
      </c>
      <c r="AU356" s="226" t="s">
        <v>80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5102</v>
      </c>
    </row>
    <row r="357" s="12" customFormat="1" ht="25.92" customHeight="1">
      <c r="A357" s="12"/>
      <c r="B357" s="199"/>
      <c r="C357" s="200"/>
      <c r="D357" s="201" t="s">
        <v>72</v>
      </c>
      <c r="E357" s="202" t="s">
        <v>5103</v>
      </c>
      <c r="F357" s="202" t="s">
        <v>5104</v>
      </c>
      <c r="G357" s="200"/>
      <c r="H357" s="200"/>
      <c r="I357" s="203"/>
      <c r="J357" s="204">
        <f>BK357</f>
        <v>0</v>
      </c>
      <c r="K357" s="200"/>
      <c r="L357" s="205"/>
      <c r="M357" s="206"/>
      <c r="N357" s="207"/>
      <c r="O357" s="207"/>
      <c r="P357" s="208">
        <f>SUM(P358:P367)</f>
        <v>0</v>
      </c>
      <c r="Q357" s="207"/>
      <c r="R357" s="208">
        <f>SUM(R358:R367)</f>
        <v>0</v>
      </c>
      <c r="S357" s="207"/>
      <c r="T357" s="209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80</v>
      </c>
      <c r="AT357" s="211" t="s">
        <v>72</v>
      </c>
      <c r="AU357" s="211" t="s">
        <v>73</v>
      </c>
      <c r="AY357" s="210" t="s">
        <v>188</v>
      </c>
      <c r="BK357" s="212">
        <f>SUM(BK358:BK367)</f>
        <v>0</v>
      </c>
    </row>
    <row r="358" s="2" customFormat="1" ht="24.15" customHeight="1">
      <c r="A358" s="40"/>
      <c r="B358" s="41"/>
      <c r="C358" s="215" t="s">
        <v>3954</v>
      </c>
      <c r="D358" s="215" t="s">
        <v>190</v>
      </c>
      <c r="E358" s="216" t="s">
        <v>5105</v>
      </c>
      <c r="F358" s="217" t="s">
        <v>5106</v>
      </c>
      <c r="G358" s="218" t="s">
        <v>1352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80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5107</v>
      </c>
    </row>
    <row r="359" s="2" customFormat="1" ht="16.5" customHeight="1">
      <c r="A359" s="40"/>
      <c r="B359" s="41"/>
      <c r="C359" s="215" t="s">
        <v>5108</v>
      </c>
      <c r="D359" s="215" t="s">
        <v>190</v>
      </c>
      <c r="E359" s="216" t="s">
        <v>5082</v>
      </c>
      <c r="F359" s="217" t="s">
        <v>5026</v>
      </c>
      <c r="G359" s="218" t="s">
        <v>1352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190</v>
      </c>
      <c r="AU359" s="226" t="s">
        <v>80</v>
      </c>
      <c r="AY359" s="19" t="s">
        <v>188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5109</v>
      </c>
    </row>
    <row r="360" s="2" customFormat="1" ht="16.5" customHeight="1">
      <c r="A360" s="40"/>
      <c r="B360" s="41"/>
      <c r="C360" s="215" t="s">
        <v>3957</v>
      </c>
      <c r="D360" s="215" t="s">
        <v>190</v>
      </c>
      <c r="E360" s="216" t="s">
        <v>5037</v>
      </c>
      <c r="F360" s="217" t="s">
        <v>5038</v>
      </c>
      <c r="G360" s="218" t="s">
        <v>501</v>
      </c>
      <c r="H360" s="219">
        <v>1.5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190</v>
      </c>
      <c r="AU360" s="226" t="s">
        <v>80</v>
      </c>
      <c r="AY360" s="19" t="s">
        <v>188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5110</v>
      </c>
    </row>
    <row r="361" s="2" customFormat="1" ht="16.5" customHeight="1">
      <c r="A361" s="40"/>
      <c r="B361" s="41"/>
      <c r="C361" s="215" t="s">
        <v>5111</v>
      </c>
      <c r="D361" s="215" t="s">
        <v>190</v>
      </c>
      <c r="E361" s="216" t="s">
        <v>4457</v>
      </c>
      <c r="F361" s="217" t="s">
        <v>4458</v>
      </c>
      <c r="G361" s="218" t="s">
        <v>1352</v>
      </c>
      <c r="H361" s="219">
        <v>3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190</v>
      </c>
      <c r="AU361" s="226" t="s">
        <v>80</v>
      </c>
      <c r="AY361" s="19" t="s">
        <v>188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5112</v>
      </c>
    </row>
    <row r="362" s="2" customFormat="1" ht="16.5" customHeight="1">
      <c r="A362" s="40"/>
      <c r="B362" s="41"/>
      <c r="C362" s="215" t="s">
        <v>3960</v>
      </c>
      <c r="D362" s="215" t="s">
        <v>190</v>
      </c>
      <c r="E362" s="216" t="s">
        <v>4460</v>
      </c>
      <c r="F362" s="217" t="s">
        <v>4461</v>
      </c>
      <c r="G362" s="218" t="s">
        <v>1352</v>
      </c>
      <c r="H362" s="219">
        <v>3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190</v>
      </c>
      <c r="AU362" s="226" t="s">
        <v>80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5113</v>
      </c>
    </row>
    <row r="363" s="2" customFormat="1" ht="16.5" customHeight="1">
      <c r="A363" s="40"/>
      <c r="B363" s="41"/>
      <c r="C363" s="215" t="s">
        <v>5114</v>
      </c>
      <c r="D363" s="215" t="s">
        <v>190</v>
      </c>
      <c r="E363" s="216" t="s">
        <v>4463</v>
      </c>
      <c r="F363" s="217" t="s">
        <v>4464</v>
      </c>
      <c r="G363" s="218" t="s">
        <v>1352</v>
      </c>
      <c r="H363" s="219">
        <v>1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190</v>
      </c>
      <c r="AU363" s="226" t="s">
        <v>80</v>
      </c>
      <c r="AY363" s="19" t="s">
        <v>188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5115</v>
      </c>
    </row>
    <row r="364" s="2" customFormat="1" ht="16.5" customHeight="1">
      <c r="A364" s="40"/>
      <c r="B364" s="41"/>
      <c r="C364" s="215" t="s">
        <v>3963</v>
      </c>
      <c r="D364" s="215" t="s">
        <v>190</v>
      </c>
      <c r="E364" s="216" t="s">
        <v>4466</v>
      </c>
      <c r="F364" s="217" t="s">
        <v>4467</v>
      </c>
      <c r="G364" s="218" t="s">
        <v>1352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80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5116</v>
      </c>
    </row>
    <row r="365" s="2" customFormat="1" ht="16.5" customHeight="1">
      <c r="A365" s="40"/>
      <c r="B365" s="41"/>
      <c r="C365" s="215" t="s">
        <v>5117</v>
      </c>
      <c r="D365" s="215" t="s">
        <v>190</v>
      </c>
      <c r="E365" s="216" t="s">
        <v>4469</v>
      </c>
      <c r="F365" s="217" t="s">
        <v>4470</v>
      </c>
      <c r="G365" s="218" t="s">
        <v>1352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190</v>
      </c>
      <c r="AU365" s="226" t="s">
        <v>80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5118</v>
      </c>
    </row>
    <row r="366" s="2" customFormat="1" ht="16.5" customHeight="1">
      <c r="A366" s="40"/>
      <c r="B366" s="41"/>
      <c r="C366" s="215" t="s">
        <v>3966</v>
      </c>
      <c r="D366" s="215" t="s">
        <v>190</v>
      </c>
      <c r="E366" s="216" t="s">
        <v>5119</v>
      </c>
      <c r="F366" s="217" t="s">
        <v>5020</v>
      </c>
      <c r="G366" s="218" t="s">
        <v>1352</v>
      </c>
      <c r="H366" s="219">
        <v>6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190</v>
      </c>
      <c r="AU366" s="226" t="s">
        <v>80</v>
      </c>
      <c r="AY366" s="19" t="s">
        <v>188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5120</v>
      </c>
    </row>
    <row r="367" s="2" customFormat="1" ht="16.5" customHeight="1">
      <c r="A367" s="40"/>
      <c r="B367" s="41"/>
      <c r="C367" s="215" t="s">
        <v>5121</v>
      </c>
      <c r="D367" s="215" t="s">
        <v>190</v>
      </c>
      <c r="E367" s="216" t="s">
        <v>5122</v>
      </c>
      <c r="F367" s="217" t="s">
        <v>5123</v>
      </c>
      <c r="G367" s="218" t="s">
        <v>1352</v>
      </c>
      <c r="H367" s="219">
        <v>2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190</v>
      </c>
      <c r="AU367" s="226" t="s">
        <v>80</v>
      </c>
      <c r="AY367" s="19" t="s">
        <v>188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5124</v>
      </c>
    </row>
    <row r="368" s="12" customFormat="1" ht="25.92" customHeight="1">
      <c r="A368" s="12"/>
      <c r="B368" s="199"/>
      <c r="C368" s="200"/>
      <c r="D368" s="201" t="s">
        <v>72</v>
      </c>
      <c r="E368" s="202" t="s">
        <v>5125</v>
      </c>
      <c r="F368" s="202" t="s">
        <v>5126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SUM(P369:P384)</f>
        <v>0</v>
      </c>
      <c r="Q368" s="207"/>
      <c r="R368" s="208">
        <f>SUM(R369:R384)</f>
        <v>0</v>
      </c>
      <c r="S368" s="207"/>
      <c r="T368" s="209">
        <f>SUM(T369:T384)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80</v>
      </c>
      <c r="AT368" s="211" t="s">
        <v>72</v>
      </c>
      <c r="AU368" s="211" t="s">
        <v>73</v>
      </c>
      <c r="AY368" s="210" t="s">
        <v>188</v>
      </c>
      <c r="BK368" s="212">
        <f>SUM(BK369:BK384)</f>
        <v>0</v>
      </c>
    </row>
    <row r="369" s="2" customFormat="1" ht="24.15" customHeight="1">
      <c r="A369" s="40"/>
      <c r="B369" s="41"/>
      <c r="C369" s="215" t="s">
        <v>3969</v>
      </c>
      <c r="D369" s="215" t="s">
        <v>190</v>
      </c>
      <c r="E369" s="216" t="s">
        <v>5127</v>
      </c>
      <c r="F369" s="217" t="s">
        <v>5015</v>
      </c>
      <c r="G369" s="218" t="s">
        <v>1352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190</v>
      </c>
      <c r="AU369" s="226" t="s">
        <v>80</v>
      </c>
      <c r="AY369" s="19" t="s">
        <v>188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5128</v>
      </c>
    </row>
    <row r="370" s="2" customFormat="1" ht="16.5" customHeight="1">
      <c r="A370" s="40"/>
      <c r="B370" s="41"/>
      <c r="C370" s="215" t="s">
        <v>5129</v>
      </c>
      <c r="D370" s="215" t="s">
        <v>190</v>
      </c>
      <c r="E370" s="216" t="s">
        <v>5017</v>
      </c>
      <c r="F370" s="217" t="s">
        <v>4473</v>
      </c>
      <c r="G370" s="218" t="s">
        <v>1352</v>
      </c>
      <c r="H370" s="219">
        <v>3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80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5130</v>
      </c>
    </row>
    <row r="371" s="2" customFormat="1" ht="16.5" customHeight="1">
      <c r="A371" s="40"/>
      <c r="B371" s="41"/>
      <c r="C371" s="215" t="s">
        <v>3972</v>
      </c>
      <c r="D371" s="215" t="s">
        <v>190</v>
      </c>
      <c r="E371" s="216" t="s">
        <v>5019</v>
      </c>
      <c r="F371" s="217" t="s">
        <v>5020</v>
      </c>
      <c r="G371" s="218" t="s">
        <v>1352</v>
      </c>
      <c r="H371" s="219">
        <v>40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80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5131</v>
      </c>
    </row>
    <row r="372" s="2" customFormat="1" ht="16.5" customHeight="1">
      <c r="A372" s="40"/>
      <c r="B372" s="41"/>
      <c r="C372" s="215" t="s">
        <v>5132</v>
      </c>
      <c r="D372" s="215" t="s">
        <v>190</v>
      </c>
      <c r="E372" s="216" t="s">
        <v>5022</v>
      </c>
      <c r="F372" s="217" t="s">
        <v>5023</v>
      </c>
      <c r="G372" s="218" t="s">
        <v>1352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190</v>
      </c>
      <c r="AU372" s="226" t="s">
        <v>80</v>
      </c>
      <c r="AY372" s="19" t="s">
        <v>188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5133</v>
      </c>
    </row>
    <row r="373" s="2" customFormat="1" ht="16.5" customHeight="1">
      <c r="A373" s="40"/>
      <c r="B373" s="41"/>
      <c r="C373" s="215" t="s">
        <v>3973</v>
      </c>
      <c r="D373" s="215" t="s">
        <v>190</v>
      </c>
      <c r="E373" s="216" t="s">
        <v>5025</v>
      </c>
      <c r="F373" s="217" t="s">
        <v>5026</v>
      </c>
      <c r="G373" s="218" t="s">
        <v>1352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190</v>
      </c>
      <c r="AU373" s="226" t="s">
        <v>80</v>
      </c>
      <c r="AY373" s="19" t="s">
        <v>188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5134</v>
      </c>
    </row>
    <row r="374" s="2" customFormat="1" ht="16.5" customHeight="1">
      <c r="A374" s="40"/>
      <c r="B374" s="41"/>
      <c r="C374" s="215" t="s">
        <v>5135</v>
      </c>
      <c r="D374" s="215" t="s">
        <v>190</v>
      </c>
      <c r="E374" s="216" t="s">
        <v>5028</v>
      </c>
      <c r="F374" s="217" t="s">
        <v>5029</v>
      </c>
      <c r="G374" s="218" t="s">
        <v>1352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80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5136</v>
      </c>
    </row>
    <row r="375" s="2" customFormat="1" ht="16.5" customHeight="1">
      <c r="A375" s="40"/>
      <c r="B375" s="41"/>
      <c r="C375" s="215" t="s">
        <v>3976</v>
      </c>
      <c r="D375" s="215" t="s">
        <v>190</v>
      </c>
      <c r="E375" s="216" t="s">
        <v>5031</v>
      </c>
      <c r="F375" s="217" t="s">
        <v>5032</v>
      </c>
      <c r="G375" s="218" t="s">
        <v>1352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190</v>
      </c>
      <c r="AU375" s="226" t="s">
        <v>80</v>
      </c>
      <c r="AY375" s="19" t="s">
        <v>188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5137</v>
      </c>
    </row>
    <row r="376" s="2" customFormat="1" ht="16.5" customHeight="1">
      <c r="A376" s="40"/>
      <c r="B376" s="41"/>
      <c r="C376" s="215" t="s">
        <v>5138</v>
      </c>
      <c r="D376" s="215" t="s">
        <v>190</v>
      </c>
      <c r="E376" s="216" t="s">
        <v>5034</v>
      </c>
      <c r="F376" s="217" t="s">
        <v>5035</v>
      </c>
      <c r="G376" s="218" t="s">
        <v>1352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190</v>
      </c>
      <c r="AU376" s="226" t="s">
        <v>80</v>
      </c>
      <c r="AY376" s="19" t="s">
        <v>188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5139</v>
      </c>
    </row>
    <row r="377" s="2" customFormat="1" ht="16.5" customHeight="1">
      <c r="A377" s="40"/>
      <c r="B377" s="41"/>
      <c r="C377" s="215" t="s">
        <v>3979</v>
      </c>
      <c r="D377" s="215" t="s">
        <v>190</v>
      </c>
      <c r="E377" s="216" t="s">
        <v>5037</v>
      </c>
      <c r="F377" s="217" t="s">
        <v>5038</v>
      </c>
      <c r="G377" s="218" t="s">
        <v>501</v>
      </c>
      <c r="H377" s="219">
        <v>1.5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5140</v>
      </c>
    </row>
    <row r="378" s="2" customFormat="1" ht="16.5" customHeight="1">
      <c r="A378" s="40"/>
      <c r="B378" s="41"/>
      <c r="C378" s="215" t="s">
        <v>5141</v>
      </c>
      <c r="D378" s="215" t="s">
        <v>190</v>
      </c>
      <c r="E378" s="216" t="s">
        <v>4457</v>
      </c>
      <c r="F378" s="217" t="s">
        <v>4458</v>
      </c>
      <c r="G378" s="218" t="s">
        <v>1352</v>
      </c>
      <c r="H378" s="219">
        <v>8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80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5142</v>
      </c>
    </row>
    <row r="379" s="2" customFormat="1" ht="16.5" customHeight="1">
      <c r="A379" s="40"/>
      <c r="B379" s="41"/>
      <c r="C379" s="215" t="s">
        <v>3982</v>
      </c>
      <c r="D379" s="215" t="s">
        <v>190</v>
      </c>
      <c r="E379" s="216" t="s">
        <v>4460</v>
      </c>
      <c r="F379" s="217" t="s">
        <v>4461</v>
      </c>
      <c r="G379" s="218" t="s">
        <v>1352</v>
      </c>
      <c r="H379" s="219">
        <v>8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190</v>
      </c>
      <c r="AU379" s="226" t="s">
        <v>80</v>
      </c>
      <c r="AY379" s="19" t="s">
        <v>188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5143</v>
      </c>
    </row>
    <row r="380" s="2" customFormat="1" ht="16.5" customHeight="1">
      <c r="A380" s="40"/>
      <c r="B380" s="41"/>
      <c r="C380" s="215" t="s">
        <v>5144</v>
      </c>
      <c r="D380" s="215" t="s">
        <v>190</v>
      </c>
      <c r="E380" s="216" t="s">
        <v>4463</v>
      </c>
      <c r="F380" s="217" t="s">
        <v>4464</v>
      </c>
      <c r="G380" s="218" t="s">
        <v>1352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80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5145</v>
      </c>
    </row>
    <row r="381" s="2" customFormat="1" ht="16.5" customHeight="1">
      <c r="A381" s="40"/>
      <c r="B381" s="41"/>
      <c r="C381" s="215" t="s">
        <v>3983</v>
      </c>
      <c r="D381" s="215" t="s">
        <v>190</v>
      </c>
      <c r="E381" s="216" t="s">
        <v>4466</v>
      </c>
      <c r="F381" s="217" t="s">
        <v>4467</v>
      </c>
      <c r="G381" s="218" t="s">
        <v>1352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190</v>
      </c>
      <c r="AU381" s="226" t="s">
        <v>80</v>
      </c>
      <c r="AY381" s="19" t="s">
        <v>188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5146</v>
      </c>
    </row>
    <row r="382" s="2" customFormat="1" ht="16.5" customHeight="1">
      <c r="A382" s="40"/>
      <c r="B382" s="41"/>
      <c r="C382" s="215" t="s">
        <v>5147</v>
      </c>
      <c r="D382" s="215" t="s">
        <v>190</v>
      </c>
      <c r="E382" s="216" t="s">
        <v>5044</v>
      </c>
      <c r="F382" s="217" t="s">
        <v>5045</v>
      </c>
      <c r="G382" s="218" t="s">
        <v>1352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190</v>
      </c>
      <c r="AU382" s="226" t="s">
        <v>80</v>
      </c>
      <c r="AY382" s="19" t="s">
        <v>188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5148</v>
      </c>
    </row>
    <row r="383" s="2" customFormat="1" ht="16.5" customHeight="1">
      <c r="A383" s="40"/>
      <c r="B383" s="41"/>
      <c r="C383" s="215" t="s">
        <v>3984</v>
      </c>
      <c r="D383" s="215" t="s">
        <v>190</v>
      </c>
      <c r="E383" s="216" t="s">
        <v>5047</v>
      </c>
      <c r="F383" s="217" t="s">
        <v>4470</v>
      </c>
      <c r="G383" s="218" t="s">
        <v>1352</v>
      </c>
      <c r="H383" s="219">
        <v>2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190</v>
      </c>
      <c r="AU383" s="226" t="s">
        <v>80</v>
      </c>
      <c r="AY383" s="19" t="s">
        <v>188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5149</v>
      </c>
    </row>
    <row r="384" s="2" customFormat="1" ht="16.5" customHeight="1">
      <c r="A384" s="40"/>
      <c r="B384" s="41"/>
      <c r="C384" s="215" t="s">
        <v>5150</v>
      </c>
      <c r="D384" s="215" t="s">
        <v>190</v>
      </c>
      <c r="E384" s="216" t="s">
        <v>5049</v>
      </c>
      <c r="F384" s="217" t="s">
        <v>5050</v>
      </c>
      <c r="G384" s="218" t="s">
        <v>1352</v>
      </c>
      <c r="H384" s="219">
        <v>12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190</v>
      </c>
      <c r="AU384" s="226" t="s">
        <v>80</v>
      </c>
      <c r="AY384" s="19" t="s">
        <v>188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5151</v>
      </c>
    </row>
    <row r="385" s="12" customFormat="1" ht="25.92" customHeight="1">
      <c r="A385" s="12"/>
      <c r="B385" s="199"/>
      <c r="C385" s="200"/>
      <c r="D385" s="201" t="s">
        <v>72</v>
      </c>
      <c r="E385" s="202" t="s">
        <v>5152</v>
      </c>
      <c r="F385" s="202" t="s">
        <v>5153</v>
      </c>
      <c r="G385" s="200"/>
      <c r="H385" s="200"/>
      <c r="I385" s="203"/>
      <c r="J385" s="204">
        <f>BK385</f>
        <v>0</v>
      </c>
      <c r="K385" s="200"/>
      <c r="L385" s="205"/>
      <c r="M385" s="206"/>
      <c r="N385" s="207"/>
      <c r="O385" s="207"/>
      <c r="P385" s="208">
        <f>SUM(P386:P401)</f>
        <v>0</v>
      </c>
      <c r="Q385" s="207"/>
      <c r="R385" s="208">
        <f>SUM(R386:R401)</f>
        <v>0</v>
      </c>
      <c r="S385" s="207"/>
      <c r="T385" s="209">
        <f>SUM(T386:T401)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80</v>
      </c>
      <c r="AT385" s="211" t="s">
        <v>72</v>
      </c>
      <c r="AU385" s="211" t="s">
        <v>73</v>
      </c>
      <c r="AY385" s="210" t="s">
        <v>188</v>
      </c>
      <c r="BK385" s="212">
        <f>SUM(BK386:BK401)</f>
        <v>0</v>
      </c>
    </row>
    <row r="386" s="2" customFormat="1" ht="24.15" customHeight="1">
      <c r="A386" s="40"/>
      <c r="B386" s="41"/>
      <c r="C386" s="215" t="s">
        <v>3987</v>
      </c>
      <c r="D386" s="215" t="s">
        <v>190</v>
      </c>
      <c r="E386" s="216" t="s">
        <v>5154</v>
      </c>
      <c r="F386" s="217" t="s">
        <v>5015</v>
      </c>
      <c r="G386" s="218" t="s">
        <v>1352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190</v>
      </c>
      <c r="AU386" s="226" t="s">
        <v>80</v>
      </c>
      <c r="AY386" s="19" t="s">
        <v>188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5155</v>
      </c>
    </row>
    <row r="387" s="2" customFormat="1" ht="16.5" customHeight="1">
      <c r="A387" s="40"/>
      <c r="B387" s="41"/>
      <c r="C387" s="215" t="s">
        <v>5156</v>
      </c>
      <c r="D387" s="215" t="s">
        <v>190</v>
      </c>
      <c r="E387" s="216" t="s">
        <v>5017</v>
      </c>
      <c r="F387" s="217" t="s">
        <v>4473</v>
      </c>
      <c r="G387" s="218" t="s">
        <v>1352</v>
      </c>
      <c r="H387" s="219">
        <v>3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190</v>
      </c>
      <c r="AU387" s="226" t="s">
        <v>80</v>
      </c>
      <c r="AY387" s="19" t="s">
        <v>188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5157</v>
      </c>
    </row>
    <row r="388" s="2" customFormat="1" ht="16.5" customHeight="1">
      <c r="A388" s="40"/>
      <c r="B388" s="41"/>
      <c r="C388" s="215" t="s">
        <v>3989</v>
      </c>
      <c r="D388" s="215" t="s">
        <v>190</v>
      </c>
      <c r="E388" s="216" t="s">
        <v>5019</v>
      </c>
      <c r="F388" s="217" t="s">
        <v>5020</v>
      </c>
      <c r="G388" s="218" t="s">
        <v>1352</v>
      </c>
      <c r="H388" s="219">
        <v>40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80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5158</v>
      </c>
    </row>
    <row r="389" s="2" customFormat="1" ht="16.5" customHeight="1">
      <c r="A389" s="40"/>
      <c r="B389" s="41"/>
      <c r="C389" s="215" t="s">
        <v>5159</v>
      </c>
      <c r="D389" s="215" t="s">
        <v>190</v>
      </c>
      <c r="E389" s="216" t="s">
        <v>5022</v>
      </c>
      <c r="F389" s="217" t="s">
        <v>5023</v>
      </c>
      <c r="G389" s="218" t="s">
        <v>1352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80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5160</v>
      </c>
    </row>
    <row r="390" s="2" customFormat="1" ht="16.5" customHeight="1">
      <c r="A390" s="40"/>
      <c r="B390" s="41"/>
      <c r="C390" s="215" t="s">
        <v>3993</v>
      </c>
      <c r="D390" s="215" t="s">
        <v>190</v>
      </c>
      <c r="E390" s="216" t="s">
        <v>5025</v>
      </c>
      <c r="F390" s="217" t="s">
        <v>5026</v>
      </c>
      <c r="G390" s="218" t="s">
        <v>1352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80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5161</v>
      </c>
    </row>
    <row r="391" s="2" customFormat="1" ht="16.5" customHeight="1">
      <c r="A391" s="40"/>
      <c r="B391" s="41"/>
      <c r="C391" s="215" t="s">
        <v>5162</v>
      </c>
      <c r="D391" s="215" t="s">
        <v>190</v>
      </c>
      <c r="E391" s="216" t="s">
        <v>5028</v>
      </c>
      <c r="F391" s="217" t="s">
        <v>5029</v>
      </c>
      <c r="G391" s="218" t="s">
        <v>1352</v>
      </c>
      <c r="H391" s="219">
        <v>2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190</v>
      </c>
      <c r="AU391" s="226" t="s">
        <v>80</v>
      </c>
      <c r="AY391" s="19" t="s">
        <v>188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5163</v>
      </c>
    </row>
    <row r="392" s="2" customFormat="1" ht="16.5" customHeight="1">
      <c r="A392" s="40"/>
      <c r="B392" s="41"/>
      <c r="C392" s="215" t="s">
        <v>3996</v>
      </c>
      <c r="D392" s="215" t="s">
        <v>190</v>
      </c>
      <c r="E392" s="216" t="s">
        <v>5031</v>
      </c>
      <c r="F392" s="217" t="s">
        <v>5032</v>
      </c>
      <c r="G392" s="218" t="s">
        <v>1352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190</v>
      </c>
      <c r="AU392" s="226" t="s">
        <v>80</v>
      </c>
      <c r="AY392" s="19" t="s">
        <v>188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5164</v>
      </c>
    </row>
    <row r="393" s="2" customFormat="1" ht="16.5" customHeight="1">
      <c r="A393" s="40"/>
      <c r="B393" s="41"/>
      <c r="C393" s="215" t="s">
        <v>5165</v>
      </c>
      <c r="D393" s="215" t="s">
        <v>190</v>
      </c>
      <c r="E393" s="216" t="s">
        <v>5034</v>
      </c>
      <c r="F393" s="217" t="s">
        <v>5035</v>
      </c>
      <c r="G393" s="218" t="s">
        <v>1352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190</v>
      </c>
      <c r="AU393" s="226" t="s">
        <v>80</v>
      </c>
      <c r="AY393" s="19" t="s">
        <v>188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5166</v>
      </c>
    </row>
    <row r="394" s="2" customFormat="1" ht="16.5" customHeight="1">
      <c r="A394" s="40"/>
      <c r="B394" s="41"/>
      <c r="C394" s="215" t="s">
        <v>3999</v>
      </c>
      <c r="D394" s="215" t="s">
        <v>190</v>
      </c>
      <c r="E394" s="216" t="s">
        <v>5037</v>
      </c>
      <c r="F394" s="217" t="s">
        <v>5038</v>
      </c>
      <c r="G394" s="218" t="s">
        <v>501</v>
      </c>
      <c r="H394" s="219">
        <v>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190</v>
      </c>
      <c r="AU394" s="226" t="s">
        <v>80</v>
      </c>
      <c r="AY394" s="19" t="s">
        <v>188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5167</v>
      </c>
    </row>
    <row r="395" s="2" customFormat="1" ht="16.5" customHeight="1">
      <c r="A395" s="40"/>
      <c r="B395" s="41"/>
      <c r="C395" s="215" t="s">
        <v>5168</v>
      </c>
      <c r="D395" s="215" t="s">
        <v>190</v>
      </c>
      <c r="E395" s="216" t="s">
        <v>4457</v>
      </c>
      <c r="F395" s="217" t="s">
        <v>4458</v>
      </c>
      <c r="G395" s="218" t="s">
        <v>1352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190</v>
      </c>
      <c r="AU395" s="226" t="s">
        <v>80</v>
      </c>
      <c r="AY395" s="19" t="s">
        <v>188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5169</v>
      </c>
    </row>
    <row r="396" s="2" customFormat="1" ht="16.5" customHeight="1">
      <c r="A396" s="40"/>
      <c r="B396" s="41"/>
      <c r="C396" s="215" t="s">
        <v>4002</v>
      </c>
      <c r="D396" s="215" t="s">
        <v>190</v>
      </c>
      <c r="E396" s="216" t="s">
        <v>4460</v>
      </c>
      <c r="F396" s="217" t="s">
        <v>4461</v>
      </c>
      <c r="G396" s="218" t="s">
        <v>1352</v>
      </c>
      <c r="H396" s="219">
        <v>6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190</v>
      </c>
      <c r="AU396" s="226" t="s">
        <v>80</v>
      </c>
      <c r="AY396" s="19" t="s">
        <v>188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5170</v>
      </c>
    </row>
    <row r="397" s="2" customFormat="1" ht="16.5" customHeight="1">
      <c r="A397" s="40"/>
      <c r="B397" s="41"/>
      <c r="C397" s="215" t="s">
        <v>5171</v>
      </c>
      <c r="D397" s="215" t="s">
        <v>190</v>
      </c>
      <c r="E397" s="216" t="s">
        <v>4463</v>
      </c>
      <c r="F397" s="217" t="s">
        <v>4464</v>
      </c>
      <c r="G397" s="218" t="s">
        <v>1352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80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5172</v>
      </c>
    </row>
    <row r="398" s="2" customFormat="1" ht="16.5" customHeight="1">
      <c r="A398" s="40"/>
      <c r="B398" s="41"/>
      <c r="C398" s="215" t="s">
        <v>4005</v>
      </c>
      <c r="D398" s="215" t="s">
        <v>190</v>
      </c>
      <c r="E398" s="216" t="s">
        <v>4466</v>
      </c>
      <c r="F398" s="217" t="s">
        <v>4467</v>
      </c>
      <c r="G398" s="218" t="s">
        <v>1352</v>
      </c>
      <c r="H398" s="219">
        <v>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190</v>
      </c>
      <c r="AU398" s="226" t="s">
        <v>80</v>
      </c>
      <c r="AY398" s="19" t="s">
        <v>188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5173</v>
      </c>
    </row>
    <row r="399" s="2" customFormat="1" ht="16.5" customHeight="1">
      <c r="A399" s="40"/>
      <c r="B399" s="41"/>
      <c r="C399" s="215" t="s">
        <v>5174</v>
      </c>
      <c r="D399" s="215" t="s">
        <v>190</v>
      </c>
      <c r="E399" s="216" t="s">
        <v>5044</v>
      </c>
      <c r="F399" s="217" t="s">
        <v>5045</v>
      </c>
      <c r="G399" s="218" t="s">
        <v>1352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80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5175</v>
      </c>
    </row>
    <row r="400" s="2" customFormat="1" ht="16.5" customHeight="1">
      <c r="A400" s="40"/>
      <c r="B400" s="41"/>
      <c r="C400" s="215" t="s">
        <v>4008</v>
      </c>
      <c r="D400" s="215" t="s">
        <v>190</v>
      </c>
      <c r="E400" s="216" t="s">
        <v>5047</v>
      </c>
      <c r="F400" s="217" t="s">
        <v>4470</v>
      </c>
      <c r="G400" s="218" t="s">
        <v>1352</v>
      </c>
      <c r="H400" s="219">
        <v>2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190</v>
      </c>
      <c r="AU400" s="226" t="s">
        <v>80</v>
      </c>
      <c r="AY400" s="19" t="s">
        <v>188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5176</v>
      </c>
    </row>
    <row r="401" s="2" customFormat="1" ht="16.5" customHeight="1">
      <c r="A401" s="40"/>
      <c r="B401" s="41"/>
      <c r="C401" s="215" t="s">
        <v>5177</v>
      </c>
      <c r="D401" s="215" t="s">
        <v>190</v>
      </c>
      <c r="E401" s="216" t="s">
        <v>5049</v>
      </c>
      <c r="F401" s="217" t="s">
        <v>5050</v>
      </c>
      <c r="G401" s="218" t="s">
        <v>1352</v>
      </c>
      <c r="H401" s="219">
        <v>12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190</v>
      </c>
      <c r="AU401" s="226" t="s">
        <v>80</v>
      </c>
      <c r="AY401" s="19" t="s">
        <v>188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5178</v>
      </c>
    </row>
    <row r="402" s="12" customFormat="1" ht="25.92" customHeight="1">
      <c r="A402" s="12"/>
      <c r="B402" s="199"/>
      <c r="C402" s="200"/>
      <c r="D402" s="201" t="s">
        <v>72</v>
      </c>
      <c r="E402" s="202" t="s">
        <v>5179</v>
      </c>
      <c r="F402" s="202" t="s">
        <v>5180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SUM(P403:P416)</f>
        <v>0</v>
      </c>
      <c r="Q402" s="207"/>
      <c r="R402" s="208">
        <f>SUM(R403:R416)</f>
        <v>0</v>
      </c>
      <c r="S402" s="207"/>
      <c r="T402" s="209">
        <f>SUM(T403:T416)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80</v>
      </c>
      <c r="AT402" s="211" t="s">
        <v>72</v>
      </c>
      <c r="AU402" s="211" t="s">
        <v>73</v>
      </c>
      <c r="AY402" s="210" t="s">
        <v>188</v>
      </c>
      <c r="BK402" s="212">
        <f>SUM(BK403:BK416)</f>
        <v>0</v>
      </c>
    </row>
    <row r="403" s="2" customFormat="1" ht="24.15" customHeight="1">
      <c r="A403" s="40"/>
      <c r="B403" s="41"/>
      <c r="C403" s="215" t="s">
        <v>4011</v>
      </c>
      <c r="D403" s="215" t="s">
        <v>190</v>
      </c>
      <c r="E403" s="216" t="s">
        <v>5181</v>
      </c>
      <c r="F403" s="217" t="s">
        <v>5182</v>
      </c>
      <c r="G403" s="218" t="s">
        <v>1352</v>
      </c>
      <c r="H403" s="219">
        <v>1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190</v>
      </c>
      <c r="AU403" s="226" t="s">
        <v>80</v>
      </c>
      <c r="AY403" s="19" t="s">
        <v>188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5183</v>
      </c>
    </row>
    <row r="404" s="2" customFormat="1" ht="16.5" customHeight="1">
      <c r="A404" s="40"/>
      <c r="B404" s="41"/>
      <c r="C404" s="215" t="s">
        <v>5184</v>
      </c>
      <c r="D404" s="215" t="s">
        <v>190</v>
      </c>
      <c r="E404" s="216" t="s">
        <v>5185</v>
      </c>
      <c r="F404" s="217" t="s">
        <v>5186</v>
      </c>
      <c r="G404" s="218" t="s">
        <v>1352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80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5187</v>
      </c>
    </row>
    <row r="405" s="2" customFormat="1" ht="16.5" customHeight="1">
      <c r="A405" s="40"/>
      <c r="B405" s="41"/>
      <c r="C405" s="215" t="s">
        <v>4014</v>
      </c>
      <c r="D405" s="215" t="s">
        <v>190</v>
      </c>
      <c r="E405" s="216" t="s">
        <v>5188</v>
      </c>
      <c r="F405" s="217" t="s">
        <v>5189</v>
      </c>
      <c r="G405" s="218" t="s">
        <v>1352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190</v>
      </c>
      <c r="AU405" s="226" t="s">
        <v>80</v>
      </c>
      <c r="AY405" s="19" t="s">
        <v>188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5190</v>
      </c>
    </row>
    <row r="406" s="2" customFormat="1" ht="16.5" customHeight="1">
      <c r="A406" s="40"/>
      <c r="B406" s="41"/>
      <c r="C406" s="215" t="s">
        <v>5191</v>
      </c>
      <c r="D406" s="215" t="s">
        <v>190</v>
      </c>
      <c r="E406" s="216" t="s">
        <v>5192</v>
      </c>
      <c r="F406" s="217" t="s">
        <v>5193</v>
      </c>
      <c r="G406" s="218" t="s">
        <v>1352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190</v>
      </c>
      <c r="AU406" s="226" t="s">
        <v>80</v>
      </c>
      <c r="AY406" s="19" t="s">
        <v>188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5194</v>
      </c>
    </row>
    <row r="407" s="2" customFormat="1" ht="16.5" customHeight="1">
      <c r="A407" s="40"/>
      <c r="B407" s="41"/>
      <c r="C407" s="215" t="s">
        <v>4017</v>
      </c>
      <c r="D407" s="215" t="s">
        <v>190</v>
      </c>
      <c r="E407" s="216" t="s">
        <v>5025</v>
      </c>
      <c r="F407" s="217" t="s">
        <v>5026</v>
      </c>
      <c r="G407" s="218" t="s">
        <v>1352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190</v>
      </c>
      <c r="AU407" s="226" t="s">
        <v>80</v>
      </c>
      <c r="AY407" s="19" t="s">
        <v>188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5195</v>
      </c>
    </row>
    <row r="408" s="2" customFormat="1" ht="16.5" customHeight="1">
      <c r="A408" s="40"/>
      <c r="B408" s="41"/>
      <c r="C408" s="215" t="s">
        <v>5196</v>
      </c>
      <c r="D408" s="215" t="s">
        <v>190</v>
      </c>
      <c r="E408" s="216" t="s">
        <v>5197</v>
      </c>
      <c r="F408" s="217" t="s">
        <v>5032</v>
      </c>
      <c r="G408" s="218" t="s">
        <v>1352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80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5198</v>
      </c>
    </row>
    <row r="409" s="2" customFormat="1" ht="16.5" customHeight="1">
      <c r="A409" s="40"/>
      <c r="B409" s="41"/>
      <c r="C409" s="215" t="s">
        <v>4020</v>
      </c>
      <c r="D409" s="215" t="s">
        <v>190</v>
      </c>
      <c r="E409" s="216" t="s">
        <v>5199</v>
      </c>
      <c r="F409" s="217" t="s">
        <v>5035</v>
      </c>
      <c r="G409" s="218" t="s">
        <v>1352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190</v>
      </c>
      <c r="AU409" s="226" t="s">
        <v>80</v>
      </c>
      <c r="AY409" s="19" t="s">
        <v>188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5200</v>
      </c>
    </row>
    <row r="410" s="2" customFormat="1" ht="16.5" customHeight="1">
      <c r="A410" s="40"/>
      <c r="B410" s="41"/>
      <c r="C410" s="215" t="s">
        <v>5201</v>
      </c>
      <c r="D410" s="215" t="s">
        <v>190</v>
      </c>
      <c r="E410" s="216" t="s">
        <v>4457</v>
      </c>
      <c r="F410" s="217" t="s">
        <v>4458</v>
      </c>
      <c r="G410" s="218" t="s">
        <v>1352</v>
      </c>
      <c r="H410" s="219">
        <v>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80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5202</v>
      </c>
    </row>
    <row r="411" s="2" customFormat="1" ht="16.5" customHeight="1">
      <c r="A411" s="40"/>
      <c r="B411" s="41"/>
      <c r="C411" s="215" t="s">
        <v>4023</v>
      </c>
      <c r="D411" s="215" t="s">
        <v>190</v>
      </c>
      <c r="E411" s="216" t="s">
        <v>4460</v>
      </c>
      <c r="F411" s="217" t="s">
        <v>4461</v>
      </c>
      <c r="G411" s="218" t="s">
        <v>1352</v>
      </c>
      <c r="H411" s="219">
        <v>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190</v>
      </c>
      <c r="AU411" s="226" t="s">
        <v>80</v>
      </c>
      <c r="AY411" s="19" t="s">
        <v>188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5203</v>
      </c>
    </row>
    <row r="412" s="2" customFormat="1" ht="16.5" customHeight="1">
      <c r="A412" s="40"/>
      <c r="B412" s="41"/>
      <c r="C412" s="215" t="s">
        <v>5204</v>
      </c>
      <c r="D412" s="215" t="s">
        <v>190</v>
      </c>
      <c r="E412" s="216" t="s">
        <v>4463</v>
      </c>
      <c r="F412" s="217" t="s">
        <v>4464</v>
      </c>
      <c r="G412" s="218" t="s">
        <v>1352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190</v>
      </c>
      <c r="AU412" s="226" t="s">
        <v>80</v>
      </c>
      <c r="AY412" s="19" t="s">
        <v>188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5205</v>
      </c>
    </row>
    <row r="413" s="2" customFormat="1" ht="16.5" customHeight="1">
      <c r="A413" s="40"/>
      <c r="B413" s="41"/>
      <c r="C413" s="215" t="s">
        <v>4026</v>
      </c>
      <c r="D413" s="215" t="s">
        <v>190</v>
      </c>
      <c r="E413" s="216" t="s">
        <v>4466</v>
      </c>
      <c r="F413" s="217" t="s">
        <v>4467</v>
      </c>
      <c r="G413" s="218" t="s">
        <v>1352</v>
      </c>
      <c r="H413" s="219">
        <v>1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190</v>
      </c>
      <c r="AU413" s="226" t="s">
        <v>80</v>
      </c>
      <c r="AY413" s="19" t="s">
        <v>188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5206</v>
      </c>
    </row>
    <row r="414" s="2" customFormat="1" ht="16.5" customHeight="1">
      <c r="A414" s="40"/>
      <c r="B414" s="41"/>
      <c r="C414" s="215" t="s">
        <v>5207</v>
      </c>
      <c r="D414" s="215" t="s">
        <v>190</v>
      </c>
      <c r="E414" s="216" t="s">
        <v>4469</v>
      </c>
      <c r="F414" s="217" t="s">
        <v>4470</v>
      </c>
      <c r="G414" s="218" t="s">
        <v>1352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80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5208</v>
      </c>
    </row>
    <row r="415" s="2" customFormat="1" ht="16.5" customHeight="1">
      <c r="A415" s="40"/>
      <c r="B415" s="41"/>
      <c r="C415" s="215" t="s">
        <v>4029</v>
      </c>
      <c r="D415" s="215" t="s">
        <v>190</v>
      </c>
      <c r="E415" s="216" t="s">
        <v>5098</v>
      </c>
      <c r="F415" s="217" t="s">
        <v>5050</v>
      </c>
      <c r="G415" s="218" t="s">
        <v>1352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190</v>
      </c>
      <c r="AU415" s="226" t="s">
        <v>80</v>
      </c>
      <c r="AY415" s="19" t="s">
        <v>188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5209</v>
      </c>
    </row>
    <row r="416" s="2" customFormat="1" ht="16.5" customHeight="1">
      <c r="A416" s="40"/>
      <c r="B416" s="41"/>
      <c r="C416" s="215" t="s">
        <v>5210</v>
      </c>
      <c r="D416" s="215" t="s">
        <v>190</v>
      </c>
      <c r="E416" s="216" t="s">
        <v>5101</v>
      </c>
      <c r="F416" s="217" t="s">
        <v>5020</v>
      </c>
      <c r="G416" s="218" t="s">
        <v>1352</v>
      </c>
      <c r="H416" s="219">
        <v>2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80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5211</v>
      </c>
    </row>
    <row r="417" s="12" customFormat="1" ht="25.92" customHeight="1">
      <c r="A417" s="12"/>
      <c r="B417" s="199"/>
      <c r="C417" s="200"/>
      <c r="D417" s="201" t="s">
        <v>72</v>
      </c>
      <c r="E417" s="202" t="s">
        <v>5212</v>
      </c>
      <c r="F417" s="202" t="s">
        <v>5213</v>
      </c>
      <c r="G417" s="200"/>
      <c r="H417" s="200"/>
      <c r="I417" s="203"/>
      <c r="J417" s="204">
        <f>BK417</f>
        <v>0</v>
      </c>
      <c r="K417" s="200"/>
      <c r="L417" s="205"/>
      <c r="M417" s="206"/>
      <c r="N417" s="207"/>
      <c r="O417" s="207"/>
      <c r="P417" s="208">
        <f>SUM(P418:P432)</f>
        <v>0</v>
      </c>
      <c r="Q417" s="207"/>
      <c r="R417" s="208">
        <f>SUM(R418:R432)</f>
        <v>0</v>
      </c>
      <c r="S417" s="207"/>
      <c r="T417" s="209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80</v>
      </c>
      <c r="AT417" s="211" t="s">
        <v>72</v>
      </c>
      <c r="AU417" s="211" t="s">
        <v>73</v>
      </c>
      <c r="AY417" s="210" t="s">
        <v>188</v>
      </c>
      <c r="BK417" s="212">
        <f>SUM(BK418:BK432)</f>
        <v>0</v>
      </c>
    </row>
    <row r="418" s="2" customFormat="1" ht="24.15" customHeight="1">
      <c r="A418" s="40"/>
      <c r="B418" s="41"/>
      <c r="C418" s="215" t="s">
        <v>4032</v>
      </c>
      <c r="D418" s="215" t="s">
        <v>190</v>
      </c>
      <c r="E418" s="216" t="s">
        <v>5214</v>
      </c>
      <c r="F418" s="217" t="s">
        <v>5215</v>
      </c>
      <c r="G418" s="218" t="s">
        <v>1352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80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5216</v>
      </c>
    </row>
    <row r="419" s="2" customFormat="1" ht="16.5" customHeight="1">
      <c r="A419" s="40"/>
      <c r="B419" s="41"/>
      <c r="C419" s="215" t="s">
        <v>5217</v>
      </c>
      <c r="D419" s="215" t="s">
        <v>190</v>
      </c>
      <c r="E419" s="216" t="s">
        <v>5218</v>
      </c>
      <c r="F419" s="217" t="s">
        <v>5219</v>
      </c>
      <c r="G419" s="218" t="s">
        <v>1352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190</v>
      </c>
      <c r="AU419" s="226" t="s">
        <v>80</v>
      </c>
      <c r="AY419" s="19" t="s">
        <v>188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5220</v>
      </c>
    </row>
    <row r="420" s="2" customFormat="1" ht="16.5" customHeight="1">
      <c r="A420" s="40"/>
      <c r="B420" s="41"/>
      <c r="C420" s="215" t="s">
        <v>4035</v>
      </c>
      <c r="D420" s="215" t="s">
        <v>190</v>
      </c>
      <c r="E420" s="216" t="s">
        <v>5221</v>
      </c>
      <c r="F420" s="217" t="s">
        <v>5222</v>
      </c>
      <c r="G420" s="218" t="s">
        <v>1352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80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5223</v>
      </c>
    </row>
    <row r="421" s="2" customFormat="1" ht="16.5" customHeight="1">
      <c r="A421" s="40"/>
      <c r="B421" s="41"/>
      <c r="C421" s="215" t="s">
        <v>5224</v>
      </c>
      <c r="D421" s="215" t="s">
        <v>190</v>
      </c>
      <c r="E421" s="216" t="s">
        <v>5225</v>
      </c>
      <c r="F421" s="217" t="s">
        <v>4476</v>
      </c>
      <c r="G421" s="218" t="s">
        <v>1352</v>
      </c>
      <c r="H421" s="219">
        <v>2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190</v>
      </c>
      <c r="AU421" s="226" t="s">
        <v>80</v>
      </c>
      <c r="AY421" s="19" t="s">
        <v>188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5226</v>
      </c>
    </row>
    <row r="422" s="2" customFormat="1" ht="16.5" customHeight="1">
      <c r="A422" s="40"/>
      <c r="B422" s="41"/>
      <c r="C422" s="215" t="s">
        <v>4038</v>
      </c>
      <c r="D422" s="215" t="s">
        <v>190</v>
      </c>
      <c r="E422" s="216" t="s">
        <v>5227</v>
      </c>
      <c r="F422" s="217" t="s">
        <v>5228</v>
      </c>
      <c r="G422" s="218" t="s">
        <v>1352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190</v>
      </c>
      <c r="AU422" s="226" t="s">
        <v>80</v>
      </c>
      <c r="AY422" s="19" t="s">
        <v>188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5229</v>
      </c>
    </row>
    <row r="423" s="2" customFormat="1" ht="16.5" customHeight="1">
      <c r="A423" s="40"/>
      <c r="B423" s="41"/>
      <c r="C423" s="215" t="s">
        <v>5230</v>
      </c>
      <c r="D423" s="215" t="s">
        <v>190</v>
      </c>
      <c r="E423" s="216" t="s">
        <v>5231</v>
      </c>
      <c r="F423" s="217" t="s">
        <v>5232</v>
      </c>
      <c r="G423" s="218" t="s">
        <v>1352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190</v>
      </c>
      <c r="AU423" s="226" t="s">
        <v>80</v>
      </c>
      <c r="AY423" s="19" t="s">
        <v>188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5233</v>
      </c>
    </row>
    <row r="424" s="2" customFormat="1" ht="16.5" customHeight="1">
      <c r="A424" s="40"/>
      <c r="B424" s="41"/>
      <c r="C424" s="215" t="s">
        <v>4041</v>
      </c>
      <c r="D424" s="215" t="s">
        <v>190</v>
      </c>
      <c r="E424" s="216" t="s">
        <v>5234</v>
      </c>
      <c r="F424" s="217" t="s">
        <v>5026</v>
      </c>
      <c r="G424" s="218" t="s">
        <v>1352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190</v>
      </c>
      <c r="AU424" s="226" t="s">
        <v>80</v>
      </c>
      <c r="AY424" s="19" t="s">
        <v>188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5235</v>
      </c>
    </row>
    <row r="425" s="2" customFormat="1" ht="16.5" customHeight="1">
      <c r="A425" s="40"/>
      <c r="B425" s="41"/>
      <c r="C425" s="215" t="s">
        <v>5236</v>
      </c>
      <c r="D425" s="215" t="s">
        <v>190</v>
      </c>
      <c r="E425" s="216" t="s">
        <v>5237</v>
      </c>
      <c r="F425" s="217" t="s">
        <v>5238</v>
      </c>
      <c r="G425" s="218" t="s">
        <v>1352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190</v>
      </c>
      <c r="AU425" s="226" t="s">
        <v>80</v>
      </c>
      <c r="AY425" s="19" t="s">
        <v>188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5239</v>
      </c>
    </row>
    <row r="426" s="2" customFormat="1" ht="16.5" customHeight="1">
      <c r="A426" s="40"/>
      <c r="B426" s="41"/>
      <c r="C426" s="215" t="s">
        <v>4044</v>
      </c>
      <c r="D426" s="215" t="s">
        <v>190</v>
      </c>
      <c r="E426" s="216" t="s">
        <v>4457</v>
      </c>
      <c r="F426" s="217" t="s">
        <v>4458</v>
      </c>
      <c r="G426" s="218" t="s">
        <v>1352</v>
      </c>
      <c r="H426" s="219">
        <v>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190</v>
      </c>
      <c r="AU426" s="226" t="s">
        <v>80</v>
      </c>
      <c r="AY426" s="19" t="s">
        <v>188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5240</v>
      </c>
    </row>
    <row r="427" s="2" customFormat="1" ht="16.5" customHeight="1">
      <c r="A427" s="40"/>
      <c r="B427" s="41"/>
      <c r="C427" s="215" t="s">
        <v>5241</v>
      </c>
      <c r="D427" s="215" t="s">
        <v>190</v>
      </c>
      <c r="E427" s="216" t="s">
        <v>4460</v>
      </c>
      <c r="F427" s="217" t="s">
        <v>4461</v>
      </c>
      <c r="G427" s="218" t="s">
        <v>1352</v>
      </c>
      <c r="H427" s="219">
        <v>4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80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5242</v>
      </c>
    </row>
    <row r="428" s="2" customFormat="1" ht="16.5" customHeight="1">
      <c r="A428" s="40"/>
      <c r="B428" s="41"/>
      <c r="C428" s="215" t="s">
        <v>4047</v>
      </c>
      <c r="D428" s="215" t="s">
        <v>190</v>
      </c>
      <c r="E428" s="216" t="s">
        <v>5243</v>
      </c>
      <c r="F428" s="217" t="s">
        <v>5244</v>
      </c>
      <c r="G428" s="218" t="s">
        <v>1352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190</v>
      </c>
      <c r="AU428" s="226" t="s">
        <v>80</v>
      </c>
      <c r="AY428" s="19" t="s">
        <v>188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5245</v>
      </c>
    </row>
    <row r="429" s="2" customFormat="1" ht="16.5" customHeight="1">
      <c r="A429" s="40"/>
      <c r="B429" s="41"/>
      <c r="C429" s="215" t="s">
        <v>5246</v>
      </c>
      <c r="D429" s="215" t="s">
        <v>190</v>
      </c>
      <c r="E429" s="216" t="s">
        <v>4466</v>
      </c>
      <c r="F429" s="217" t="s">
        <v>4467</v>
      </c>
      <c r="G429" s="218" t="s">
        <v>1352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190</v>
      </c>
      <c r="AU429" s="226" t="s">
        <v>80</v>
      </c>
      <c r="AY429" s="19" t="s">
        <v>188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5247</v>
      </c>
    </row>
    <row r="430" s="2" customFormat="1" ht="16.5" customHeight="1">
      <c r="A430" s="40"/>
      <c r="B430" s="41"/>
      <c r="C430" s="215" t="s">
        <v>4050</v>
      </c>
      <c r="D430" s="215" t="s">
        <v>190</v>
      </c>
      <c r="E430" s="216" t="s">
        <v>4469</v>
      </c>
      <c r="F430" s="217" t="s">
        <v>4470</v>
      </c>
      <c r="G430" s="218" t="s">
        <v>1352</v>
      </c>
      <c r="H430" s="219">
        <v>2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190</v>
      </c>
      <c r="AU430" s="226" t="s">
        <v>80</v>
      </c>
      <c r="AY430" s="19" t="s">
        <v>188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5248</v>
      </c>
    </row>
    <row r="431" s="2" customFormat="1" ht="16.5" customHeight="1">
      <c r="A431" s="40"/>
      <c r="B431" s="41"/>
      <c r="C431" s="215" t="s">
        <v>5249</v>
      </c>
      <c r="D431" s="215" t="s">
        <v>190</v>
      </c>
      <c r="E431" s="216" t="s">
        <v>5098</v>
      </c>
      <c r="F431" s="217" t="s">
        <v>5050</v>
      </c>
      <c r="G431" s="218" t="s">
        <v>1352</v>
      </c>
      <c r="H431" s="219">
        <v>2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80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5250</v>
      </c>
    </row>
    <row r="432" s="2" customFormat="1" ht="16.5" customHeight="1">
      <c r="A432" s="40"/>
      <c r="B432" s="41"/>
      <c r="C432" s="215" t="s">
        <v>4053</v>
      </c>
      <c r="D432" s="215" t="s">
        <v>190</v>
      </c>
      <c r="E432" s="216" t="s">
        <v>5101</v>
      </c>
      <c r="F432" s="217" t="s">
        <v>5020</v>
      </c>
      <c r="G432" s="218" t="s">
        <v>1352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190</v>
      </c>
      <c r="AU432" s="226" t="s">
        <v>80</v>
      </c>
      <c r="AY432" s="19" t="s">
        <v>188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5251</v>
      </c>
    </row>
    <row r="433" s="12" customFormat="1" ht="25.92" customHeight="1">
      <c r="A433" s="12"/>
      <c r="B433" s="199"/>
      <c r="C433" s="200"/>
      <c r="D433" s="201" t="s">
        <v>72</v>
      </c>
      <c r="E433" s="202" t="s">
        <v>5252</v>
      </c>
      <c r="F433" s="202" t="s">
        <v>5253</v>
      </c>
      <c r="G433" s="200"/>
      <c r="H433" s="200"/>
      <c r="I433" s="203"/>
      <c r="J433" s="204">
        <f>BK433</f>
        <v>0</v>
      </c>
      <c r="K433" s="200"/>
      <c r="L433" s="205"/>
      <c r="M433" s="206"/>
      <c r="N433" s="207"/>
      <c r="O433" s="207"/>
      <c r="P433" s="208">
        <f>SUM(P434:P463)</f>
        <v>0</v>
      </c>
      <c r="Q433" s="207"/>
      <c r="R433" s="208">
        <f>SUM(R434:R463)</f>
        <v>0</v>
      </c>
      <c r="S433" s="207"/>
      <c r="T433" s="209">
        <f>SUM(T434:T463)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80</v>
      </c>
      <c r="AT433" s="211" t="s">
        <v>72</v>
      </c>
      <c r="AU433" s="211" t="s">
        <v>73</v>
      </c>
      <c r="AY433" s="210" t="s">
        <v>188</v>
      </c>
      <c r="BK433" s="212">
        <f>SUM(BK434:BK463)</f>
        <v>0</v>
      </c>
    </row>
    <row r="434" s="2" customFormat="1" ht="24.15" customHeight="1">
      <c r="A434" s="40"/>
      <c r="B434" s="41"/>
      <c r="C434" s="215" t="s">
        <v>5254</v>
      </c>
      <c r="D434" s="215" t="s">
        <v>190</v>
      </c>
      <c r="E434" s="216" t="s">
        <v>5255</v>
      </c>
      <c r="F434" s="217" t="s">
        <v>5256</v>
      </c>
      <c r="G434" s="218" t="s">
        <v>1352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80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5257</v>
      </c>
    </row>
    <row r="435" s="2" customFormat="1" ht="16.5" customHeight="1">
      <c r="A435" s="40"/>
      <c r="B435" s="41"/>
      <c r="C435" s="215" t="s">
        <v>4056</v>
      </c>
      <c r="D435" s="215" t="s">
        <v>190</v>
      </c>
      <c r="E435" s="216" t="s">
        <v>4425</v>
      </c>
      <c r="F435" s="217" t="s">
        <v>5258</v>
      </c>
      <c r="G435" s="218" t="s">
        <v>1352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190</v>
      </c>
      <c r="AU435" s="226" t="s">
        <v>80</v>
      </c>
      <c r="AY435" s="19" t="s">
        <v>188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5259</v>
      </c>
    </row>
    <row r="436" s="2" customFormat="1" ht="16.5" customHeight="1">
      <c r="A436" s="40"/>
      <c r="B436" s="41"/>
      <c r="C436" s="215" t="s">
        <v>5260</v>
      </c>
      <c r="D436" s="215" t="s">
        <v>190</v>
      </c>
      <c r="E436" s="216" t="s">
        <v>4478</v>
      </c>
      <c r="F436" s="217" t="s">
        <v>4455</v>
      </c>
      <c r="G436" s="218" t="s">
        <v>1352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190</v>
      </c>
      <c r="AU436" s="226" t="s">
        <v>80</v>
      </c>
      <c r="AY436" s="19" t="s">
        <v>188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5261</v>
      </c>
    </row>
    <row r="437" s="2" customFormat="1" ht="16.5" customHeight="1">
      <c r="A437" s="40"/>
      <c r="B437" s="41"/>
      <c r="C437" s="215" t="s">
        <v>4059</v>
      </c>
      <c r="D437" s="215" t="s">
        <v>190</v>
      </c>
      <c r="E437" s="216" t="s">
        <v>4525</v>
      </c>
      <c r="F437" s="217" t="s">
        <v>5262</v>
      </c>
      <c r="G437" s="218" t="s">
        <v>4420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190</v>
      </c>
      <c r="AU437" s="226" t="s">
        <v>80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5263</v>
      </c>
    </row>
    <row r="438" s="2" customFormat="1" ht="16.5" customHeight="1">
      <c r="A438" s="40"/>
      <c r="B438" s="41"/>
      <c r="C438" s="215" t="s">
        <v>5264</v>
      </c>
      <c r="D438" s="215" t="s">
        <v>190</v>
      </c>
      <c r="E438" s="216" t="s">
        <v>4614</v>
      </c>
      <c r="F438" s="217" t="s">
        <v>5265</v>
      </c>
      <c r="G438" s="218" t="s">
        <v>1352</v>
      </c>
      <c r="H438" s="219">
        <v>2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80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5266</v>
      </c>
    </row>
    <row r="439" s="2" customFormat="1" ht="16.5" customHeight="1">
      <c r="A439" s="40"/>
      <c r="B439" s="41"/>
      <c r="C439" s="215" t="s">
        <v>4062</v>
      </c>
      <c r="D439" s="215" t="s">
        <v>190</v>
      </c>
      <c r="E439" s="216" t="s">
        <v>4694</v>
      </c>
      <c r="F439" s="217" t="s">
        <v>5267</v>
      </c>
      <c r="G439" s="218" t="s">
        <v>1352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190</v>
      </c>
      <c r="AU439" s="226" t="s">
        <v>80</v>
      </c>
      <c r="AY439" s="19" t="s">
        <v>188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5268</v>
      </c>
    </row>
    <row r="440" s="2" customFormat="1" ht="16.5" customHeight="1">
      <c r="A440" s="40"/>
      <c r="B440" s="41"/>
      <c r="C440" s="215" t="s">
        <v>5269</v>
      </c>
      <c r="D440" s="215" t="s">
        <v>190</v>
      </c>
      <c r="E440" s="216" t="s">
        <v>4743</v>
      </c>
      <c r="F440" s="217" t="s">
        <v>5270</v>
      </c>
      <c r="G440" s="218" t="s">
        <v>1352</v>
      </c>
      <c r="H440" s="219">
        <v>10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190</v>
      </c>
      <c r="AU440" s="226" t="s">
        <v>80</v>
      </c>
      <c r="AY440" s="19" t="s">
        <v>188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5271</v>
      </c>
    </row>
    <row r="441" s="2" customFormat="1" ht="16.5" customHeight="1">
      <c r="A441" s="40"/>
      <c r="B441" s="41"/>
      <c r="C441" s="215" t="s">
        <v>4065</v>
      </c>
      <c r="D441" s="215" t="s">
        <v>190</v>
      </c>
      <c r="E441" s="216" t="s">
        <v>4754</v>
      </c>
      <c r="F441" s="217" t="s">
        <v>5272</v>
      </c>
      <c r="G441" s="218" t="s">
        <v>1352</v>
      </c>
      <c r="H441" s="219">
        <v>3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190</v>
      </c>
      <c r="AU441" s="226" t="s">
        <v>80</v>
      </c>
      <c r="AY441" s="19" t="s">
        <v>188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5273</v>
      </c>
    </row>
    <row r="442" s="2" customFormat="1" ht="16.5" customHeight="1">
      <c r="A442" s="40"/>
      <c r="B442" s="41"/>
      <c r="C442" s="215" t="s">
        <v>5274</v>
      </c>
      <c r="D442" s="215" t="s">
        <v>190</v>
      </c>
      <c r="E442" s="216" t="s">
        <v>4893</v>
      </c>
      <c r="F442" s="217" t="s">
        <v>5275</v>
      </c>
      <c r="G442" s="218" t="s">
        <v>1352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190</v>
      </c>
      <c r="AU442" s="226" t="s">
        <v>80</v>
      </c>
      <c r="AY442" s="19" t="s">
        <v>188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5276</v>
      </c>
    </row>
    <row r="443" s="2" customFormat="1" ht="16.5" customHeight="1">
      <c r="A443" s="40"/>
      <c r="B443" s="41"/>
      <c r="C443" s="215" t="s">
        <v>4068</v>
      </c>
      <c r="D443" s="215" t="s">
        <v>190</v>
      </c>
      <c r="E443" s="216" t="s">
        <v>4949</v>
      </c>
      <c r="F443" s="217" t="s">
        <v>5277</v>
      </c>
      <c r="G443" s="218" t="s">
        <v>1352</v>
      </c>
      <c r="H443" s="219">
        <v>6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190</v>
      </c>
      <c r="AU443" s="226" t="s">
        <v>80</v>
      </c>
      <c r="AY443" s="19" t="s">
        <v>188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5278</v>
      </c>
    </row>
    <row r="444" s="2" customFormat="1" ht="16.5" customHeight="1">
      <c r="A444" s="40"/>
      <c r="B444" s="41"/>
      <c r="C444" s="215" t="s">
        <v>5279</v>
      </c>
      <c r="D444" s="215" t="s">
        <v>190</v>
      </c>
      <c r="E444" s="216" t="s">
        <v>4999</v>
      </c>
      <c r="F444" s="217" t="s">
        <v>5280</v>
      </c>
      <c r="G444" s="218" t="s">
        <v>1352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190</v>
      </c>
      <c r="AU444" s="226" t="s">
        <v>80</v>
      </c>
      <c r="AY444" s="19" t="s">
        <v>188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5281</v>
      </c>
    </row>
    <row r="445" s="2" customFormat="1" ht="16.5" customHeight="1">
      <c r="A445" s="40"/>
      <c r="B445" s="41"/>
      <c r="C445" s="215" t="s">
        <v>4071</v>
      </c>
      <c r="D445" s="215" t="s">
        <v>190</v>
      </c>
      <c r="E445" s="216" t="s">
        <v>5282</v>
      </c>
      <c r="F445" s="217" t="s">
        <v>5283</v>
      </c>
      <c r="G445" s="218" t="s">
        <v>1352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80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5284</v>
      </c>
    </row>
    <row r="446" s="2" customFormat="1" ht="16.5" customHeight="1">
      <c r="A446" s="40"/>
      <c r="B446" s="41"/>
      <c r="C446" s="215" t="s">
        <v>5285</v>
      </c>
      <c r="D446" s="215" t="s">
        <v>190</v>
      </c>
      <c r="E446" s="216" t="s">
        <v>5286</v>
      </c>
      <c r="F446" s="217" t="s">
        <v>5287</v>
      </c>
      <c r="G446" s="218" t="s">
        <v>1352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190</v>
      </c>
      <c r="AU446" s="226" t="s">
        <v>80</v>
      </c>
      <c r="AY446" s="19" t="s">
        <v>188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5288</v>
      </c>
    </row>
    <row r="447" s="2" customFormat="1" ht="16.5" customHeight="1">
      <c r="A447" s="40"/>
      <c r="B447" s="41"/>
      <c r="C447" s="215" t="s">
        <v>4074</v>
      </c>
      <c r="D447" s="215" t="s">
        <v>190</v>
      </c>
      <c r="E447" s="216" t="s">
        <v>5289</v>
      </c>
      <c r="F447" s="217" t="s">
        <v>5290</v>
      </c>
      <c r="G447" s="218" t="s">
        <v>1352</v>
      </c>
      <c r="H447" s="219">
        <v>6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190</v>
      </c>
      <c r="AU447" s="226" t="s">
        <v>80</v>
      </c>
      <c r="AY447" s="19" t="s">
        <v>188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5291</v>
      </c>
    </row>
    <row r="448" s="2" customFormat="1" ht="16.5" customHeight="1">
      <c r="A448" s="40"/>
      <c r="B448" s="41"/>
      <c r="C448" s="215" t="s">
        <v>5292</v>
      </c>
      <c r="D448" s="215" t="s">
        <v>190</v>
      </c>
      <c r="E448" s="216" t="s">
        <v>5293</v>
      </c>
      <c r="F448" s="217" t="s">
        <v>5294</v>
      </c>
      <c r="G448" s="218" t="s">
        <v>1352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190</v>
      </c>
      <c r="AU448" s="226" t="s">
        <v>80</v>
      </c>
      <c r="AY448" s="19" t="s">
        <v>188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5295</v>
      </c>
    </row>
    <row r="449" s="2" customFormat="1" ht="16.5" customHeight="1">
      <c r="A449" s="40"/>
      <c r="B449" s="41"/>
      <c r="C449" s="215" t="s">
        <v>4077</v>
      </c>
      <c r="D449" s="215" t="s">
        <v>190</v>
      </c>
      <c r="E449" s="216" t="s">
        <v>5296</v>
      </c>
      <c r="F449" s="217" t="s">
        <v>5297</v>
      </c>
      <c r="G449" s="218" t="s">
        <v>1352</v>
      </c>
      <c r="H449" s="219">
        <v>3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190</v>
      </c>
      <c r="AU449" s="226" t="s">
        <v>80</v>
      </c>
      <c r="AY449" s="19" t="s">
        <v>188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5298</v>
      </c>
    </row>
    <row r="450" s="2" customFormat="1" ht="16.5" customHeight="1">
      <c r="A450" s="40"/>
      <c r="B450" s="41"/>
      <c r="C450" s="215" t="s">
        <v>5299</v>
      </c>
      <c r="D450" s="215" t="s">
        <v>190</v>
      </c>
      <c r="E450" s="216" t="s">
        <v>5300</v>
      </c>
      <c r="F450" s="217" t="s">
        <v>5301</v>
      </c>
      <c r="G450" s="218" t="s">
        <v>1352</v>
      </c>
      <c r="H450" s="219">
        <v>2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190</v>
      </c>
      <c r="AU450" s="226" t="s">
        <v>80</v>
      </c>
      <c r="AY450" s="19" t="s">
        <v>188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5302</v>
      </c>
    </row>
    <row r="451" s="2" customFormat="1" ht="16.5" customHeight="1">
      <c r="A451" s="40"/>
      <c r="B451" s="41"/>
      <c r="C451" s="215" t="s">
        <v>4080</v>
      </c>
      <c r="D451" s="215" t="s">
        <v>190</v>
      </c>
      <c r="E451" s="216" t="s">
        <v>5303</v>
      </c>
      <c r="F451" s="217" t="s">
        <v>5304</v>
      </c>
      <c r="G451" s="218" t="s">
        <v>1352</v>
      </c>
      <c r="H451" s="219">
        <v>15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80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5305</v>
      </c>
    </row>
    <row r="452" s="2" customFormat="1" ht="16.5" customHeight="1">
      <c r="A452" s="40"/>
      <c r="B452" s="41"/>
      <c r="C452" s="215" t="s">
        <v>5306</v>
      </c>
      <c r="D452" s="215" t="s">
        <v>190</v>
      </c>
      <c r="E452" s="216" t="s">
        <v>5307</v>
      </c>
      <c r="F452" s="217" t="s">
        <v>5308</v>
      </c>
      <c r="G452" s="218" t="s">
        <v>1352</v>
      </c>
      <c r="H452" s="219">
        <v>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190</v>
      </c>
      <c r="AU452" s="226" t="s">
        <v>80</v>
      </c>
      <c r="AY452" s="19" t="s">
        <v>188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5309</v>
      </c>
    </row>
    <row r="453" s="2" customFormat="1" ht="16.5" customHeight="1">
      <c r="A453" s="40"/>
      <c r="B453" s="41"/>
      <c r="C453" s="215" t="s">
        <v>4083</v>
      </c>
      <c r="D453" s="215" t="s">
        <v>190</v>
      </c>
      <c r="E453" s="216" t="s">
        <v>5310</v>
      </c>
      <c r="F453" s="217" t="s">
        <v>5311</v>
      </c>
      <c r="G453" s="218" t="s">
        <v>501</v>
      </c>
      <c r="H453" s="219">
        <v>25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190</v>
      </c>
      <c r="AU453" s="226" t="s">
        <v>80</v>
      </c>
      <c r="AY453" s="19" t="s">
        <v>188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5312</v>
      </c>
    </row>
    <row r="454" s="2" customFormat="1" ht="16.5" customHeight="1">
      <c r="A454" s="40"/>
      <c r="B454" s="41"/>
      <c r="C454" s="215" t="s">
        <v>5313</v>
      </c>
      <c r="D454" s="215" t="s">
        <v>190</v>
      </c>
      <c r="E454" s="216" t="s">
        <v>5314</v>
      </c>
      <c r="F454" s="217" t="s">
        <v>5315</v>
      </c>
      <c r="G454" s="218" t="s">
        <v>1352</v>
      </c>
      <c r="H454" s="219">
        <v>30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190</v>
      </c>
      <c r="AU454" s="226" t="s">
        <v>80</v>
      </c>
      <c r="AY454" s="19" t="s">
        <v>188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5316</v>
      </c>
    </row>
    <row r="455" s="2" customFormat="1" ht="16.5" customHeight="1">
      <c r="A455" s="40"/>
      <c r="B455" s="41"/>
      <c r="C455" s="215" t="s">
        <v>4086</v>
      </c>
      <c r="D455" s="215" t="s">
        <v>190</v>
      </c>
      <c r="E455" s="216" t="s">
        <v>5317</v>
      </c>
      <c r="F455" s="217" t="s">
        <v>5032</v>
      </c>
      <c r="G455" s="218" t="s">
        <v>1352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190</v>
      </c>
      <c r="AU455" s="226" t="s">
        <v>80</v>
      </c>
      <c r="AY455" s="19" t="s">
        <v>188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5318</v>
      </c>
    </row>
    <row r="456" s="2" customFormat="1" ht="16.5" customHeight="1">
      <c r="A456" s="40"/>
      <c r="B456" s="41"/>
      <c r="C456" s="215" t="s">
        <v>5319</v>
      </c>
      <c r="D456" s="215" t="s">
        <v>190</v>
      </c>
      <c r="E456" s="216" t="s">
        <v>5052</v>
      </c>
      <c r="F456" s="217" t="s">
        <v>5320</v>
      </c>
      <c r="G456" s="218" t="s">
        <v>1352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190</v>
      </c>
      <c r="AU456" s="226" t="s">
        <v>80</v>
      </c>
      <c r="AY456" s="19" t="s">
        <v>188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5321</v>
      </c>
    </row>
    <row r="457" s="2" customFormat="1" ht="16.5" customHeight="1">
      <c r="A457" s="40"/>
      <c r="B457" s="41"/>
      <c r="C457" s="215" t="s">
        <v>4089</v>
      </c>
      <c r="D457" s="215" t="s">
        <v>190</v>
      </c>
      <c r="E457" s="216" t="s">
        <v>5322</v>
      </c>
      <c r="F457" s="217" t="s">
        <v>5035</v>
      </c>
      <c r="G457" s="218" t="s">
        <v>1352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190</v>
      </c>
      <c r="AU457" s="226" t="s">
        <v>80</v>
      </c>
      <c r="AY457" s="19" t="s">
        <v>188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5323</v>
      </c>
    </row>
    <row r="458" s="2" customFormat="1" ht="16.5" customHeight="1">
      <c r="A458" s="40"/>
      <c r="B458" s="41"/>
      <c r="C458" s="215" t="s">
        <v>5324</v>
      </c>
      <c r="D458" s="215" t="s">
        <v>190</v>
      </c>
      <c r="E458" s="216" t="s">
        <v>5076</v>
      </c>
      <c r="F458" s="217" t="s">
        <v>5325</v>
      </c>
      <c r="G458" s="218" t="s">
        <v>1352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80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5326</v>
      </c>
    </row>
    <row r="459" s="2" customFormat="1" ht="16.5" customHeight="1">
      <c r="A459" s="40"/>
      <c r="B459" s="41"/>
      <c r="C459" s="215" t="s">
        <v>4092</v>
      </c>
      <c r="D459" s="215" t="s">
        <v>190</v>
      </c>
      <c r="E459" s="216" t="s">
        <v>5103</v>
      </c>
      <c r="F459" s="217" t="s">
        <v>5327</v>
      </c>
      <c r="G459" s="218" t="s">
        <v>1352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80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5328</v>
      </c>
    </row>
    <row r="460" s="2" customFormat="1" ht="16.5" customHeight="1">
      <c r="A460" s="40"/>
      <c r="B460" s="41"/>
      <c r="C460" s="215" t="s">
        <v>5329</v>
      </c>
      <c r="D460" s="215" t="s">
        <v>190</v>
      </c>
      <c r="E460" s="216" t="s">
        <v>5125</v>
      </c>
      <c r="F460" s="217" t="s">
        <v>5330</v>
      </c>
      <c r="G460" s="218" t="s">
        <v>3771</v>
      </c>
      <c r="H460" s="219">
        <v>3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80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5331</v>
      </c>
    </row>
    <row r="461" s="2" customFormat="1" ht="16.5" customHeight="1">
      <c r="A461" s="40"/>
      <c r="B461" s="41"/>
      <c r="C461" s="215" t="s">
        <v>4095</v>
      </c>
      <c r="D461" s="215" t="s">
        <v>190</v>
      </c>
      <c r="E461" s="216" t="s">
        <v>5152</v>
      </c>
      <c r="F461" s="217" t="s">
        <v>5332</v>
      </c>
      <c r="G461" s="218" t="s">
        <v>3771</v>
      </c>
      <c r="H461" s="219">
        <v>3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190</v>
      </c>
      <c r="AU461" s="226" t="s">
        <v>80</v>
      </c>
      <c r="AY461" s="19" t="s">
        <v>188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5333</v>
      </c>
    </row>
    <row r="462" s="2" customFormat="1" ht="16.5" customHeight="1">
      <c r="A462" s="40"/>
      <c r="B462" s="41"/>
      <c r="C462" s="215" t="s">
        <v>5334</v>
      </c>
      <c r="D462" s="215" t="s">
        <v>190</v>
      </c>
      <c r="E462" s="216" t="s">
        <v>5179</v>
      </c>
      <c r="F462" s="217" t="s">
        <v>5335</v>
      </c>
      <c r="G462" s="218" t="s">
        <v>1352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190</v>
      </c>
      <c r="AU462" s="226" t="s">
        <v>80</v>
      </c>
      <c r="AY462" s="19" t="s">
        <v>188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5336</v>
      </c>
    </row>
    <row r="463" s="2" customFormat="1" ht="16.5" customHeight="1">
      <c r="A463" s="40"/>
      <c r="B463" s="41"/>
      <c r="C463" s="215" t="s">
        <v>4098</v>
      </c>
      <c r="D463" s="215" t="s">
        <v>190</v>
      </c>
      <c r="E463" s="216" t="s">
        <v>5212</v>
      </c>
      <c r="F463" s="217" t="s">
        <v>5337</v>
      </c>
      <c r="G463" s="218" t="s">
        <v>1352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190</v>
      </c>
      <c r="AU463" s="226" t="s">
        <v>80</v>
      </c>
      <c r="AY463" s="19" t="s">
        <v>188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5338</v>
      </c>
    </row>
    <row r="464" s="12" customFormat="1" ht="25.92" customHeight="1">
      <c r="A464" s="12"/>
      <c r="B464" s="199"/>
      <c r="C464" s="200"/>
      <c r="D464" s="201" t="s">
        <v>72</v>
      </c>
      <c r="E464" s="202" t="s">
        <v>5339</v>
      </c>
      <c r="F464" s="202" t="s">
        <v>5340</v>
      </c>
      <c r="G464" s="200"/>
      <c r="H464" s="200"/>
      <c r="I464" s="203"/>
      <c r="J464" s="204">
        <f>BK464</f>
        <v>0</v>
      </c>
      <c r="K464" s="200"/>
      <c r="L464" s="205"/>
      <c r="M464" s="206"/>
      <c r="N464" s="207"/>
      <c r="O464" s="207"/>
      <c r="P464" s="208">
        <f>SUM(P465:P485)</f>
        <v>0</v>
      </c>
      <c r="Q464" s="207"/>
      <c r="R464" s="208">
        <f>SUM(R465:R485)</f>
        <v>0</v>
      </c>
      <c r="S464" s="207"/>
      <c r="T464" s="209">
        <f>SUM(T465:T485)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80</v>
      </c>
      <c r="AT464" s="211" t="s">
        <v>72</v>
      </c>
      <c r="AU464" s="211" t="s">
        <v>73</v>
      </c>
      <c r="AY464" s="210" t="s">
        <v>188</v>
      </c>
      <c r="BK464" s="212">
        <f>SUM(BK465:BK485)</f>
        <v>0</v>
      </c>
    </row>
    <row r="465" s="2" customFormat="1" ht="16.5" customHeight="1">
      <c r="A465" s="40"/>
      <c r="B465" s="41"/>
      <c r="C465" s="215" t="s">
        <v>5341</v>
      </c>
      <c r="D465" s="215" t="s">
        <v>190</v>
      </c>
      <c r="E465" s="216" t="s">
        <v>80</v>
      </c>
      <c r="F465" s="217" t="s">
        <v>4531</v>
      </c>
      <c r="G465" s="218" t="s">
        <v>1352</v>
      </c>
      <c r="H465" s="219">
        <v>170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80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5342</v>
      </c>
    </row>
    <row r="466" s="2" customFormat="1" ht="16.5" customHeight="1">
      <c r="A466" s="40"/>
      <c r="B466" s="41"/>
      <c r="C466" s="215" t="s">
        <v>4101</v>
      </c>
      <c r="D466" s="215" t="s">
        <v>190</v>
      </c>
      <c r="E466" s="216" t="s">
        <v>82</v>
      </c>
      <c r="F466" s="217" t="s">
        <v>4558</v>
      </c>
      <c r="G466" s="218" t="s">
        <v>1352</v>
      </c>
      <c r="H466" s="219">
        <v>170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190</v>
      </c>
      <c r="AU466" s="226" t="s">
        <v>80</v>
      </c>
      <c r="AY466" s="19" t="s">
        <v>188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5343</v>
      </c>
    </row>
    <row r="467" s="2" customFormat="1" ht="16.5" customHeight="1">
      <c r="A467" s="40"/>
      <c r="B467" s="41"/>
      <c r="C467" s="215" t="s">
        <v>5344</v>
      </c>
      <c r="D467" s="215" t="s">
        <v>190</v>
      </c>
      <c r="E467" s="216" t="s">
        <v>129</v>
      </c>
      <c r="F467" s="217" t="s">
        <v>5345</v>
      </c>
      <c r="G467" s="218" t="s">
        <v>1352</v>
      </c>
      <c r="H467" s="219">
        <v>48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190</v>
      </c>
      <c r="AU467" s="226" t="s">
        <v>80</v>
      </c>
      <c r="AY467" s="19" t="s">
        <v>188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5346</v>
      </c>
    </row>
    <row r="468" s="2" customFormat="1" ht="16.5" customHeight="1">
      <c r="A468" s="40"/>
      <c r="B468" s="41"/>
      <c r="C468" s="215" t="s">
        <v>4104</v>
      </c>
      <c r="D468" s="215" t="s">
        <v>190</v>
      </c>
      <c r="E468" s="216" t="s">
        <v>135</v>
      </c>
      <c r="F468" s="217" t="s">
        <v>5347</v>
      </c>
      <c r="G468" s="218" t="s">
        <v>1352</v>
      </c>
      <c r="H468" s="219">
        <v>48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190</v>
      </c>
      <c r="AU468" s="226" t="s">
        <v>80</v>
      </c>
      <c r="AY468" s="19" t="s">
        <v>188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5348</v>
      </c>
    </row>
    <row r="469" s="2" customFormat="1" ht="16.5" customHeight="1">
      <c r="A469" s="40"/>
      <c r="B469" s="41"/>
      <c r="C469" s="215" t="s">
        <v>5349</v>
      </c>
      <c r="D469" s="215" t="s">
        <v>190</v>
      </c>
      <c r="E469" s="216" t="s">
        <v>253</v>
      </c>
      <c r="F469" s="217" t="s">
        <v>5350</v>
      </c>
      <c r="G469" s="218" t="s">
        <v>1352</v>
      </c>
      <c r="H469" s="219">
        <v>48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190</v>
      </c>
      <c r="AU469" s="226" t="s">
        <v>80</v>
      </c>
      <c r="AY469" s="19" t="s">
        <v>188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5351</v>
      </c>
    </row>
    <row r="470" s="2" customFormat="1" ht="16.5" customHeight="1">
      <c r="A470" s="40"/>
      <c r="B470" s="41"/>
      <c r="C470" s="215" t="s">
        <v>4107</v>
      </c>
      <c r="D470" s="215" t="s">
        <v>190</v>
      </c>
      <c r="E470" s="216" t="s">
        <v>258</v>
      </c>
      <c r="F470" s="217" t="s">
        <v>5352</v>
      </c>
      <c r="G470" s="218" t="s">
        <v>1352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80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5353</v>
      </c>
    </row>
    <row r="471" s="2" customFormat="1" ht="16.5" customHeight="1">
      <c r="A471" s="40"/>
      <c r="B471" s="41"/>
      <c r="C471" s="215" t="s">
        <v>5354</v>
      </c>
      <c r="D471" s="215" t="s">
        <v>190</v>
      </c>
      <c r="E471" s="216" t="s">
        <v>263</v>
      </c>
      <c r="F471" s="217" t="s">
        <v>5355</v>
      </c>
      <c r="G471" s="218" t="s">
        <v>1352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190</v>
      </c>
      <c r="AU471" s="226" t="s">
        <v>80</v>
      </c>
      <c r="AY471" s="19" t="s">
        <v>188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5356</v>
      </c>
    </row>
    <row r="472" s="2" customFormat="1" ht="16.5" customHeight="1">
      <c r="A472" s="40"/>
      <c r="B472" s="41"/>
      <c r="C472" s="215" t="s">
        <v>4110</v>
      </c>
      <c r="D472" s="215" t="s">
        <v>190</v>
      </c>
      <c r="E472" s="216" t="s">
        <v>268</v>
      </c>
      <c r="F472" s="217" t="s">
        <v>5357</v>
      </c>
      <c r="G472" s="218" t="s">
        <v>1352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80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5358</v>
      </c>
    </row>
    <row r="473" s="2" customFormat="1" ht="16.5" customHeight="1">
      <c r="A473" s="40"/>
      <c r="B473" s="41"/>
      <c r="C473" s="215" t="s">
        <v>5359</v>
      </c>
      <c r="D473" s="215" t="s">
        <v>190</v>
      </c>
      <c r="E473" s="216" t="s">
        <v>286</v>
      </c>
      <c r="F473" s="217" t="s">
        <v>5360</v>
      </c>
      <c r="G473" s="218" t="s">
        <v>1352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190</v>
      </c>
      <c r="AU473" s="226" t="s">
        <v>80</v>
      </c>
      <c r="AY473" s="19" t="s">
        <v>188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5361</v>
      </c>
    </row>
    <row r="474" s="2" customFormat="1" ht="16.5" customHeight="1">
      <c r="A474" s="40"/>
      <c r="B474" s="41"/>
      <c r="C474" s="215" t="s">
        <v>4113</v>
      </c>
      <c r="D474" s="215" t="s">
        <v>190</v>
      </c>
      <c r="E474" s="216" t="s">
        <v>296</v>
      </c>
      <c r="F474" s="217" t="s">
        <v>5362</v>
      </c>
      <c r="G474" s="218" t="s">
        <v>1352</v>
      </c>
      <c r="H474" s="219">
        <v>16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80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5363</v>
      </c>
    </row>
    <row r="475" s="2" customFormat="1" ht="16.5" customHeight="1">
      <c r="A475" s="40"/>
      <c r="B475" s="41"/>
      <c r="C475" s="215" t="s">
        <v>5364</v>
      </c>
      <c r="D475" s="215" t="s">
        <v>190</v>
      </c>
      <c r="E475" s="216" t="s">
        <v>305</v>
      </c>
      <c r="F475" s="217" t="s">
        <v>5365</v>
      </c>
      <c r="G475" s="218" t="s">
        <v>1352</v>
      </c>
      <c r="H475" s="219">
        <v>11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190</v>
      </c>
      <c r="AU475" s="226" t="s">
        <v>80</v>
      </c>
      <c r="AY475" s="19" t="s">
        <v>188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5366</v>
      </c>
    </row>
    <row r="476" s="2" customFormat="1" ht="16.5" customHeight="1">
      <c r="A476" s="40"/>
      <c r="B476" s="41"/>
      <c r="C476" s="215" t="s">
        <v>4114</v>
      </c>
      <c r="D476" s="215" t="s">
        <v>190</v>
      </c>
      <c r="E476" s="216" t="s">
        <v>312</v>
      </c>
      <c r="F476" s="217" t="s">
        <v>5367</v>
      </c>
      <c r="G476" s="218" t="s">
        <v>1352</v>
      </c>
      <c r="H476" s="219">
        <v>6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190</v>
      </c>
      <c r="AU476" s="226" t="s">
        <v>80</v>
      </c>
      <c r="AY476" s="19" t="s">
        <v>188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5368</v>
      </c>
    </row>
    <row r="477" s="2" customFormat="1" ht="16.5" customHeight="1">
      <c r="A477" s="40"/>
      <c r="B477" s="41"/>
      <c r="C477" s="215" t="s">
        <v>5369</v>
      </c>
      <c r="D477" s="215" t="s">
        <v>190</v>
      </c>
      <c r="E477" s="216" t="s">
        <v>321</v>
      </c>
      <c r="F477" s="217" t="s">
        <v>5370</v>
      </c>
      <c r="G477" s="218" t="s">
        <v>1352</v>
      </c>
      <c r="H477" s="219">
        <v>4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80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5371</v>
      </c>
    </row>
    <row r="478" s="2" customFormat="1" ht="16.5" customHeight="1">
      <c r="A478" s="40"/>
      <c r="B478" s="41"/>
      <c r="C478" s="215" t="s">
        <v>4117</v>
      </c>
      <c r="D478" s="215" t="s">
        <v>190</v>
      </c>
      <c r="E478" s="216" t="s">
        <v>8</v>
      </c>
      <c r="F478" s="217" t="s">
        <v>5372</v>
      </c>
      <c r="G478" s="218" t="s">
        <v>1352</v>
      </c>
      <c r="H478" s="219">
        <v>10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190</v>
      </c>
      <c r="AU478" s="226" t="s">
        <v>80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5373</v>
      </c>
    </row>
    <row r="479" s="2" customFormat="1" ht="16.5" customHeight="1">
      <c r="A479" s="40"/>
      <c r="B479" s="41"/>
      <c r="C479" s="215" t="s">
        <v>5374</v>
      </c>
      <c r="D479" s="215" t="s">
        <v>190</v>
      </c>
      <c r="E479" s="216" t="s">
        <v>342</v>
      </c>
      <c r="F479" s="217" t="s">
        <v>5375</v>
      </c>
      <c r="G479" s="218" t="s">
        <v>1352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190</v>
      </c>
      <c r="AU479" s="226" t="s">
        <v>80</v>
      </c>
      <c r="AY479" s="19" t="s">
        <v>188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5376</v>
      </c>
    </row>
    <row r="480" s="2" customFormat="1" ht="16.5" customHeight="1">
      <c r="A480" s="40"/>
      <c r="B480" s="41"/>
      <c r="C480" s="215" t="s">
        <v>4120</v>
      </c>
      <c r="D480" s="215" t="s">
        <v>190</v>
      </c>
      <c r="E480" s="216" t="s">
        <v>348</v>
      </c>
      <c r="F480" s="217" t="s">
        <v>5377</v>
      </c>
      <c r="G480" s="218" t="s">
        <v>1352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80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5378</v>
      </c>
    </row>
    <row r="481" s="2" customFormat="1" ht="16.5" customHeight="1">
      <c r="A481" s="40"/>
      <c r="B481" s="41"/>
      <c r="C481" s="215" t="s">
        <v>5379</v>
      </c>
      <c r="D481" s="215" t="s">
        <v>190</v>
      </c>
      <c r="E481" s="216" t="s">
        <v>355</v>
      </c>
      <c r="F481" s="217" t="s">
        <v>5380</v>
      </c>
      <c r="G481" s="218" t="s">
        <v>1352</v>
      </c>
      <c r="H481" s="219">
        <v>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190</v>
      </c>
      <c r="AU481" s="226" t="s">
        <v>80</v>
      </c>
      <c r="AY481" s="19" t="s">
        <v>188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5381</v>
      </c>
    </row>
    <row r="482" s="2" customFormat="1" ht="16.5" customHeight="1">
      <c r="A482" s="40"/>
      <c r="B482" s="41"/>
      <c r="C482" s="215" t="s">
        <v>4123</v>
      </c>
      <c r="D482" s="215" t="s">
        <v>190</v>
      </c>
      <c r="E482" s="216" t="s">
        <v>361</v>
      </c>
      <c r="F482" s="217" t="s">
        <v>5382</v>
      </c>
      <c r="G482" s="218" t="s">
        <v>1352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190</v>
      </c>
      <c r="AU482" s="226" t="s">
        <v>80</v>
      </c>
      <c r="AY482" s="19" t="s">
        <v>188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5383</v>
      </c>
    </row>
    <row r="483" s="2" customFormat="1" ht="16.5" customHeight="1">
      <c r="A483" s="40"/>
      <c r="B483" s="41"/>
      <c r="C483" s="215" t="s">
        <v>5384</v>
      </c>
      <c r="D483" s="215" t="s">
        <v>190</v>
      </c>
      <c r="E483" s="216" t="s">
        <v>375</v>
      </c>
      <c r="F483" s="217" t="s">
        <v>5385</v>
      </c>
      <c r="G483" s="218" t="s">
        <v>501</v>
      </c>
      <c r="H483" s="219">
        <v>100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80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5386</v>
      </c>
    </row>
    <row r="484" s="14" customFormat="1">
      <c r="A484" s="14"/>
      <c r="B484" s="244"/>
      <c r="C484" s="245"/>
      <c r="D484" s="235" t="s">
        <v>198</v>
      </c>
      <c r="E484" s="246" t="s">
        <v>19</v>
      </c>
      <c r="F484" s="247" t="s">
        <v>1955</v>
      </c>
      <c r="G484" s="245"/>
      <c r="H484" s="248">
        <v>100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198</v>
      </c>
      <c r="AU484" s="254" t="s">
        <v>80</v>
      </c>
      <c r="AV484" s="14" t="s">
        <v>82</v>
      </c>
      <c r="AW484" s="14" t="s">
        <v>35</v>
      </c>
      <c r="AX484" s="14" t="s">
        <v>73</v>
      </c>
      <c r="AY484" s="254" t="s">
        <v>188</v>
      </c>
    </row>
    <row r="485" s="15" customFormat="1">
      <c r="A485" s="15"/>
      <c r="B485" s="255"/>
      <c r="C485" s="256"/>
      <c r="D485" s="235" t="s">
        <v>198</v>
      </c>
      <c r="E485" s="257" t="s">
        <v>19</v>
      </c>
      <c r="F485" s="258" t="s">
        <v>229</v>
      </c>
      <c r="G485" s="256"/>
      <c r="H485" s="259">
        <v>100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198</v>
      </c>
      <c r="AU485" s="265" t="s">
        <v>80</v>
      </c>
      <c r="AV485" s="15" t="s">
        <v>135</v>
      </c>
      <c r="AW485" s="15" t="s">
        <v>35</v>
      </c>
      <c r="AX485" s="15" t="s">
        <v>80</v>
      </c>
      <c r="AY485" s="265" t="s">
        <v>188</v>
      </c>
    </row>
    <row r="486" s="12" customFormat="1" ht="25.92" customHeight="1">
      <c r="A486" s="12"/>
      <c r="B486" s="199"/>
      <c r="C486" s="200"/>
      <c r="D486" s="201" t="s">
        <v>72</v>
      </c>
      <c r="E486" s="202" t="s">
        <v>5387</v>
      </c>
      <c r="F486" s="202" t="s">
        <v>5388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SUM(P487:P488)</f>
        <v>0</v>
      </c>
      <c r="Q486" s="207"/>
      <c r="R486" s="208">
        <f>SUM(R487:R488)</f>
        <v>0</v>
      </c>
      <c r="S486" s="207"/>
      <c r="T486" s="209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80</v>
      </c>
      <c r="AT486" s="211" t="s">
        <v>72</v>
      </c>
      <c r="AU486" s="211" t="s">
        <v>73</v>
      </c>
      <c r="AY486" s="210" t="s">
        <v>188</v>
      </c>
      <c r="BK486" s="212">
        <f>SUM(BK487:BK488)</f>
        <v>0</v>
      </c>
    </row>
    <row r="487" s="2" customFormat="1" ht="16.5" customHeight="1">
      <c r="A487" s="40"/>
      <c r="B487" s="41"/>
      <c r="C487" s="215" t="s">
        <v>4126</v>
      </c>
      <c r="D487" s="215" t="s">
        <v>190</v>
      </c>
      <c r="E487" s="216" t="s">
        <v>5389</v>
      </c>
      <c r="F487" s="217" t="s">
        <v>5390</v>
      </c>
      <c r="G487" s="218" t="s">
        <v>1352</v>
      </c>
      <c r="H487" s="219">
        <v>1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190</v>
      </c>
      <c r="AU487" s="226" t="s">
        <v>80</v>
      </c>
      <c r="AY487" s="19" t="s">
        <v>188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5391</v>
      </c>
    </row>
    <row r="488" s="2" customFormat="1" ht="16.5" customHeight="1">
      <c r="A488" s="40"/>
      <c r="B488" s="41"/>
      <c r="C488" s="215" t="s">
        <v>5392</v>
      </c>
      <c r="D488" s="215" t="s">
        <v>190</v>
      </c>
      <c r="E488" s="216" t="s">
        <v>5393</v>
      </c>
      <c r="F488" s="217" t="s">
        <v>5394</v>
      </c>
      <c r="G488" s="218" t="s">
        <v>1352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190</v>
      </c>
      <c r="AU488" s="226" t="s">
        <v>80</v>
      </c>
      <c r="AY488" s="19" t="s">
        <v>188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5395</v>
      </c>
    </row>
    <row r="489" s="12" customFormat="1" ht="25.92" customHeight="1">
      <c r="A489" s="12"/>
      <c r="B489" s="199"/>
      <c r="C489" s="200"/>
      <c r="D489" s="201" t="s">
        <v>72</v>
      </c>
      <c r="E489" s="202" t="s">
        <v>446</v>
      </c>
      <c r="F489" s="202" t="s">
        <v>447</v>
      </c>
      <c r="G489" s="200"/>
      <c r="H489" s="200"/>
      <c r="I489" s="203"/>
      <c r="J489" s="204">
        <f>BK489</f>
        <v>0</v>
      </c>
      <c r="K489" s="200"/>
      <c r="L489" s="205"/>
      <c r="M489" s="206"/>
      <c r="N489" s="207"/>
      <c r="O489" s="207"/>
      <c r="P489" s="208">
        <f>SUM(P490:P491)</f>
        <v>0</v>
      </c>
      <c r="Q489" s="207"/>
      <c r="R489" s="208">
        <f>SUM(R490:R491)</f>
        <v>0</v>
      </c>
      <c r="S489" s="207"/>
      <c r="T489" s="209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135</v>
      </c>
      <c r="AT489" s="211" t="s">
        <v>72</v>
      </c>
      <c r="AU489" s="211" t="s">
        <v>73</v>
      </c>
      <c r="AY489" s="210" t="s">
        <v>188</v>
      </c>
      <c r="BK489" s="212">
        <f>SUM(BK490:BK491)</f>
        <v>0</v>
      </c>
    </row>
    <row r="490" s="2" customFormat="1" ht="16.5" customHeight="1">
      <c r="A490" s="40"/>
      <c r="B490" s="41"/>
      <c r="C490" s="215" t="s">
        <v>4128</v>
      </c>
      <c r="D490" s="215" t="s">
        <v>190</v>
      </c>
      <c r="E490" s="216" t="s">
        <v>3702</v>
      </c>
      <c r="F490" s="217" t="s">
        <v>5396</v>
      </c>
      <c r="G490" s="218" t="s">
        <v>3822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453</v>
      </c>
      <c r="AT490" s="226" t="s">
        <v>190</v>
      </c>
      <c r="AU490" s="226" t="s">
        <v>80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453</v>
      </c>
      <c r="BM490" s="226" t="s">
        <v>5397</v>
      </c>
    </row>
    <row r="491" s="2" customFormat="1" ht="16.5" customHeight="1">
      <c r="A491" s="40"/>
      <c r="B491" s="41"/>
      <c r="C491" s="215" t="s">
        <v>5398</v>
      </c>
      <c r="D491" s="215" t="s">
        <v>190</v>
      </c>
      <c r="E491" s="216" t="s">
        <v>5399</v>
      </c>
      <c r="F491" s="217" t="s">
        <v>5400</v>
      </c>
      <c r="G491" s="218" t="s">
        <v>3822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67" t="s">
        <v>19</v>
      </c>
      <c r="N491" s="268" t="s">
        <v>44</v>
      </c>
      <c r="O491" s="269"/>
      <c r="P491" s="270">
        <f>O491*H491</f>
        <v>0</v>
      </c>
      <c r="Q491" s="270">
        <v>0</v>
      </c>
      <c r="R491" s="270">
        <f>Q491*H491</f>
        <v>0</v>
      </c>
      <c r="S491" s="270">
        <v>0</v>
      </c>
      <c r="T491" s="27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453</v>
      </c>
      <c r="AT491" s="226" t="s">
        <v>190</v>
      </c>
      <c r="AU491" s="226" t="s">
        <v>80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453</v>
      </c>
      <c r="BM491" s="226" t="s">
        <v>5401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NZlog76iys5QG0V62HoS99DqzMLiSVadCtUzGK4D5Li65IhipPpZ5fzPWYxM+eH4x9UGWBV+IVS483Vuzw+xdA==" hashValue="t/xhdOx+eKnIcldKc1p+0BbiGxPXAjSg97QsHELYVmFdplfY61yuZCHKN+oIXapp/42G+xC7ZjWiFyMKhfa56w==" algorithmName="SHA-512" password="CC35"/>
  <autoFilter ref="C107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5402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5403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5404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5405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5406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5407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5408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5409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5410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174</v>
      </c>
      <c r="D92" s="191" t="s">
        <v>58</v>
      </c>
      <c r="E92" s="191" t="s">
        <v>54</v>
      </c>
      <c r="F92" s="191" t="s">
        <v>55</v>
      </c>
      <c r="G92" s="191" t="s">
        <v>175</v>
      </c>
      <c r="H92" s="191" t="s">
        <v>176</v>
      </c>
      <c r="I92" s="191" t="s">
        <v>177</v>
      </c>
      <c r="J92" s="191" t="s">
        <v>159</v>
      </c>
      <c r="K92" s="192" t="s">
        <v>178</v>
      </c>
      <c r="L92" s="193"/>
      <c r="M92" s="94" t="s">
        <v>19</v>
      </c>
      <c r="N92" s="95" t="s">
        <v>43</v>
      </c>
      <c r="O92" s="95" t="s">
        <v>179</v>
      </c>
      <c r="P92" s="95" t="s">
        <v>180</v>
      </c>
      <c r="Q92" s="95" t="s">
        <v>181</v>
      </c>
      <c r="R92" s="95" t="s">
        <v>182</v>
      </c>
      <c r="S92" s="95" t="s">
        <v>183</v>
      </c>
      <c r="T92" s="96" t="s">
        <v>184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185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160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5411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188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190</v>
      </c>
      <c r="E95" s="216" t="s">
        <v>5412</v>
      </c>
      <c r="F95" s="217" t="s">
        <v>5413</v>
      </c>
      <c r="G95" s="218" t="s">
        <v>3822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190</v>
      </c>
      <c r="E96" s="216" t="s">
        <v>5414</v>
      </c>
      <c r="F96" s="217" t="s">
        <v>5415</v>
      </c>
      <c r="G96" s="218" t="s">
        <v>1352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190</v>
      </c>
      <c r="E97" s="216" t="s">
        <v>5416</v>
      </c>
      <c r="F97" s="217" t="s">
        <v>5417</v>
      </c>
      <c r="G97" s="218" t="s">
        <v>451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258</v>
      </c>
    </row>
    <row r="98" s="2" customFormat="1" ht="16.5" customHeight="1">
      <c r="A98" s="40"/>
      <c r="B98" s="41"/>
      <c r="C98" s="215" t="s">
        <v>135</v>
      </c>
      <c r="D98" s="215" t="s">
        <v>190</v>
      </c>
      <c r="E98" s="216" t="s">
        <v>5418</v>
      </c>
      <c r="F98" s="217" t="s">
        <v>5419</v>
      </c>
      <c r="G98" s="218" t="s">
        <v>5420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268</v>
      </c>
    </row>
    <row r="99" s="2" customFormat="1" ht="24.15" customHeight="1">
      <c r="A99" s="40"/>
      <c r="B99" s="41"/>
      <c r="C99" s="215" t="s">
        <v>253</v>
      </c>
      <c r="D99" s="215" t="s">
        <v>190</v>
      </c>
      <c r="E99" s="216" t="s">
        <v>5421</v>
      </c>
      <c r="F99" s="217" t="s">
        <v>5422</v>
      </c>
      <c r="G99" s="218" t="s">
        <v>3822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286</v>
      </c>
    </row>
    <row r="100" s="2" customFormat="1" ht="76.35" customHeight="1">
      <c r="A100" s="40"/>
      <c r="B100" s="41"/>
      <c r="C100" s="215" t="s">
        <v>258</v>
      </c>
      <c r="D100" s="215" t="s">
        <v>190</v>
      </c>
      <c r="E100" s="216" t="s">
        <v>5423</v>
      </c>
      <c r="F100" s="217" t="s">
        <v>5424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305</v>
      </c>
    </row>
    <row r="101" s="2" customFormat="1" ht="76.35" customHeight="1">
      <c r="A101" s="40"/>
      <c r="B101" s="41"/>
      <c r="C101" s="215" t="s">
        <v>263</v>
      </c>
      <c r="D101" s="215" t="s">
        <v>190</v>
      </c>
      <c r="E101" s="216" t="s">
        <v>5425</v>
      </c>
      <c r="F101" s="217" t="s">
        <v>5426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321</v>
      </c>
    </row>
    <row r="102" s="2" customFormat="1" ht="16.5" customHeight="1">
      <c r="A102" s="40"/>
      <c r="B102" s="41"/>
      <c r="C102" s="215" t="s">
        <v>268</v>
      </c>
      <c r="D102" s="215" t="s">
        <v>190</v>
      </c>
      <c r="E102" s="216" t="s">
        <v>5427</v>
      </c>
      <c r="F102" s="217" t="s">
        <v>5428</v>
      </c>
      <c r="G102" s="218" t="s">
        <v>1352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342</v>
      </c>
    </row>
    <row r="103" s="2" customFormat="1" ht="24.15" customHeight="1">
      <c r="A103" s="40"/>
      <c r="B103" s="41"/>
      <c r="C103" s="215" t="s">
        <v>239</v>
      </c>
      <c r="D103" s="215" t="s">
        <v>190</v>
      </c>
      <c r="E103" s="216" t="s">
        <v>5429</v>
      </c>
      <c r="F103" s="217" t="s">
        <v>5430</v>
      </c>
      <c r="G103" s="218" t="s">
        <v>3822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355</v>
      </c>
    </row>
    <row r="104" s="2" customFormat="1" ht="24.15" customHeight="1">
      <c r="A104" s="40"/>
      <c r="B104" s="41"/>
      <c r="C104" s="215" t="s">
        <v>286</v>
      </c>
      <c r="D104" s="215" t="s">
        <v>190</v>
      </c>
      <c r="E104" s="216" t="s">
        <v>5431</v>
      </c>
      <c r="F104" s="217" t="s">
        <v>5432</v>
      </c>
      <c r="G104" s="218" t="s">
        <v>501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375</v>
      </c>
    </row>
    <row r="105" s="2" customFormat="1" ht="16.5" customHeight="1">
      <c r="A105" s="40"/>
      <c r="B105" s="41"/>
      <c r="C105" s="215" t="s">
        <v>296</v>
      </c>
      <c r="D105" s="215" t="s">
        <v>190</v>
      </c>
      <c r="E105" s="216" t="s">
        <v>5433</v>
      </c>
      <c r="F105" s="217" t="s">
        <v>5434</v>
      </c>
      <c r="G105" s="218" t="s">
        <v>1352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389</v>
      </c>
    </row>
    <row r="106" s="2" customFormat="1" ht="16.5" customHeight="1">
      <c r="A106" s="40"/>
      <c r="B106" s="41"/>
      <c r="C106" s="215" t="s">
        <v>305</v>
      </c>
      <c r="D106" s="215" t="s">
        <v>190</v>
      </c>
      <c r="E106" s="216" t="s">
        <v>5435</v>
      </c>
      <c r="F106" s="217" t="s">
        <v>5436</v>
      </c>
      <c r="G106" s="218" t="s">
        <v>501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403</v>
      </c>
    </row>
    <row r="107" s="2" customFormat="1" ht="16.5" customHeight="1">
      <c r="A107" s="40"/>
      <c r="B107" s="41"/>
      <c r="C107" s="215" t="s">
        <v>312</v>
      </c>
      <c r="D107" s="215" t="s">
        <v>190</v>
      </c>
      <c r="E107" s="216" t="s">
        <v>5437</v>
      </c>
      <c r="F107" s="217" t="s">
        <v>5438</v>
      </c>
      <c r="G107" s="218" t="s">
        <v>1352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420</v>
      </c>
    </row>
    <row r="108" s="2" customFormat="1" ht="24.15" customHeight="1">
      <c r="A108" s="40"/>
      <c r="B108" s="41"/>
      <c r="C108" s="215" t="s">
        <v>321</v>
      </c>
      <c r="D108" s="215" t="s">
        <v>190</v>
      </c>
      <c r="E108" s="216" t="s">
        <v>5439</v>
      </c>
      <c r="F108" s="217" t="s">
        <v>5440</v>
      </c>
      <c r="G108" s="218" t="s">
        <v>3822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448</v>
      </c>
    </row>
    <row r="109" s="2" customFormat="1" ht="24.15" customHeight="1">
      <c r="A109" s="40"/>
      <c r="B109" s="41"/>
      <c r="C109" s="215" t="s">
        <v>8</v>
      </c>
      <c r="D109" s="215" t="s">
        <v>190</v>
      </c>
      <c r="E109" s="216" t="s">
        <v>5441</v>
      </c>
      <c r="F109" s="217" t="s">
        <v>5442</v>
      </c>
      <c r="G109" s="218" t="s">
        <v>501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633</v>
      </c>
    </row>
    <row r="110" s="2" customFormat="1" ht="16.5" customHeight="1">
      <c r="A110" s="40"/>
      <c r="B110" s="41"/>
      <c r="C110" s="215" t="s">
        <v>342</v>
      </c>
      <c r="D110" s="215" t="s">
        <v>190</v>
      </c>
      <c r="E110" s="216" t="s">
        <v>5433</v>
      </c>
      <c r="F110" s="217" t="s">
        <v>5434</v>
      </c>
      <c r="G110" s="218" t="s">
        <v>1352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630</v>
      </c>
    </row>
    <row r="111" s="2" customFormat="1" ht="16.5" customHeight="1">
      <c r="A111" s="40"/>
      <c r="B111" s="41"/>
      <c r="C111" s="215" t="s">
        <v>348</v>
      </c>
      <c r="D111" s="215" t="s">
        <v>190</v>
      </c>
      <c r="E111" s="216" t="s">
        <v>5435</v>
      </c>
      <c r="F111" s="217" t="s">
        <v>5436</v>
      </c>
      <c r="G111" s="218" t="s">
        <v>501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891</v>
      </c>
    </row>
    <row r="112" s="2" customFormat="1" ht="16.5" customHeight="1">
      <c r="A112" s="40"/>
      <c r="B112" s="41"/>
      <c r="C112" s="215" t="s">
        <v>355</v>
      </c>
      <c r="D112" s="215" t="s">
        <v>190</v>
      </c>
      <c r="E112" s="216" t="s">
        <v>5443</v>
      </c>
      <c r="F112" s="217" t="s">
        <v>5444</v>
      </c>
      <c r="G112" s="218" t="s">
        <v>1352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901</v>
      </c>
    </row>
    <row r="113" s="2" customFormat="1" ht="33" customHeight="1">
      <c r="A113" s="40"/>
      <c r="B113" s="41"/>
      <c r="C113" s="215" t="s">
        <v>361</v>
      </c>
      <c r="D113" s="215" t="s">
        <v>190</v>
      </c>
      <c r="E113" s="216" t="s">
        <v>5445</v>
      </c>
      <c r="F113" s="217" t="s">
        <v>5446</v>
      </c>
      <c r="G113" s="218" t="s">
        <v>1352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916</v>
      </c>
    </row>
    <row r="114" s="2" customFormat="1" ht="16.5" customHeight="1">
      <c r="A114" s="40"/>
      <c r="B114" s="41"/>
      <c r="C114" s="215" t="s">
        <v>375</v>
      </c>
      <c r="D114" s="215" t="s">
        <v>190</v>
      </c>
      <c r="E114" s="216" t="s">
        <v>5447</v>
      </c>
      <c r="F114" s="217" t="s">
        <v>5448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939</v>
      </c>
    </row>
    <row r="115" s="2" customFormat="1" ht="16.5" customHeight="1">
      <c r="A115" s="40"/>
      <c r="B115" s="41"/>
      <c r="C115" s="215" t="s">
        <v>7</v>
      </c>
      <c r="D115" s="215" t="s">
        <v>190</v>
      </c>
      <c r="E115" s="216" t="s">
        <v>5449</v>
      </c>
      <c r="F115" s="217" t="s">
        <v>5450</v>
      </c>
      <c r="G115" s="218" t="s">
        <v>1352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953</v>
      </c>
    </row>
    <row r="116" s="2" customFormat="1" ht="16.5" customHeight="1">
      <c r="A116" s="40"/>
      <c r="B116" s="41"/>
      <c r="C116" s="215" t="s">
        <v>389</v>
      </c>
      <c r="D116" s="215" t="s">
        <v>190</v>
      </c>
      <c r="E116" s="216" t="s">
        <v>5451</v>
      </c>
      <c r="F116" s="217" t="s">
        <v>5452</v>
      </c>
      <c r="G116" s="218" t="s">
        <v>1352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972</v>
      </c>
    </row>
    <row r="117" s="2" customFormat="1" ht="16.5" customHeight="1">
      <c r="A117" s="40"/>
      <c r="B117" s="41"/>
      <c r="C117" s="215" t="s">
        <v>396</v>
      </c>
      <c r="D117" s="215" t="s">
        <v>190</v>
      </c>
      <c r="E117" s="216" t="s">
        <v>5453</v>
      </c>
      <c r="F117" s="217" t="s">
        <v>5454</v>
      </c>
      <c r="G117" s="218" t="s">
        <v>1352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984</v>
      </c>
    </row>
    <row r="118" s="2" customFormat="1" ht="16.5" customHeight="1">
      <c r="A118" s="40"/>
      <c r="B118" s="41"/>
      <c r="C118" s="215" t="s">
        <v>403</v>
      </c>
      <c r="D118" s="215" t="s">
        <v>190</v>
      </c>
      <c r="E118" s="216" t="s">
        <v>5455</v>
      </c>
      <c r="F118" s="217" t="s">
        <v>5456</v>
      </c>
      <c r="G118" s="218" t="s">
        <v>1352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991</v>
      </c>
    </row>
    <row r="119" s="2" customFormat="1" ht="16.5" customHeight="1">
      <c r="A119" s="40"/>
      <c r="B119" s="41"/>
      <c r="C119" s="215" t="s">
        <v>412</v>
      </c>
      <c r="D119" s="215" t="s">
        <v>190</v>
      </c>
      <c r="E119" s="216" t="s">
        <v>5457</v>
      </c>
      <c r="F119" s="217" t="s">
        <v>5458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1000</v>
      </c>
    </row>
    <row r="120" s="2" customFormat="1" ht="16.5" customHeight="1">
      <c r="A120" s="40"/>
      <c r="B120" s="41"/>
      <c r="C120" s="215" t="s">
        <v>420</v>
      </c>
      <c r="D120" s="215" t="s">
        <v>190</v>
      </c>
      <c r="E120" s="216" t="s">
        <v>5459</v>
      </c>
      <c r="F120" s="217" t="s">
        <v>5460</v>
      </c>
      <c r="G120" s="218" t="s">
        <v>1352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1011</v>
      </c>
    </row>
    <row r="121" s="2" customFormat="1" ht="16.5" customHeight="1">
      <c r="A121" s="40"/>
      <c r="B121" s="41"/>
      <c r="C121" s="215" t="s">
        <v>439</v>
      </c>
      <c r="D121" s="215" t="s">
        <v>190</v>
      </c>
      <c r="E121" s="216" t="s">
        <v>5461</v>
      </c>
      <c r="F121" s="217" t="s">
        <v>5462</v>
      </c>
      <c r="G121" s="218" t="s">
        <v>1352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1016</v>
      </c>
    </row>
    <row r="122" s="2" customFormat="1" ht="16.5" customHeight="1">
      <c r="A122" s="40"/>
      <c r="B122" s="41"/>
      <c r="C122" s="215" t="s">
        <v>448</v>
      </c>
      <c r="D122" s="215" t="s">
        <v>190</v>
      </c>
      <c r="E122" s="216" t="s">
        <v>5463</v>
      </c>
      <c r="F122" s="217" t="s">
        <v>5464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1024</v>
      </c>
    </row>
    <row r="123" s="2" customFormat="1" ht="16.5" customHeight="1">
      <c r="A123" s="40"/>
      <c r="B123" s="41"/>
      <c r="C123" s="215" t="s">
        <v>457</v>
      </c>
      <c r="D123" s="215" t="s">
        <v>190</v>
      </c>
      <c r="E123" s="216" t="s">
        <v>5465</v>
      </c>
      <c r="F123" s="217" t="s">
        <v>5466</v>
      </c>
      <c r="G123" s="218" t="s">
        <v>1352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1034</v>
      </c>
    </row>
    <row r="124" s="2" customFormat="1" ht="16.5" customHeight="1">
      <c r="A124" s="40"/>
      <c r="B124" s="41"/>
      <c r="C124" s="215" t="s">
        <v>633</v>
      </c>
      <c r="D124" s="215" t="s">
        <v>190</v>
      </c>
      <c r="E124" s="216" t="s">
        <v>5467</v>
      </c>
      <c r="F124" s="217" t="s">
        <v>5468</v>
      </c>
      <c r="G124" s="218" t="s">
        <v>501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1280</v>
      </c>
    </row>
    <row r="125" s="2" customFormat="1" ht="16.5" customHeight="1">
      <c r="A125" s="40"/>
      <c r="B125" s="41"/>
      <c r="C125" s="215" t="s">
        <v>638</v>
      </c>
      <c r="D125" s="215" t="s">
        <v>190</v>
      </c>
      <c r="E125" s="216" t="s">
        <v>5469</v>
      </c>
      <c r="F125" s="217" t="s">
        <v>5470</v>
      </c>
      <c r="G125" s="218" t="s">
        <v>1352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1291</v>
      </c>
    </row>
    <row r="126" s="2" customFormat="1" ht="16.5" customHeight="1">
      <c r="A126" s="40"/>
      <c r="B126" s="41"/>
      <c r="C126" s="215" t="s">
        <v>630</v>
      </c>
      <c r="D126" s="215" t="s">
        <v>190</v>
      </c>
      <c r="E126" s="216" t="s">
        <v>5471</v>
      </c>
      <c r="F126" s="217" t="s">
        <v>5472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1311</v>
      </c>
    </row>
    <row r="127" s="2" customFormat="1" ht="16.5" customHeight="1">
      <c r="A127" s="40"/>
      <c r="B127" s="41"/>
      <c r="C127" s="215" t="s">
        <v>647</v>
      </c>
      <c r="D127" s="215" t="s">
        <v>190</v>
      </c>
      <c r="E127" s="216" t="s">
        <v>5473</v>
      </c>
      <c r="F127" s="217" t="s">
        <v>5474</v>
      </c>
      <c r="G127" s="218" t="s">
        <v>1352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1327</v>
      </c>
    </row>
    <row r="128" s="2" customFormat="1" ht="16.5" customHeight="1">
      <c r="A128" s="40"/>
      <c r="B128" s="41"/>
      <c r="C128" s="215" t="s">
        <v>891</v>
      </c>
      <c r="D128" s="215" t="s">
        <v>190</v>
      </c>
      <c r="E128" s="216" t="s">
        <v>5475</v>
      </c>
      <c r="F128" s="217" t="s">
        <v>5476</v>
      </c>
      <c r="G128" s="218" t="s">
        <v>1352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1337</v>
      </c>
    </row>
    <row r="129" s="2" customFormat="1" ht="16.5" customHeight="1">
      <c r="A129" s="40"/>
      <c r="B129" s="41"/>
      <c r="C129" s="215" t="s">
        <v>896</v>
      </c>
      <c r="D129" s="215" t="s">
        <v>190</v>
      </c>
      <c r="E129" s="216" t="s">
        <v>5477</v>
      </c>
      <c r="F129" s="217" t="s">
        <v>5478</v>
      </c>
      <c r="G129" s="218" t="s">
        <v>1352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1349</v>
      </c>
    </row>
    <row r="130" s="2" customFormat="1" ht="16.5" customHeight="1">
      <c r="A130" s="40"/>
      <c r="B130" s="41"/>
      <c r="C130" s="215" t="s">
        <v>901</v>
      </c>
      <c r="D130" s="215" t="s">
        <v>190</v>
      </c>
      <c r="E130" s="216" t="s">
        <v>5479</v>
      </c>
      <c r="F130" s="217" t="s">
        <v>5480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1360</v>
      </c>
    </row>
    <row r="131" s="2" customFormat="1" ht="16.5" customHeight="1">
      <c r="A131" s="40"/>
      <c r="B131" s="41"/>
      <c r="C131" s="215" t="s">
        <v>907</v>
      </c>
      <c r="D131" s="215" t="s">
        <v>190</v>
      </c>
      <c r="E131" s="216" t="s">
        <v>5481</v>
      </c>
      <c r="F131" s="217" t="s">
        <v>5482</v>
      </c>
      <c r="G131" s="218" t="s">
        <v>1352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1370</v>
      </c>
    </row>
    <row r="132" s="2" customFormat="1" ht="16.5" customHeight="1">
      <c r="A132" s="40"/>
      <c r="B132" s="41"/>
      <c r="C132" s="215" t="s">
        <v>916</v>
      </c>
      <c r="D132" s="215" t="s">
        <v>190</v>
      </c>
      <c r="E132" s="216" t="s">
        <v>5483</v>
      </c>
      <c r="F132" s="217" t="s">
        <v>5484</v>
      </c>
      <c r="G132" s="218" t="s">
        <v>1352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1381</v>
      </c>
    </row>
    <row r="133" s="2" customFormat="1" ht="16.5" customHeight="1">
      <c r="A133" s="40"/>
      <c r="B133" s="41"/>
      <c r="C133" s="215" t="s">
        <v>932</v>
      </c>
      <c r="D133" s="215" t="s">
        <v>190</v>
      </c>
      <c r="E133" s="216" t="s">
        <v>5485</v>
      </c>
      <c r="F133" s="217" t="s">
        <v>5486</v>
      </c>
      <c r="G133" s="218" t="s">
        <v>501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1394</v>
      </c>
    </row>
    <row r="134" s="2" customFormat="1" ht="16.5" customHeight="1">
      <c r="A134" s="40"/>
      <c r="B134" s="41"/>
      <c r="C134" s="215" t="s">
        <v>939</v>
      </c>
      <c r="D134" s="215" t="s">
        <v>190</v>
      </c>
      <c r="E134" s="216" t="s">
        <v>5487</v>
      </c>
      <c r="F134" s="217" t="s">
        <v>5488</v>
      </c>
      <c r="G134" s="218" t="s">
        <v>1352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1413</v>
      </c>
    </row>
    <row r="135" s="2" customFormat="1" ht="24.15" customHeight="1">
      <c r="A135" s="40"/>
      <c r="B135" s="41"/>
      <c r="C135" s="215" t="s">
        <v>948</v>
      </c>
      <c r="D135" s="215" t="s">
        <v>190</v>
      </c>
      <c r="E135" s="216" t="s">
        <v>5489</v>
      </c>
      <c r="F135" s="217" t="s">
        <v>5490</v>
      </c>
      <c r="G135" s="218" t="s">
        <v>3822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1423</v>
      </c>
    </row>
    <row r="136" s="2" customFormat="1" ht="16.5" customHeight="1">
      <c r="A136" s="40"/>
      <c r="B136" s="41"/>
      <c r="C136" s="215" t="s">
        <v>953</v>
      </c>
      <c r="D136" s="215" t="s">
        <v>190</v>
      </c>
      <c r="E136" s="216" t="s">
        <v>5491</v>
      </c>
      <c r="F136" s="217" t="s">
        <v>5492</v>
      </c>
      <c r="G136" s="218" t="s">
        <v>501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1435</v>
      </c>
    </row>
    <row r="137" s="2" customFormat="1" ht="16.5" customHeight="1">
      <c r="A137" s="40"/>
      <c r="B137" s="41"/>
      <c r="C137" s="215" t="s">
        <v>967</v>
      </c>
      <c r="D137" s="215" t="s">
        <v>190</v>
      </c>
      <c r="E137" s="216" t="s">
        <v>5493</v>
      </c>
      <c r="F137" s="217" t="s">
        <v>5494</v>
      </c>
      <c r="G137" s="218" t="s">
        <v>501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1449</v>
      </c>
    </row>
    <row r="138" s="2" customFormat="1" ht="16.5" customHeight="1">
      <c r="A138" s="40"/>
      <c r="B138" s="41"/>
      <c r="C138" s="215" t="s">
        <v>972</v>
      </c>
      <c r="D138" s="215" t="s">
        <v>190</v>
      </c>
      <c r="E138" s="216" t="s">
        <v>5495</v>
      </c>
      <c r="F138" s="217" t="s">
        <v>5496</v>
      </c>
      <c r="G138" s="218" t="s">
        <v>501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1458</v>
      </c>
    </row>
    <row r="139" s="2" customFormat="1" ht="16.5" customHeight="1">
      <c r="A139" s="40"/>
      <c r="B139" s="41"/>
      <c r="C139" s="215" t="s">
        <v>979</v>
      </c>
      <c r="D139" s="215" t="s">
        <v>190</v>
      </c>
      <c r="E139" s="216" t="s">
        <v>5497</v>
      </c>
      <c r="F139" s="217" t="s">
        <v>5498</v>
      </c>
      <c r="G139" s="218" t="s">
        <v>1352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1466</v>
      </c>
    </row>
    <row r="140" s="2" customFormat="1" ht="16.5" customHeight="1">
      <c r="A140" s="40"/>
      <c r="B140" s="41"/>
      <c r="C140" s="215" t="s">
        <v>984</v>
      </c>
      <c r="D140" s="215" t="s">
        <v>190</v>
      </c>
      <c r="E140" s="216" t="s">
        <v>3887</v>
      </c>
      <c r="F140" s="217" t="s">
        <v>5499</v>
      </c>
      <c r="G140" s="218" t="s">
        <v>501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1476</v>
      </c>
    </row>
    <row r="141" s="2" customFormat="1" ht="24.15" customHeight="1">
      <c r="A141" s="40"/>
      <c r="B141" s="41"/>
      <c r="C141" s="215" t="s">
        <v>988</v>
      </c>
      <c r="D141" s="215" t="s">
        <v>190</v>
      </c>
      <c r="E141" s="216" t="s">
        <v>5500</v>
      </c>
      <c r="F141" s="217" t="s">
        <v>5501</v>
      </c>
      <c r="G141" s="218" t="s">
        <v>3822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1487</v>
      </c>
    </row>
    <row r="142" s="2" customFormat="1" ht="16.5" customHeight="1">
      <c r="A142" s="40"/>
      <c r="B142" s="41"/>
      <c r="C142" s="215" t="s">
        <v>991</v>
      </c>
      <c r="D142" s="215" t="s">
        <v>190</v>
      </c>
      <c r="E142" s="216" t="s">
        <v>4024</v>
      </c>
      <c r="F142" s="217" t="s">
        <v>5502</v>
      </c>
      <c r="G142" s="218" t="s">
        <v>1866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1511</v>
      </c>
    </row>
    <row r="143" s="2" customFormat="1" ht="24.15" customHeight="1">
      <c r="A143" s="40"/>
      <c r="B143" s="41"/>
      <c r="C143" s="215" t="s">
        <v>993</v>
      </c>
      <c r="D143" s="215" t="s">
        <v>190</v>
      </c>
      <c r="E143" s="216" t="s">
        <v>5503</v>
      </c>
      <c r="F143" s="217" t="s">
        <v>5504</v>
      </c>
      <c r="G143" s="218" t="s">
        <v>5420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1938</v>
      </c>
    </row>
    <row r="144" s="2" customFormat="1" ht="24.15" customHeight="1">
      <c r="A144" s="40"/>
      <c r="B144" s="41"/>
      <c r="C144" s="215" t="s">
        <v>1000</v>
      </c>
      <c r="D144" s="215" t="s">
        <v>190</v>
      </c>
      <c r="E144" s="216" t="s">
        <v>5505</v>
      </c>
      <c r="F144" s="217" t="s">
        <v>5506</v>
      </c>
      <c r="G144" s="218" t="s">
        <v>5420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1955</v>
      </c>
    </row>
    <row r="145" s="2" customFormat="1" ht="16.5" customHeight="1">
      <c r="A145" s="40"/>
      <c r="B145" s="41"/>
      <c r="C145" s="215" t="s">
        <v>1006</v>
      </c>
      <c r="D145" s="215" t="s">
        <v>190</v>
      </c>
      <c r="E145" s="216" t="s">
        <v>5507</v>
      </c>
      <c r="F145" s="217" t="s">
        <v>5508</v>
      </c>
      <c r="G145" s="218" t="s">
        <v>5420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1966</v>
      </c>
    </row>
    <row r="146" s="2" customFormat="1" ht="16.5" customHeight="1">
      <c r="A146" s="40"/>
      <c r="B146" s="41"/>
      <c r="C146" s="215" t="s">
        <v>1011</v>
      </c>
      <c r="D146" s="215" t="s">
        <v>190</v>
      </c>
      <c r="E146" s="216" t="s">
        <v>5509</v>
      </c>
      <c r="F146" s="217" t="s">
        <v>5510</v>
      </c>
      <c r="G146" s="218" t="s">
        <v>5420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1973</v>
      </c>
    </row>
    <row r="147" s="2" customFormat="1" ht="16.5" customHeight="1">
      <c r="A147" s="40"/>
      <c r="B147" s="41"/>
      <c r="C147" s="215" t="s">
        <v>1013</v>
      </c>
      <c r="D147" s="215" t="s">
        <v>190</v>
      </c>
      <c r="E147" s="216" t="s">
        <v>5511</v>
      </c>
      <c r="F147" s="217" t="s">
        <v>5512</v>
      </c>
      <c r="G147" s="218" t="s">
        <v>1352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1981</v>
      </c>
    </row>
    <row r="148" s="2" customFormat="1" ht="16.5" customHeight="1">
      <c r="A148" s="40"/>
      <c r="B148" s="41"/>
      <c r="C148" s="215" t="s">
        <v>1016</v>
      </c>
      <c r="D148" s="215" t="s">
        <v>190</v>
      </c>
      <c r="E148" s="216" t="s">
        <v>5513</v>
      </c>
      <c r="F148" s="217" t="s">
        <v>5514</v>
      </c>
      <c r="G148" s="218" t="s">
        <v>1352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1991</v>
      </c>
    </row>
    <row r="149" s="2" customFormat="1" ht="16.5" customHeight="1">
      <c r="A149" s="40"/>
      <c r="B149" s="41"/>
      <c r="C149" s="215" t="s">
        <v>1018</v>
      </c>
      <c r="D149" s="215" t="s">
        <v>190</v>
      </c>
      <c r="E149" s="216" t="s">
        <v>5515</v>
      </c>
      <c r="F149" s="217" t="s">
        <v>5516</v>
      </c>
      <c r="G149" s="218" t="s">
        <v>1352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1999</v>
      </c>
    </row>
    <row r="150" s="2" customFormat="1" ht="16.5" customHeight="1">
      <c r="A150" s="40"/>
      <c r="B150" s="41"/>
      <c r="C150" s="215" t="s">
        <v>1024</v>
      </c>
      <c r="D150" s="215" t="s">
        <v>190</v>
      </c>
      <c r="E150" s="216" t="s">
        <v>5517</v>
      </c>
      <c r="F150" s="217" t="s">
        <v>5518</v>
      </c>
      <c r="G150" s="218" t="s">
        <v>1352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2007</v>
      </c>
    </row>
    <row r="151" s="2" customFormat="1" ht="16.5" customHeight="1">
      <c r="A151" s="40"/>
      <c r="B151" s="41"/>
      <c r="C151" s="215" t="s">
        <v>1030</v>
      </c>
      <c r="D151" s="215" t="s">
        <v>190</v>
      </c>
      <c r="E151" s="216" t="s">
        <v>5519</v>
      </c>
      <c r="F151" s="217" t="s">
        <v>5520</v>
      </c>
      <c r="G151" s="218" t="s">
        <v>1352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2011</v>
      </c>
    </row>
    <row r="152" s="2" customFormat="1" ht="16.5" customHeight="1">
      <c r="A152" s="40"/>
      <c r="B152" s="41"/>
      <c r="C152" s="215" t="s">
        <v>1034</v>
      </c>
      <c r="D152" s="215" t="s">
        <v>190</v>
      </c>
      <c r="E152" s="216" t="s">
        <v>5521</v>
      </c>
      <c r="F152" s="217" t="s">
        <v>5522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2020</v>
      </c>
    </row>
    <row r="153" s="2" customFormat="1" ht="16.5" customHeight="1">
      <c r="A153" s="40"/>
      <c r="B153" s="41"/>
      <c r="C153" s="215" t="s">
        <v>1036</v>
      </c>
      <c r="D153" s="215" t="s">
        <v>190</v>
      </c>
      <c r="E153" s="216" t="s">
        <v>5523</v>
      </c>
      <c r="F153" s="217" t="s">
        <v>5524</v>
      </c>
      <c r="G153" s="218" t="s">
        <v>1352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1280</v>
      </c>
      <c r="D154" s="215" t="s">
        <v>190</v>
      </c>
      <c r="E154" s="216" t="s">
        <v>5525</v>
      </c>
      <c r="F154" s="217" t="s">
        <v>5526</v>
      </c>
      <c r="G154" s="218" t="s">
        <v>1352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2039</v>
      </c>
    </row>
    <row r="155" s="2" customFormat="1" ht="16.5" customHeight="1">
      <c r="A155" s="40"/>
      <c r="B155" s="41"/>
      <c r="C155" s="215" t="s">
        <v>1286</v>
      </c>
      <c r="D155" s="215" t="s">
        <v>190</v>
      </c>
      <c r="E155" s="216" t="s">
        <v>5527</v>
      </c>
      <c r="F155" s="217" t="s">
        <v>5528</v>
      </c>
      <c r="G155" s="218" t="s">
        <v>1352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2047</v>
      </c>
    </row>
    <row r="156" s="2" customFormat="1" ht="16.5" customHeight="1">
      <c r="A156" s="40"/>
      <c r="B156" s="41"/>
      <c r="C156" s="215" t="s">
        <v>1291</v>
      </c>
      <c r="D156" s="215" t="s">
        <v>190</v>
      </c>
      <c r="E156" s="216" t="s">
        <v>5529</v>
      </c>
      <c r="F156" s="217" t="s">
        <v>5530</v>
      </c>
      <c r="G156" s="218" t="s">
        <v>1352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2059</v>
      </c>
    </row>
    <row r="157" s="2" customFormat="1" ht="16.5" customHeight="1">
      <c r="A157" s="40"/>
      <c r="B157" s="41"/>
      <c r="C157" s="215" t="s">
        <v>1298</v>
      </c>
      <c r="D157" s="215" t="s">
        <v>190</v>
      </c>
      <c r="E157" s="216" t="s">
        <v>5531</v>
      </c>
      <c r="F157" s="217" t="s">
        <v>5532</v>
      </c>
      <c r="G157" s="218" t="s">
        <v>1352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2069</v>
      </c>
    </row>
    <row r="158" s="2" customFormat="1" ht="16.5" customHeight="1">
      <c r="A158" s="40"/>
      <c r="B158" s="41"/>
      <c r="C158" s="215" t="s">
        <v>1311</v>
      </c>
      <c r="D158" s="215" t="s">
        <v>190</v>
      </c>
      <c r="E158" s="216" t="s">
        <v>5533</v>
      </c>
      <c r="F158" s="217" t="s">
        <v>5534</v>
      </c>
      <c r="G158" s="218" t="s">
        <v>1352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2081</v>
      </c>
    </row>
    <row r="159" s="2" customFormat="1" ht="16.5" customHeight="1">
      <c r="A159" s="40"/>
      <c r="B159" s="41"/>
      <c r="C159" s="215" t="s">
        <v>1317</v>
      </c>
      <c r="D159" s="215" t="s">
        <v>190</v>
      </c>
      <c r="E159" s="216" t="s">
        <v>5535</v>
      </c>
      <c r="F159" s="217" t="s">
        <v>5536</v>
      </c>
      <c r="G159" s="218" t="s">
        <v>1352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2091</v>
      </c>
    </row>
    <row r="160" s="2" customFormat="1" ht="16.5" customHeight="1">
      <c r="A160" s="40"/>
      <c r="B160" s="41"/>
      <c r="C160" s="215" t="s">
        <v>1327</v>
      </c>
      <c r="D160" s="215" t="s">
        <v>190</v>
      </c>
      <c r="E160" s="216" t="s">
        <v>5537</v>
      </c>
      <c r="F160" s="217" t="s">
        <v>5538</v>
      </c>
      <c r="G160" s="218" t="s">
        <v>1352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2097</v>
      </c>
    </row>
    <row r="161" s="2" customFormat="1" ht="16.5" customHeight="1">
      <c r="A161" s="40"/>
      <c r="B161" s="41"/>
      <c r="C161" s="215" t="s">
        <v>1332</v>
      </c>
      <c r="D161" s="215" t="s">
        <v>190</v>
      </c>
      <c r="E161" s="216" t="s">
        <v>5539</v>
      </c>
      <c r="F161" s="217" t="s">
        <v>5540</v>
      </c>
      <c r="G161" s="218" t="s">
        <v>1352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2104</v>
      </c>
    </row>
    <row r="162" s="2" customFormat="1" ht="16.5" customHeight="1">
      <c r="A162" s="40"/>
      <c r="B162" s="41"/>
      <c r="C162" s="215" t="s">
        <v>1337</v>
      </c>
      <c r="D162" s="215" t="s">
        <v>190</v>
      </c>
      <c r="E162" s="216" t="s">
        <v>5541</v>
      </c>
      <c r="F162" s="217" t="s">
        <v>5542</v>
      </c>
      <c r="G162" s="218" t="s">
        <v>1352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2108</v>
      </c>
    </row>
    <row r="163" s="2" customFormat="1" ht="16.5" customHeight="1">
      <c r="A163" s="40"/>
      <c r="B163" s="41"/>
      <c r="C163" s="215" t="s">
        <v>1345</v>
      </c>
      <c r="D163" s="215" t="s">
        <v>190</v>
      </c>
      <c r="E163" s="216" t="s">
        <v>5543</v>
      </c>
      <c r="F163" s="217" t="s">
        <v>5544</v>
      </c>
      <c r="G163" s="218" t="s">
        <v>1352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2112</v>
      </c>
    </row>
    <row r="164" s="2" customFormat="1" ht="16.5" customHeight="1">
      <c r="A164" s="40"/>
      <c r="B164" s="41"/>
      <c r="C164" s="215" t="s">
        <v>1349</v>
      </c>
      <c r="D164" s="215" t="s">
        <v>190</v>
      </c>
      <c r="E164" s="216" t="s">
        <v>5545</v>
      </c>
      <c r="F164" s="217" t="s">
        <v>5546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2120</v>
      </c>
    </row>
    <row r="165" s="2" customFormat="1" ht="16.5" customHeight="1">
      <c r="A165" s="40"/>
      <c r="B165" s="41"/>
      <c r="C165" s="215" t="s">
        <v>1355</v>
      </c>
      <c r="D165" s="215" t="s">
        <v>190</v>
      </c>
      <c r="E165" s="216" t="s">
        <v>5547</v>
      </c>
      <c r="F165" s="217" t="s">
        <v>5548</v>
      </c>
      <c r="G165" s="218" t="s">
        <v>1352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2129</v>
      </c>
    </row>
    <row r="166" s="2" customFormat="1" ht="16.5" customHeight="1">
      <c r="A166" s="40"/>
      <c r="B166" s="41"/>
      <c r="C166" s="215" t="s">
        <v>1360</v>
      </c>
      <c r="D166" s="215" t="s">
        <v>190</v>
      </c>
      <c r="E166" s="216" t="s">
        <v>5549</v>
      </c>
      <c r="F166" s="217" t="s">
        <v>5550</v>
      </c>
      <c r="G166" s="218" t="s">
        <v>1352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2139</v>
      </c>
    </row>
    <row r="167" s="2" customFormat="1" ht="16.5" customHeight="1">
      <c r="A167" s="40"/>
      <c r="B167" s="41"/>
      <c r="C167" s="215" t="s">
        <v>1365</v>
      </c>
      <c r="D167" s="215" t="s">
        <v>190</v>
      </c>
      <c r="E167" s="216" t="s">
        <v>5551</v>
      </c>
      <c r="F167" s="217" t="s">
        <v>5552</v>
      </c>
      <c r="G167" s="218" t="s">
        <v>1352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2149</v>
      </c>
    </row>
    <row r="168" s="2" customFormat="1" ht="16.5" customHeight="1">
      <c r="A168" s="40"/>
      <c r="B168" s="41"/>
      <c r="C168" s="215" t="s">
        <v>1370</v>
      </c>
      <c r="D168" s="215" t="s">
        <v>190</v>
      </c>
      <c r="E168" s="216" t="s">
        <v>5553</v>
      </c>
      <c r="F168" s="217" t="s">
        <v>5554</v>
      </c>
      <c r="G168" s="218" t="s">
        <v>1352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2159</v>
      </c>
    </row>
    <row r="169" s="2" customFormat="1" ht="16.5" customHeight="1">
      <c r="A169" s="40"/>
      <c r="B169" s="41"/>
      <c r="C169" s="215" t="s">
        <v>1374</v>
      </c>
      <c r="D169" s="215" t="s">
        <v>190</v>
      </c>
      <c r="E169" s="216" t="s">
        <v>5555</v>
      </c>
      <c r="F169" s="217" t="s">
        <v>5460</v>
      </c>
      <c r="G169" s="218" t="s">
        <v>1352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2169</v>
      </c>
    </row>
    <row r="170" s="2" customFormat="1" ht="16.5" customHeight="1">
      <c r="A170" s="40"/>
      <c r="B170" s="41"/>
      <c r="C170" s="215" t="s">
        <v>1381</v>
      </c>
      <c r="D170" s="215" t="s">
        <v>190</v>
      </c>
      <c r="E170" s="216" t="s">
        <v>5467</v>
      </c>
      <c r="F170" s="217" t="s">
        <v>5468</v>
      </c>
      <c r="G170" s="218" t="s">
        <v>501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2188</v>
      </c>
    </row>
    <row r="171" s="2" customFormat="1" ht="16.5" customHeight="1">
      <c r="A171" s="40"/>
      <c r="B171" s="41"/>
      <c r="C171" s="215" t="s">
        <v>1390</v>
      </c>
      <c r="D171" s="215" t="s">
        <v>190</v>
      </c>
      <c r="E171" s="216" t="s">
        <v>5469</v>
      </c>
      <c r="F171" s="217" t="s">
        <v>5470</v>
      </c>
      <c r="G171" s="218" t="s">
        <v>1352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2198</v>
      </c>
    </row>
    <row r="172" s="2" customFormat="1" ht="16.5" customHeight="1">
      <c r="A172" s="40"/>
      <c r="B172" s="41"/>
      <c r="C172" s="215" t="s">
        <v>1394</v>
      </c>
      <c r="D172" s="215" t="s">
        <v>190</v>
      </c>
      <c r="E172" s="216" t="s">
        <v>5556</v>
      </c>
      <c r="F172" s="217" t="s">
        <v>5557</v>
      </c>
      <c r="G172" s="218" t="s">
        <v>1352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2208</v>
      </c>
    </row>
    <row r="173" s="2" customFormat="1" ht="16.5" customHeight="1">
      <c r="A173" s="40"/>
      <c r="B173" s="41"/>
      <c r="C173" s="215" t="s">
        <v>1408</v>
      </c>
      <c r="D173" s="215" t="s">
        <v>190</v>
      </c>
      <c r="E173" s="216" t="s">
        <v>5558</v>
      </c>
      <c r="F173" s="217" t="s">
        <v>5559</v>
      </c>
      <c r="G173" s="218" t="s">
        <v>1352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2218</v>
      </c>
    </row>
    <row r="174" s="2" customFormat="1" ht="16.5" customHeight="1">
      <c r="A174" s="40"/>
      <c r="B174" s="41"/>
      <c r="C174" s="215" t="s">
        <v>1413</v>
      </c>
      <c r="D174" s="215" t="s">
        <v>190</v>
      </c>
      <c r="E174" s="216" t="s">
        <v>5560</v>
      </c>
      <c r="F174" s="217" t="s">
        <v>5561</v>
      </c>
      <c r="G174" s="218" t="s">
        <v>1352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2229</v>
      </c>
    </row>
    <row r="175" s="2" customFormat="1" ht="24.15" customHeight="1">
      <c r="A175" s="40"/>
      <c r="B175" s="41"/>
      <c r="C175" s="215" t="s">
        <v>1418</v>
      </c>
      <c r="D175" s="215" t="s">
        <v>190</v>
      </c>
      <c r="E175" s="216" t="s">
        <v>5562</v>
      </c>
      <c r="F175" s="217" t="s">
        <v>5563</v>
      </c>
      <c r="G175" s="218" t="s">
        <v>1352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2244</v>
      </c>
    </row>
    <row r="176" s="2" customFormat="1" ht="24.15" customHeight="1">
      <c r="A176" s="40"/>
      <c r="B176" s="41"/>
      <c r="C176" s="215" t="s">
        <v>1423</v>
      </c>
      <c r="D176" s="215" t="s">
        <v>190</v>
      </c>
      <c r="E176" s="216" t="s">
        <v>5564</v>
      </c>
      <c r="F176" s="217" t="s">
        <v>5565</v>
      </c>
      <c r="G176" s="218" t="s">
        <v>1352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2300</v>
      </c>
    </row>
    <row r="177" s="2" customFormat="1" ht="16.5" customHeight="1">
      <c r="A177" s="40"/>
      <c r="B177" s="41"/>
      <c r="C177" s="215" t="s">
        <v>1430</v>
      </c>
      <c r="D177" s="215" t="s">
        <v>190</v>
      </c>
      <c r="E177" s="216" t="s">
        <v>5566</v>
      </c>
      <c r="F177" s="217" t="s">
        <v>5567</v>
      </c>
      <c r="G177" s="218" t="s">
        <v>501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2313</v>
      </c>
    </row>
    <row r="178" s="2" customFormat="1" ht="16.5" customHeight="1">
      <c r="A178" s="40"/>
      <c r="B178" s="41"/>
      <c r="C178" s="215" t="s">
        <v>1435</v>
      </c>
      <c r="D178" s="215" t="s">
        <v>190</v>
      </c>
      <c r="E178" s="216" t="s">
        <v>5568</v>
      </c>
      <c r="F178" s="217" t="s">
        <v>5569</v>
      </c>
      <c r="G178" s="218" t="s">
        <v>1352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2323</v>
      </c>
    </row>
    <row r="179" s="2" customFormat="1" ht="16.5" customHeight="1">
      <c r="A179" s="40"/>
      <c r="B179" s="41"/>
      <c r="C179" s="215" t="s">
        <v>1442</v>
      </c>
      <c r="D179" s="215" t="s">
        <v>190</v>
      </c>
      <c r="E179" s="216" t="s">
        <v>5570</v>
      </c>
      <c r="F179" s="217" t="s">
        <v>5571</v>
      </c>
      <c r="G179" s="218" t="s">
        <v>1397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2334</v>
      </c>
    </row>
    <row r="180" s="2" customFormat="1" ht="16.5" customHeight="1">
      <c r="A180" s="40"/>
      <c r="B180" s="41"/>
      <c r="C180" s="215" t="s">
        <v>1449</v>
      </c>
      <c r="D180" s="215" t="s">
        <v>190</v>
      </c>
      <c r="E180" s="216" t="s">
        <v>5572</v>
      </c>
      <c r="F180" s="217" t="s">
        <v>3793</v>
      </c>
      <c r="G180" s="218" t="s">
        <v>1397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2889</v>
      </c>
    </row>
    <row r="181" s="2" customFormat="1" ht="16.5" customHeight="1">
      <c r="A181" s="40"/>
      <c r="B181" s="41"/>
      <c r="C181" s="215" t="s">
        <v>1454</v>
      </c>
      <c r="D181" s="215" t="s">
        <v>190</v>
      </c>
      <c r="E181" s="216" t="s">
        <v>5573</v>
      </c>
      <c r="F181" s="217" t="s">
        <v>5574</v>
      </c>
      <c r="G181" s="218" t="s">
        <v>5420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2898</v>
      </c>
    </row>
    <row r="182" s="2" customFormat="1" ht="16.5" customHeight="1">
      <c r="A182" s="40"/>
      <c r="B182" s="41"/>
      <c r="C182" s="215" t="s">
        <v>1458</v>
      </c>
      <c r="D182" s="215" t="s">
        <v>190</v>
      </c>
      <c r="E182" s="216" t="s">
        <v>5575</v>
      </c>
      <c r="F182" s="217" t="s">
        <v>5576</v>
      </c>
      <c r="G182" s="218" t="s">
        <v>1352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2908</v>
      </c>
    </row>
    <row r="183" s="2" customFormat="1" ht="16.5" customHeight="1">
      <c r="A183" s="40"/>
      <c r="B183" s="41"/>
      <c r="C183" s="215" t="s">
        <v>1462</v>
      </c>
      <c r="D183" s="215" t="s">
        <v>190</v>
      </c>
      <c r="E183" s="216" t="s">
        <v>5577</v>
      </c>
      <c r="F183" s="217" t="s">
        <v>5578</v>
      </c>
      <c r="G183" s="218" t="s">
        <v>5579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2914</v>
      </c>
    </row>
    <row r="184" s="2" customFormat="1" ht="16.5" customHeight="1">
      <c r="A184" s="40"/>
      <c r="B184" s="41"/>
      <c r="C184" s="215" t="s">
        <v>1466</v>
      </c>
      <c r="D184" s="215" t="s">
        <v>190</v>
      </c>
      <c r="E184" s="216" t="s">
        <v>5580</v>
      </c>
      <c r="F184" s="217" t="s">
        <v>5581</v>
      </c>
      <c r="G184" s="218" t="s">
        <v>1352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2922</v>
      </c>
    </row>
    <row r="185" s="2" customFormat="1" ht="16.5" customHeight="1">
      <c r="A185" s="40"/>
      <c r="B185" s="41"/>
      <c r="C185" s="215" t="s">
        <v>1471</v>
      </c>
      <c r="D185" s="215" t="s">
        <v>190</v>
      </c>
      <c r="E185" s="216" t="s">
        <v>5582</v>
      </c>
      <c r="F185" s="217" t="s">
        <v>5583</v>
      </c>
      <c r="G185" s="218" t="s">
        <v>3822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2930</v>
      </c>
    </row>
    <row r="186" s="2" customFormat="1" ht="16.5" customHeight="1">
      <c r="A186" s="40"/>
      <c r="B186" s="41"/>
      <c r="C186" s="215" t="s">
        <v>1476</v>
      </c>
      <c r="D186" s="215" t="s">
        <v>190</v>
      </c>
      <c r="E186" s="216" t="s">
        <v>5584</v>
      </c>
      <c r="F186" s="217" t="s">
        <v>4147</v>
      </c>
      <c r="G186" s="218" t="s">
        <v>451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2936</v>
      </c>
    </row>
    <row r="187" s="2" customFormat="1" ht="16.5" customHeight="1">
      <c r="A187" s="40"/>
      <c r="B187" s="41"/>
      <c r="C187" s="215" t="s">
        <v>1481</v>
      </c>
      <c r="D187" s="215" t="s">
        <v>190</v>
      </c>
      <c r="E187" s="216" t="s">
        <v>3920</v>
      </c>
      <c r="F187" s="217" t="s">
        <v>5585</v>
      </c>
      <c r="G187" s="218" t="s">
        <v>345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2942</v>
      </c>
    </row>
    <row r="188" s="2" customFormat="1" ht="16.5" customHeight="1">
      <c r="A188" s="40"/>
      <c r="B188" s="41"/>
      <c r="C188" s="215" t="s">
        <v>1487</v>
      </c>
      <c r="D188" s="215" t="s">
        <v>190</v>
      </c>
      <c r="E188" s="216" t="s">
        <v>3922</v>
      </c>
      <c r="F188" s="217" t="s">
        <v>3762</v>
      </c>
      <c r="G188" s="218" t="s">
        <v>345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2948</v>
      </c>
    </row>
    <row r="189" s="2" customFormat="1" ht="16.5" customHeight="1">
      <c r="A189" s="40"/>
      <c r="B189" s="41"/>
      <c r="C189" s="215" t="s">
        <v>1506</v>
      </c>
      <c r="D189" s="215" t="s">
        <v>190</v>
      </c>
      <c r="E189" s="216" t="s">
        <v>5586</v>
      </c>
      <c r="F189" s="217" t="s">
        <v>5587</v>
      </c>
      <c r="G189" s="218" t="s">
        <v>345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2952</v>
      </c>
    </row>
    <row r="190" s="2" customFormat="1" ht="16.5" customHeight="1">
      <c r="A190" s="40"/>
      <c r="B190" s="41"/>
      <c r="C190" s="215" t="s">
        <v>1511</v>
      </c>
      <c r="D190" s="215" t="s">
        <v>190</v>
      </c>
      <c r="E190" s="216" t="s">
        <v>5588</v>
      </c>
      <c r="F190" s="217" t="s">
        <v>3762</v>
      </c>
      <c r="G190" s="218" t="s">
        <v>345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2957</v>
      </c>
    </row>
    <row r="191" s="2" customFormat="1" ht="16.5" customHeight="1">
      <c r="A191" s="40"/>
      <c r="B191" s="41"/>
      <c r="C191" s="215" t="s">
        <v>1934</v>
      </c>
      <c r="D191" s="215" t="s">
        <v>190</v>
      </c>
      <c r="E191" s="216" t="s">
        <v>5589</v>
      </c>
      <c r="F191" s="217" t="s">
        <v>5590</v>
      </c>
      <c r="G191" s="218" t="s">
        <v>1352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1441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5591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188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1938</v>
      </c>
      <c r="D193" s="215" t="s">
        <v>190</v>
      </c>
      <c r="E193" s="216" t="s">
        <v>5592</v>
      </c>
      <c r="F193" s="217" t="s">
        <v>5593</v>
      </c>
      <c r="G193" s="218" t="s">
        <v>3822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2965</v>
      </c>
    </row>
    <row r="194" s="2" customFormat="1" ht="24.15" customHeight="1">
      <c r="A194" s="40"/>
      <c r="B194" s="41"/>
      <c r="C194" s="215" t="s">
        <v>1950</v>
      </c>
      <c r="D194" s="215" t="s">
        <v>190</v>
      </c>
      <c r="E194" s="216" t="s">
        <v>5594</v>
      </c>
      <c r="F194" s="217" t="s">
        <v>5595</v>
      </c>
      <c r="G194" s="218" t="s">
        <v>1352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2973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5596</v>
      </c>
      <c r="F195" s="217" t="s">
        <v>5597</v>
      </c>
      <c r="G195" s="218" t="s">
        <v>1352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2945</v>
      </c>
    </row>
    <row r="196" s="2" customFormat="1" ht="16.5" customHeight="1">
      <c r="A196" s="40"/>
      <c r="B196" s="41"/>
      <c r="C196" s="215" t="s">
        <v>1961</v>
      </c>
      <c r="D196" s="215" t="s">
        <v>190</v>
      </c>
      <c r="E196" s="216" t="s">
        <v>5598</v>
      </c>
      <c r="F196" s="217" t="s">
        <v>5599</v>
      </c>
      <c r="G196" s="218" t="s">
        <v>1352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2992</v>
      </c>
    </row>
    <row r="197" s="2" customFormat="1" ht="16.5" customHeight="1">
      <c r="A197" s="40"/>
      <c r="B197" s="41"/>
      <c r="C197" s="215" t="s">
        <v>1966</v>
      </c>
      <c r="D197" s="215" t="s">
        <v>190</v>
      </c>
      <c r="E197" s="216" t="s">
        <v>5600</v>
      </c>
      <c r="F197" s="217" t="s">
        <v>5601</v>
      </c>
      <c r="G197" s="218" t="s">
        <v>3822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2996</v>
      </c>
    </row>
    <row r="198" s="2" customFormat="1" ht="16.5" customHeight="1">
      <c r="A198" s="40"/>
      <c r="B198" s="41"/>
      <c r="C198" s="215" t="s">
        <v>1968</v>
      </c>
      <c r="D198" s="215" t="s">
        <v>190</v>
      </c>
      <c r="E198" s="216" t="s">
        <v>5416</v>
      </c>
      <c r="F198" s="217" t="s">
        <v>5417</v>
      </c>
      <c r="G198" s="218" t="s">
        <v>451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3001</v>
      </c>
    </row>
    <row r="199" s="2" customFormat="1" ht="16.5" customHeight="1">
      <c r="A199" s="40"/>
      <c r="B199" s="41"/>
      <c r="C199" s="215" t="s">
        <v>1973</v>
      </c>
      <c r="D199" s="215" t="s">
        <v>190</v>
      </c>
      <c r="E199" s="216" t="s">
        <v>5418</v>
      </c>
      <c r="F199" s="217" t="s">
        <v>5419</v>
      </c>
      <c r="G199" s="218" t="s">
        <v>5420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3009</v>
      </c>
    </row>
    <row r="200" s="2" customFormat="1" ht="66.75" customHeight="1">
      <c r="A200" s="40"/>
      <c r="B200" s="41"/>
      <c r="C200" s="215" t="s">
        <v>1978</v>
      </c>
      <c r="D200" s="215" t="s">
        <v>190</v>
      </c>
      <c r="E200" s="216" t="s">
        <v>5602</v>
      </c>
      <c r="F200" s="217" t="s">
        <v>5603</v>
      </c>
      <c r="G200" s="218" t="s">
        <v>1352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3017</v>
      </c>
    </row>
    <row r="201" s="2" customFormat="1" ht="66.75" customHeight="1">
      <c r="A201" s="40"/>
      <c r="B201" s="41"/>
      <c r="C201" s="215" t="s">
        <v>1981</v>
      </c>
      <c r="D201" s="215" t="s">
        <v>190</v>
      </c>
      <c r="E201" s="216" t="s">
        <v>5604</v>
      </c>
      <c r="F201" s="217" t="s">
        <v>5605</v>
      </c>
      <c r="G201" s="218" t="s">
        <v>1352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3048</v>
      </c>
    </row>
    <row r="202" s="2" customFormat="1" ht="66.75" customHeight="1">
      <c r="A202" s="40"/>
      <c r="B202" s="41"/>
      <c r="C202" s="215" t="s">
        <v>1989</v>
      </c>
      <c r="D202" s="215" t="s">
        <v>190</v>
      </c>
      <c r="E202" s="216" t="s">
        <v>5606</v>
      </c>
      <c r="F202" s="217" t="s">
        <v>5607</v>
      </c>
      <c r="G202" s="218" t="s">
        <v>1352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3052</v>
      </c>
    </row>
    <row r="203" s="2" customFormat="1" ht="76.35" customHeight="1">
      <c r="A203" s="40"/>
      <c r="B203" s="41"/>
      <c r="C203" s="215" t="s">
        <v>1991</v>
      </c>
      <c r="D203" s="215" t="s">
        <v>190</v>
      </c>
      <c r="E203" s="216" t="s">
        <v>5608</v>
      </c>
      <c r="F203" s="217" t="s">
        <v>5609</v>
      </c>
      <c r="G203" s="218" t="s">
        <v>1352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3058</v>
      </c>
    </row>
    <row r="204" s="2" customFormat="1" ht="66.75" customHeight="1">
      <c r="A204" s="40"/>
      <c r="B204" s="41"/>
      <c r="C204" s="215" t="s">
        <v>1993</v>
      </c>
      <c r="D204" s="215" t="s">
        <v>190</v>
      </c>
      <c r="E204" s="216" t="s">
        <v>5604</v>
      </c>
      <c r="F204" s="217" t="s">
        <v>5605</v>
      </c>
      <c r="G204" s="218" t="s">
        <v>1352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3067</v>
      </c>
    </row>
    <row r="205" s="2" customFormat="1" ht="66.75" customHeight="1">
      <c r="A205" s="40"/>
      <c r="B205" s="41"/>
      <c r="C205" s="215" t="s">
        <v>1999</v>
      </c>
      <c r="D205" s="215" t="s">
        <v>190</v>
      </c>
      <c r="E205" s="216" t="s">
        <v>5610</v>
      </c>
      <c r="F205" s="217" t="s">
        <v>5611</v>
      </c>
      <c r="G205" s="218" t="s">
        <v>1352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3072</v>
      </c>
    </row>
    <row r="206" s="2" customFormat="1" ht="66.75" customHeight="1">
      <c r="A206" s="40"/>
      <c r="B206" s="41"/>
      <c r="C206" s="215" t="s">
        <v>2004</v>
      </c>
      <c r="D206" s="215" t="s">
        <v>190</v>
      </c>
      <c r="E206" s="216" t="s">
        <v>5612</v>
      </c>
      <c r="F206" s="217" t="s">
        <v>5613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3936</v>
      </c>
    </row>
    <row r="207" s="2" customFormat="1" ht="76.35" customHeight="1">
      <c r="A207" s="40"/>
      <c r="B207" s="41"/>
      <c r="C207" s="215" t="s">
        <v>2007</v>
      </c>
      <c r="D207" s="215" t="s">
        <v>190</v>
      </c>
      <c r="E207" s="216" t="s">
        <v>5614</v>
      </c>
      <c r="F207" s="217" t="s">
        <v>5615</v>
      </c>
      <c r="G207" s="218" t="s">
        <v>1352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3939</v>
      </c>
    </row>
    <row r="208" s="2" customFormat="1" ht="16.5" customHeight="1">
      <c r="A208" s="40"/>
      <c r="B208" s="41"/>
      <c r="C208" s="215" t="s">
        <v>2009</v>
      </c>
      <c r="D208" s="215" t="s">
        <v>190</v>
      </c>
      <c r="E208" s="216" t="s">
        <v>5616</v>
      </c>
      <c r="F208" s="217" t="s">
        <v>5617</v>
      </c>
      <c r="G208" s="218" t="s">
        <v>1352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3942</v>
      </c>
    </row>
    <row r="209" s="2" customFormat="1" ht="21.75" customHeight="1">
      <c r="A209" s="40"/>
      <c r="B209" s="41"/>
      <c r="C209" s="215" t="s">
        <v>2011</v>
      </c>
      <c r="D209" s="215" t="s">
        <v>190</v>
      </c>
      <c r="E209" s="216" t="s">
        <v>5618</v>
      </c>
      <c r="F209" s="217" t="s">
        <v>5619</v>
      </c>
      <c r="G209" s="218" t="s">
        <v>1352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3945</v>
      </c>
    </row>
    <row r="210" s="2" customFormat="1" ht="21.75" customHeight="1">
      <c r="A210" s="40"/>
      <c r="B210" s="41"/>
      <c r="C210" s="215" t="s">
        <v>2016</v>
      </c>
      <c r="D210" s="215" t="s">
        <v>190</v>
      </c>
      <c r="E210" s="216" t="s">
        <v>5620</v>
      </c>
      <c r="F210" s="217" t="s">
        <v>5621</v>
      </c>
      <c r="G210" s="218" t="s">
        <v>1352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3948</v>
      </c>
    </row>
    <row r="211" s="2" customFormat="1" ht="16.5" customHeight="1">
      <c r="A211" s="40"/>
      <c r="B211" s="41"/>
      <c r="C211" s="215" t="s">
        <v>2020</v>
      </c>
      <c r="D211" s="215" t="s">
        <v>190</v>
      </c>
      <c r="E211" s="216" t="s">
        <v>5622</v>
      </c>
      <c r="F211" s="217" t="s">
        <v>5623</v>
      </c>
      <c r="G211" s="218" t="s">
        <v>1352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3951</v>
      </c>
    </row>
    <row r="212" s="2" customFormat="1" ht="24.15" customHeight="1">
      <c r="A212" s="40"/>
      <c r="B212" s="41"/>
      <c r="C212" s="215" t="s">
        <v>2023</v>
      </c>
      <c r="D212" s="215" t="s">
        <v>190</v>
      </c>
      <c r="E212" s="216" t="s">
        <v>5624</v>
      </c>
      <c r="F212" s="217" t="s">
        <v>5625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3954</v>
      </c>
    </row>
    <row r="213" s="2" customFormat="1" ht="16.5" customHeight="1">
      <c r="A213" s="40"/>
      <c r="B213" s="41"/>
      <c r="C213" s="215" t="s">
        <v>2027</v>
      </c>
      <c r="D213" s="215" t="s">
        <v>190</v>
      </c>
      <c r="E213" s="216" t="s">
        <v>5626</v>
      </c>
      <c r="F213" s="217" t="s">
        <v>5627</v>
      </c>
      <c r="G213" s="218" t="s">
        <v>1352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3957</v>
      </c>
    </row>
    <row r="214" s="2" customFormat="1" ht="24.15" customHeight="1">
      <c r="A214" s="40"/>
      <c r="B214" s="41"/>
      <c r="C214" s="215" t="s">
        <v>2034</v>
      </c>
      <c r="D214" s="215" t="s">
        <v>190</v>
      </c>
      <c r="E214" s="216" t="s">
        <v>5628</v>
      </c>
      <c r="F214" s="217" t="s">
        <v>5629</v>
      </c>
      <c r="G214" s="218" t="s">
        <v>501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3960</v>
      </c>
    </row>
    <row r="215" s="2" customFormat="1" ht="16.5" customHeight="1">
      <c r="A215" s="40"/>
      <c r="B215" s="41"/>
      <c r="C215" s="215" t="s">
        <v>2039</v>
      </c>
      <c r="D215" s="215" t="s">
        <v>190</v>
      </c>
      <c r="E215" s="216" t="s">
        <v>5435</v>
      </c>
      <c r="F215" s="217" t="s">
        <v>5436</v>
      </c>
      <c r="G215" s="218" t="s">
        <v>501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3963</v>
      </c>
    </row>
    <row r="216" s="2" customFormat="1" ht="16.5" customHeight="1">
      <c r="A216" s="40"/>
      <c r="B216" s="41"/>
      <c r="C216" s="215" t="s">
        <v>2041</v>
      </c>
      <c r="D216" s="215" t="s">
        <v>190</v>
      </c>
      <c r="E216" s="216" t="s">
        <v>5437</v>
      </c>
      <c r="F216" s="217" t="s">
        <v>5438</v>
      </c>
      <c r="G216" s="218" t="s">
        <v>1352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3966</v>
      </c>
    </row>
    <row r="217" s="2" customFormat="1" ht="16.5" customHeight="1">
      <c r="A217" s="40"/>
      <c r="B217" s="41"/>
      <c r="C217" s="215" t="s">
        <v>2047</v>
      </c>
      <c r="D217" s="215" t="s">
        <v>190</v>
      </c>
      <c r="E217" s="216" t="s">
        <v>5630</v>
      </c>
      <c r="F217" s="217" t="s">
        <v>5631</v>
      </c>
      <c r="G217" s="218" t="s">
        <v>1352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3969</v>
      </c>
    </row>
    <row r="218" s="2" customFormat="1" ht="16.5" customHeight="1">
      <c r="A218" s="40"/>
      <c r="B218" s="41"/>
      <c r="C218" s="215" t="s">
        <v>2053</v>
      </c>
      <c r="D218" s="215" t="s">
        <v>190</v>
      </c>
      <c r="E218" s="216" t="s">
        <v>5632</v>
      </c>
      <c r="F218" s="217" t="s">
        <v>5633</v>
      </c>
      <c r="G218" s="218" t="s">
        <v>1352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3972</v>
      </c>
    </row>
    <row r="219" s="2" customFormat="1" ht="16.5" customHeight="1">
      <c r="A219" s="40"/>
      <c r="B219" s="41"/>
      <c r="C219" s="215" t="s">
        <v>2059</v>
      </c>
      <c r="D219" s="215" t="s">
        <v>190</v>
      </c>
      <c r="E219" s="216" t="s">
        <v>5634</v>
      </c>
      <c r="F219" s="217" t="s">
        <v>5635</v>
      </c>
      <c r="G219" s="218" t="s">
        <v>1352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3973</v>
      </c>
    </row>
    <row r="220" s="2" customFormat="1" ht="16.5" customHeight="1">
      <c r="A220" s="40"/>
      <c r="B220" s="41"/>
      <c r="C220" s="215" t="s">
        <v>2064</v>
      </c>
      <c r="D220" s="215" t="s">
        <v>190</v>
      </c>
      <c r="E220" s="216" t="s">
        <v>5433</v>
      </c>
      <c r="F220" s="217" t="s">
        <v>5434</v>
      </c>
      <c r="G220" s="218" t="s">
        <v>1352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3976</v>
      </c>
    </row>
    <row r="221" s="2" customFormat="1" ht="24.15" customHeight="1">
      <c r="A221" s="40"/>
      <c r="B221" s="41"/>
      <c r="C221" s="215" t="s">
        <v>2069</v>
      </c>
      <c r="D221" s="215" t="s">
        <v>190</v>
      </c>
      <c r="E221" s="216" t="s">
        <v>5636</v>
      </c>
      <c r="F221" s="217" t="s">
        <v>5442</v>
      </c>
      <c r="G221" s="218" t="s">
        <v>501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3979</v>
      </c>
    </row>
    <row r="222" s="2" customFormat="1" ht="24.15" customHeight="1">
      <c r="A222" s="40"/>
      <c r="B222" s="41"/>
      <c r="C222" s="215" t="s">
        <v>2074</v>
      </c>
      <c r="D222" s="215" t="s">
        <v>190</v>
      </c>
      <c r="E222" s="216" t="s">
        <v>5431</v>
      </c>
      <c r="F222" s="217" t="s">
        <v>5432</v>
      </c>
      <c r="G222" s="218" t="s">
        <v>501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3982</v>
      </c>
    </row>
    <row r="223" s="2" customFormat="1" ht="24.15" customHeight="1">
      <c r="A223" s="40"/>
      <c r="B223" s="41"/>
      <c r="C223" s="215" t="s">
        <v>2081</v>
      </c>
      <c r="D223" s="215" t="s">
        <v>190</v>
      </c>
      <c r="E223" s="216" t="s">
        <v>5628</v>
      </c>
      <c r="F223" s="217" t="s">
        <v>5629</v>
      </c>
      <c r="G223" s="218" t="s">
        <v>501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3983</v>
      </c>
    </row>
    <row r="224" s="2" customFormat="1" ht="16.5" customHeight="1">
      <c r="A224" s="40"/>
      <c r="B224" s="41"/>
      <c r="C224" s="215" t="s">
        <v>2085</v>
      </c>
      <c r="D224" s="215" t="s">
        <v>190</v>
      </c>
      <c r="E224" s="216" t="s">
        <v>5437</v>
      </c>
      <c r="F224" s="217" t="s">
        <v>5438</v>
      </c>
      <c r="G224" s="218" t="s">
        <v>1352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3984</v>
      </c>
    </row>
    <row r="225" s="2" customFormat="1" ht="16.5" customHeight="1">
      <c r="A225" s="40"/>
      <c r="B225" s="41"/>
      <c r="C225" s="215" t="s">
        <v>2091</v>
      </c>
      <c r="D225" s="215" t="s">
        <v>190</v>
      </c>
      <c r="E225" s="216" t="s">
        <v>5435</v>
      </c>
      <c r="F225" s="217" t="s">
        <v>5436</v>
      </c>
      <c r="G225" s="218" t="s">
        <v>501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3987</v>
      </c>
    </row>
    <row r="226" s="2" customFormat="1" ht="24.15" customHeight="1">
      <c r="A226" s="40"/>
      <c r="B226" s="41"/>
      <c r="C226" s="215" t="s">
        <v>2093</v>
      </c>
      <c r="D226" s="215" t="s">
        <v>190</v>
      </c>
      <c r="E226" s="216" t="s">
        <v>5637</v>
      </c>
      <c r="F226" s="217" t="s">
        <v>5638</v>
      </c>
      <c r="G226" s="218" t="s">
        <v>1352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3989</v>
      </c>
    </row>
    <row r="227" s="2" customFormat="1" ht="16.5" customHeight="1">
      <c r="A227" s="40"/>
      <c r="B227" s="41"/>
      <c r="C227" s="215" t="s">
        <v>2097</v>
      </c>
      <c r="D227" s="215" t="s">
        <v>190</v>
      </c>
      <c r="E227" s="216" t="s">
        <v>5639</v>
      </c>
      <c r="F227" s="217" t="s">
        <v>5640</v>
      </c>
      <c r="G227" s="218" t="s">
        <v>1352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3993</v>
      </c>
    </row>
    <row r="228" s="2" customFormat="1" ht="24.15" customHeight="1">
      <c r="A228" s="40"/>
      <c r="B228" s="41"/>
      <c r="C228" s="215" t="s">
        <v>2102</v>
      </c>
      <c r="D228" s="215" t="s">
        <v>190</v>
      </c>
      <c r="E228" s="216" t="s">
        <v>5429</v>
      </c>
      <c r="F228" s="217" t="s">
        <v>5430</v>
      </c>
      <c r="G228" s="218" t="s">
        <v>3822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3996</v>
      </c>
    </row>
    <row r="229" s="2" customFormat="1" ht="24.15" customHeight="1">
      <c r="A229" s="40"/>
      <c r="B229" s="41"/>
      <c r="C229" s="215" t="s">
        <v>2104</v>
      </c>
      <c r="D229" s="215" t="s">
        <v>190</v>
      </c>
      <c r="E229" s="216" t="s">
        <v>5431</v>
      </c>
      <c r="F229" s="217" t="s">
        <v>5432</v>
      </c>
      <c r="G229" s="218" t="s">
        <v>501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3999</v>
      </c>
    </row>
    <row r="230" s="2" customFormat="1" ht="16.5" customHeight="1">
      <c r="A230" s="40"/>
      <c r="B230" s="41"/>
      <c r="C230" s="215" t="s">
        <v>2106</v>
      </c>
      <c r="D230" s="215" t="s">
        <v>190</v>
      </c>
      <c r="E230" s="216" t="s">
        <v>5433</v>
      </c>
      <c r="F230" s="217" t="s">
        <v>5434</v>
      </c>
      <c r="G230" s="218" t="s">
        <v>1352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4002</v>
      </c>
    </row>
    <row r="231" s="2" customFormat="1" ht="16.5" customHeight="1">
      <c r="A231" s="40"/>
      <c r="B231" s="41"/>
      <c r="C231" s="215" t="s">
        <v>2108</v>
      </c>
      <c r="D231" s="215" t="s">
        <v>190</v>
      </c>
      <c r="E231" s="216" t="s">
        <v>5435</v>
      </c>
      <c r="F231" s="217" t="s">
        <v>5436</v>
      </c>
      <c r="G231" s="218" t="s">
        <v>501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4005</v>
      </c>
    </row>
    <row r="232" s="2" customFormat="1" ht="16.5" customHeight="1">
      <c r="A232" s="40"/>
      <c r="B232" s="41"/>
      <c r="C232" s="215" t="s">
        <v>2110</v>
      </c>
      <c r="D232" s="215" t="s">
        <v>190</v>
      </c>
      <c r="E232" s="216" t="s">
        <v>5437</v>
      </c>
      <c r="F232" s="217" t="s">
        <v>5438</v>
      </c>
      <c r="G232" s="218" t="s">
        <v>1352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4008</v>
      </c>
    </row>
    <row r="233" s="2" customFormat="1" ht="37.8" customHeight="1">
      <c r="A233" s="40"/>
      <c r="B233" s="41"/>
      <c r="C233" s="215" t="s">
        <v>2112</v>
      </c>
      <c r="D233" s="215" t="s">
        <v>190</v>
      </c>
      <c r="E233" s="216" t="s">
        <v>5641</v>
      </c>
      <c r="F233" s="217" t="s">
        <v>5642</v>
      </c>
      <c r="G233" s="218" t="s">
        <v>3771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4011</v>
      </c>
    </row>
    <row r="234" s="2" customFormat="1" ht="16.5" customHeight="1">
      <c r="A234" s="40"/>
      <c r="B234" s="41"/>
      <c r="C234" s="215" t="s">
        <v>2116</v>
      </c>
      <c r="D234" s="215" t="s">
        <v>190</v>
      </c>
      <c r="E234" s="216" t="s">
        <v>5643</v>
      </c>
      <c r="F234" s="217" t="s">
        <v>5644</v>
      </c>
      <c r="G234" s="218" t="s">
        <v>1352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4014</v>
      </c>
    </row>
    <row r="235" s="2" customFormat="1" ht="37.8" customHeight="1">
      <c r="A235" s="40"/>
      <c r="B235" s="41"/>
      <c r="C235" s="215" t="s">
        <v>2120</v>
      </c>
      <c r="D235" s="215" t="s">
        <v>190</v>
      </c>
      <c r="E235" s="216" t="s">
        <v>5645</v>
      </c>
      <c r="F235" s="217" t="s">
        <v>5646</v>
      </c>
      <c r="G235" s="218" t="s">
        <v>1352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4017</v>
      </c>
    </row>
    <row r="236" s="2" customFormat="1" ht="16.5" customHeight="1">
      <c r="A236" s="40"/>
      <c r="B236" s="41"/>
      <c r="C236" s="215" t="s">
        <v>2124</v>
      </c>
      <c r="D236" s="215" t="s">
        <v>190</v>
      </c>
      <c r="E236" s="216" t="s">
        <v>5647</v>
      </c>
      <c r="F236" s="217" t="s">
        <v>5648</v>
      </c>
      <c r="G236" s="218" t="s">
        <v>1352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4020</v>
      </c>
    </row>
    <row r="237" s="2" customFormat="1" ht="16.5" customHeight="1">
      <c r="A237" s="40"/>
      <c r="B237" s="41"/>
      <c r="C237" s="215" t="s">
        <v>2129</v>
      </c>
      <c r="D237" s="215" t="s">
        <v>190</v>
      </c>
      <c r="E237" s="216" t="s">
        <v>5649</v>
      </c>
      <c r="F237" s="217" t="s">
        <v>5650</v>
      </c>
      <c r="G237" s="218" t="s">
        <v>1866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4023</v>
      </c>
    </row>
    <row r="238" s="2" customFormat="1" ht="16.5" customHeight="1">
      <c r="A238" s="40"/>
      <c r="B238" s="41"/>
      <c r="C238" s="215" t="s">
        <v>2134</v>
      </c>
      <c r="D238" s="215" t="s">
        <v>190</v>
      </c>
      <c r="E238" s="216" t="s">
        <v>5651</v>
      </c>
      <c r="F238" s="217" t="s">
        <v>5652</v>
      </c>
      <c r="G238" s="218" t="s">
        <v>1866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4026</v>
      </c>
    </row>
    <row r="239" s="2" customFormat="1" ht="16.5" customHeight="1">
      <c r="A239" s="40"/>
      <c r="B239" s="41"/>
      <c r="C239" s="215" t="s">
        <v>2139</v>
      </c>
      <c r="D239" s="215" t="s">
        <v>190</v>
      </c>
      <c r="E239" s="216" t="s">
        <v>5653</v>
      </c>
      <c r="F239" s="217" t="s">
        <v>5654</v>
      </c>
      <c r="G239" s="218" t="s">
        <v>1352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4029</v>
      </c>
    </row>
    <row r="240" s="2" customFormat="1" ht="49.05" customHeight="1">
      <c r="A240" s="40"/>
      <c r="B240" s="41"/>
      <c r="C240" s="215" t="s">
        <v>2144</v>
      </c>
      <c r="D240" s="215" t="s">
        <v>190</v>
      </c>
      <c r="E240" s="216" t="s">
        <v>5655</v>
      </c>
      <c r="F240" s="217" t="s">
        <v>5656</v>
      </c>
      <c r="G240" s="218" t="s">
        <v>5420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4032</v>
      </c>
    </row>
    <row r="241" s="2" customFormat="1" ht="16.5" customHeight="1">
      <c r="A241" s="40"/>
      <c r="B241" s="41"/>
      <c r="C241" s="215" t="s">
        <v>2149</v>
      </c>
      <c r="D241" s="215" t="s">
        <v>190</v>
      </c>
      <c r="E241" s="216" t="s">
        <v>5657</v>
      </c>
      <c r="F241" s="217" t="s">
        <v>5658</v>
      </c>
      <c r="G241" s="218" t="s">
        <v>5420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4035</v>
      </c>
    </row>
    <row r="242" s="2" customFormat="1" ht="16.5" customHeight="1">
      <c r="A242" s="40"/>
      <c r="B242" s="41"/>
      <c r="C242" s="215" t="s">
        <v>2154</v>
      </c>
      <c r="D242" s="215" t="s">
        <v>190</v>
      </c>
      <c r="E242" s="216" t="s">
        <v>5659</v>
      </c>
      <c r="F242" s="217" t="s">
        <v>5660</v>
      </c>
      <c r="G242" s="218" t="s">
        <v>5420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4038</v>
      </c>
    </row>
    <row r="243" s="2" customFormat="1" ht="16.5" customHeight="1">
      <c r="A243" s="40"/>
      <c r="B243" s="41"/>
      <c r="C243" s="215" t="s">
        <v>2159</v>
      </c>
      <c r="D243" s="215" t="s">
        <v>190</v>
      </c>
      <c r="E243" s="216" t="s">
        <v>5661</v>
      </c>
      <c r="F243" s="217" t="s">
        <v>5662</v>
      </c>
      <c r="G243" s="218" t="s">
        <v>1352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4041</v>
      </c>
    </row>
    <row r="244" s="2" customFormat="1" ht="16.5" customHeight="1">
      <c r="A244" s="40"/>
      <c r="B244" s="41"/>
      <c r="C244" s="215" t="s">
        <v>2164</v>
      </c>
      <c r="D244" s="215" t="s">
        <v>190</v>
      </c>
      <c r="E244" s="216" t="s">
        <v>5663</v>
      </c>
      <c r="F244" s="217" t="s">
        <v>5664</v>
      </c>
      <c r="G244" s="218" t="s">
        <v>1352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4044</v>
      </c>
    </row>
    <row r="245" s="2" customFormat="1" ht="16.5" customHeight="1">
      <c r="A245" s="40"/>
      <c r="B245" s="41"/>
      <c r="C245" s="215" t="s">
        <v>2169</v>
      </c>
      <c r="D245" s="215" t="s">
        <v>190</v>
      </c>
      <c r="E245" s="216" t="s">
        <v>5665</v>
      </c>
      <c r="F245" s="217" t="s">
        <v>5666</v>
      </c>
      <c r="G245" s="218" t="s">
        <v>1352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4047</v>
      </c>
    </row>
    <row r="246" s="2" customFormat="1" ht="33" customHeight="1">
      <c r="A246" s="40"/>
      <c r="B246" s="41"/>
      <c r="C246" s="215" t="s">
        <v>2174</v>
      </c>
      <c r="D246" s="215" t="s">
        <v>190</v>
      </c>
      <c r="E246" s="216" t="s">
        <v>5667</v>
      </c>
      <c r="F246" s="217" t="s">
        <v>5668</v>
      </c>
      <c r="G246" s="218" t="s">
        <v>1352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4050</v>
      </c>
    </row>
    <row r="247" s="2" customFormat="1" ht="33" customHeight="1">
      <c r="A247" s="40"/>
      <c r="B247" s="41"/>
      <c r="C247" s="215" t="s">
        <v>2188</v>
      </c>
      <c r="D247" s="215" t="s">
        <v>190</v>
      </c>
      <c r="E247" s="216" t="s">
        <v>5667</v>
      </c>
      <c r="F247" s="217" t="s">
        <v>5668</v>
      </c>
      <c r="G247" s="218" t="s">
        <v>1352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4053</v>
      </c>
    </row>
    <row r="248" s="2" customFormat="1" ht="16.5" customHeight="1">
      <c r="A248" s="40"/>
      <c r="B248" s="41"/>
      <c r="C248" s="215" t="s">
        <v>2193</v>
      </c>
      <c r="D248" s="215" t="s">
        <v>190</v>
      </c>
      <c r="E248" s="216" t="s">
        <v>5669</v>
      </c>
      <c r="F248" s="217" t="s">
        <v>5670</v>
      </c>
      <c r="G248" s="218" t="s">
        <v>1352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4056</v>
      </c>
    </row>
    <row r="249" s="2" customFormat="1" ht="16.5" customHeight="1">
      <c r="A249" s="40"/>
      <c r="B249" s="41"/>
      <c r="C249" s="215" t="s">
        <v>2198</v>
      </c>
      <c r="D249" s="215" t="s">
        <v>190</v>
      </c>
      <c r="E249" s="216" t="s">
        <v>5649</v>
      </c>
      <c r="F249" s="217" t="s">
        <v>5650</v>
      </c>
      <c r="G249" s="218" t="s">
        <v>1866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4059</v>
      </c>
    </row>
    <row r="250" s="2" customFormat="1" ht="16.5" customHeight="1">
      <c r="A250" s="40"/>
      <c r="B250" s="41"/>
      <c r="C250" s="215" t="s">
        <v>2203</v>
      </c>
      <c r="D250" s="215" t="s">
        <v>190</v>
      </c>
      <c r="E250" s="216" t="s">
        <v>5651</v>
      </c>
      <c r="F250" s="217" t="s">
        <v>5652</v>
      </c>
      <c r="G250" s="218" t="s">
        <v>1866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4062</v>
      </c>
    </row>
    <row r="251" s="2" customFormat="1" ht="16.5" customHeight="1">
      <c r="A251" s="40"/>
      <c r="B251" s="41"/>
      <c r="C251" s="215" t="s">
        <v>2208</v>
      </c>
      <c r="D251" s="215" t="s">
        <v>190</v>
      </c>
      <c r="E251" s="216" t="s">
        <v>5671</v>
      </c>
      <c r="F251" s="217" t="s">
        <v>5672</v>
      </c>
      <c r="G251" s="218" t="s">
        <v>1352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4065</v>
      </c>
    </row>
    <row r="252" s="2" customFormat="1" ht="49.05" customHeight="1">
      <c r="A252" s="40"/>
      <c r="B252" s="41"/>
      <c r="C252" s="215" t="s">
        <v>2213</v>
      </c>
      <c r="D252" s="215" t="s">
        <v>190</v>
      </c>
      <c r="E252" s="216" t="s">
        <v>5655</v>
      </c>
      <c r="F252" s="217" t="s">
        <v>5656</v>
      </c>
      <c r="G252" s="218" t="s">
        <v>5420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4068</v>
      </c>
    </row>
    <row r="253" s="2" customFormat="1" ht="16.5" customHeight="1">
      <c r="A253" s="40"/>
      <c r="B253" s="41"/>
      <c r="C253" s="215" t="s">
        <v>2218</v>
      </c>
      <c r="D253" s="215" t="s">
        <v>190</v>
      </c>
      <c r="E253" s="216" t="s">
        <v>5657</v>
      </c>
      <c r="F253" s="217" t="s">
        <v>5658</v>
      </c>
      <c r="G253" s="218" t="s">
        <v>5420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4071</v>
      </c>
    </row>
    <row r="254" s="2" customFormat="1" ht="16.5" customHeight="1">
      <c r="A254" s="40"/>
      <c r="B254" s="41"/>
      <c r="C254" s="215" t="s">
        <v>2224</v>
      </c>
      <c r="D254" s="215" t="s">
        <v>190</v>
      </c>
      <c r="E254" s="216" t="s">
        <v>5659</v>
      </c>
      <c r="F254" s="217" t="s">
        <v>5660</v>
      </c>
      <c r="G254" s="218" t="s">
        <v>5420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4074</v>
      </c>
    </row>
    <row r="255" s="2" customFormat="1" ht="16.5" customHeight="1">
      <c r="A255" s="40"/>
      <c r="B255" s="41"/>
      <c r="C255" s="215" t="s">
        <v>2229</v>
      </c>
      <c r="D255" s="215" t="s">
        <v>190</v>
      </c>
      <c r="E255" s="216" t="s">
        <v>5673</v>
      </c>
      <c r="F255" s="217" t="s">
        <v>5674</v>
      </c>
      <c r="G255" s="218" t="s">
        <v>1352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4077</v>
      </c>
    </row>
    <row r="256" s="2" customFormat="1" ht="16.5" customHeight="1">
      <c r="A256" s="40"/>
      <c r="B256" s="41"/>
      <c r="C256" s="215" t="s">
        <v>2239</v>
      </c>
      <c r="D256" s="215" t="s">
        <v>190</v>
      </c>
      <c r="E256" s="216" t="s">
        <v>5675</v>
      </c>
      <c r="F256" s="217" t="s">
        <v>5676</v>
      </c>
      <c r="G256" s="218" t="s">
        <v>1352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4080</v>
      </c>
    </row>
    <row r="257" s="2" customFormat="1" ht="37.8" customHeight="1">
      <c r="A257" s="40"/>
      <c r="B257" s="41"/>
      <c r="C257" s="215" t="s">
        <v>2244</v>
      </c>
      <c r="D257" s="215" t="s">
        <v>190</v>
      </c>
      <c r="E257" s="216" t="s">
        <v>5677</v>
      </c>
      <c r="F257" s="217" t="s">
        <v>5678</v>
      </c>
      <c r="G257" s="218" t="s">
        <v>1352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4083</v>
      </c>
    </row>
    <row r="258" s="2" customFormat="1" ht="16.5" customHeight="1">
      <c r="A258" s="40"/>
      <c r="B258" s="41"/>
      <c r="C258" s="215" t="s">
        <v>2288</v>
      </c>
      <c r="D258" s="215" t="s">
        <v>190</v>
      </c>
      <c r="E258" s="216" t="s">
        <v>5679</v>
      </c>
      <c r="F258" s="217" t="s">
        <v>5680</v>
      </c>
      <c r="G258" s="218" t="s">
        <v>1352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4086</v>
      </c>
    </row>
    <row r="259" s="2" customFormat="1" ht="16.5" customHeight="1">
      <c r="A259" s="40"/>
      <c r="B259" s="41"/>
      <c r="C259" s="215" t="s">
        <v>2300</v>
      </c>
      <c r="D259" s="215" t="s">
        <v>190</v>
      </c>
      <c r="E259" s="216" t="s">
        <v>5681</v>
      </c>
      <c r="F259" s="217" t="s">
        <v>5682</v>
      </c>
      <c r="G259" s="218" t="s">
        <v>1352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4089</v>
      </c>
    </row>
    <row r="260" s="2" customFormat="1" ht="16.5" customHeight="1">
      <c r="A260" s="40"/>
      <c r="B260" s="41"/>
      <c r="C260" s="215" t="s">
        <v>2308</v>
      </c>
      <c r="D260" s="215" t="s">
        <v>190</v>
      </c>
      <c r="E260" s="216" t="s">
        <v>5683</v>
      </c>
      <c r="F260" s="217" t="s">
        <v>5684</v>
      </c>
      <c r="G260" s="218" t="s">
        <v>501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4092</v>
      </c>
    </row>
    <row r="261" s="2" customFormat="1" ht="16.5" customHeight="1">
      <c r="A261" s="40"/>
      <c r="B261" s="41"/>
      <c r="C261" s="215" t="s">
        <v>2313</v>
      </c>
      <c r="D261" s="215" t="s">
        <v>190</v>
      </c>
      <c r="E261" s="216" t="s">
        <v>5685</v>
      </c>
      <c r="F261" s="217" t="s">
        <v>5686</v>
      </c>
      <c r="G261" s="218" t="s">
        <v>501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4095</v>
      </c>
    </row>
    <row r="262" s="2" customFormat="1" ht="16.5" customHeight="1">
      <c r="A262" s="40"/>
      <c r="B262" s="41"/>
      <c r="C262" s="215" t="s">
        <v>2319</v>
      </c>
      <c r="D262" s="215" t="s">
        <v>190</v>
      </c>
      <c r="E262" s="216" t="s">
        <v>5687</v>
      </c>
      <c r="F262" s="217" t="s">
        <v>5688</v>
      </c>
      <c r="G262" s="218" t="s">
        <v>501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4098</v>
      </c>
    </row>
    <row r="263" s="2" customFormat="1" ht="16.5" customHeight="1">
      <c r="A263" s="40"/>
      <c r="B263" s="41"/>
      <c r="C263" s="215" t="s">
        <v>2323</v>
      </c>
      <c r="D263" s="215" t="s">
        <v>190</v>
      </c>
      <c r="E263" s="216" t="s">
        <v>5689</v>
      </c>
      <c r="F263" s="217" t="s">
        <v>5690</v>
      </c>
      <c r="G263" s="218" t="s">
        <v>501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4101</v>
      </c>
    </row>
    <row r="264" s="2" customFormat="1" ht="16.5" customHeight="1">
      <c r="A264" s="40"/>
      <c r="B264" s="41"/>
      <c r="C264" s="215" t="s">
        <v>2329</v>
      </c>
      <c r="D264" s="215" t="s">
        <v>190</v>
      </c>
      <c r="E264" s="216" t="s">
        <v>5691</v>
      </c>
      <c r="F264" s="217" t="s">
        <v>5692</v>
      </c>
      <c r="G264" s="218" t="s">
        <v>501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4104</v>
      </c>
    </row>
    <row r="265" s="2" customFormat="1" ht="16.5" customHeight="1">
      <c r="A265" s="40"/>
      <c r="B265" s="41"/>
      <c r="C265" s="215" t="s">
        <v>2334</v>
      </c>
      <c r="D265" s="215" t="s">
        <v>190</v>
      </c>
      <c r="E265" s="216" t="s">
        <v>5693</v>
      </c>
      <c r="F265" s="217" t="s">
        <v>5694</v>
      </c>
      <c r="G265" s="218" t="s">
        <v>1352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4107</v>
      </c>
    </row>
    <row r="266" s="2" customFormat="1" ht="16.5" customHeight="1">
      <c r="A266" s="40"/>
      <c r="B266" s="41"/>
      <c r="C266" s="215" t="s">
        <v>2339</v>
      </c>
      <c r="D266" s="215" t="s">
        <v>190</v>
      </c>
      <c r="E266" s="216" t="s">
        <v>5695</v>
      </c>
      <c r="F266" s="217" t="s">
        <v>5696</v>
      </c>
      <c r="G266" s="218" t="s">
        <v>1352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4110</v>
      </c>
    </row>
    <row r="267" s="2" customFormat="1" ht="16.5" customHeight="1">
      <c r="A267" s="40"/>
      <c r="B267" s="41"/>
      <c r="C267" s="215" t="s">
        <v>2889</v>
      </c>
      <c r="D267" s="215" t="s">
        <v>190</v>
      </c>
      <c r="E267" s="216" t="s">
        <v>5697</v>
      </c>
      <c r="F267" s="217" t="s">
        <v>5698</v>
      </c>
      <c r="G267" s="218" t="s">
        <v>1352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4113</v>
      </c>
    </row>
    <row r="268" s="2" customFormat="1" ht="16.5" customHeight="1">
      <c r="A268" s="40"/>
      <c r="B268" s="41"/>
      <c r="C268" s="215" t="s">
        <v>2893</v>
      </c>
      <c r="D268" s="215" t="s">
        <v>190</v>
      </c>
      <c r="E268" s="216" t="s">
        <v>5699</v>
      </c>
      <c r="F268" s="217" t="s">
        <v>5456</v>
      </c>
      <c r="G268" s="218" t="s">
        <v>1352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4114</v>
      </c>
    </row>
    <row r="269" s="2" customFormat="1" ht="16.5" customHeight="1">
      <c r="A269" s="40"/>
      <c r="B269" s="41"/>
      <c r="C269" s="215" t="s">
        <v>2898</v>
      </c>
      <c r="D269" s="215" t="s">
        <v>190</v>
      </c>
      <c r="E269" s="216" t="s">
        <v>5700</v>
      </c>
      <c r="F269" s="217" t="s">
        <v>5701</v>
      </c>
      <c r="G269" s="218" t="s">
        <v>1352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4117</v>
      </c>
    </row>
    <row r="270" s="2" customFormat="1" ht="16.5" customHeight="1">
      <c r="A270" s="40"/>
      <c r="B270" s="41"/>
      <c r="C270" s="215" t="s">
        <v>2903</v>
      </c>
      <c r="D270" s="215" t="s">
        <v>190</v>
      </c>
      <c r="E270" s="216" t="s">
        <v>5702</v>
      </c>
      <c r="F270" s="217" t="s">
        <v>5703</v>
      </c>
      <c r="G270" s="218" t="s">
        <v>1352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4120</v>
      </c>
    </row>
    <row r="271" s="2" customFormat="1" ht="16.5" customHeight="1">
      <c r="A271" s="40"/>
      <c r="B271" s="41"/>
      <c r="C271" s="215" t="s">
        <v>2908</v>
      </c>
      <c r="D271" s="215" t="s">
        <v>190</v>
      </c>
      <c r="E271" s="216" t="s">
        <v>5704</v>
      </c>
      <c r="F271" s="217" t="s">
        <v>5705</v>
      </c>
      <c r="G271" s="218" t="s">
        <v>1352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4123</v>
      </c>
    </row>
    <row r="272" s="2" customFormat="1" ht="16.5" customHeight="1">
      <c r="A272" s="40"/>
      <c r="B272" s="41"/>
      <c r="C272" s="215" t="s">
        <v>2912</v>
      </c>
      <c r="D272" s="215" t="s">
        <v>190</v>
      </c>
      <c r="E272" s="216" t="s">
        <v>5706</v>
      </c>
      <c r="F272" s="217" t="s">
        <v>5707</v>
      </c>
      <c r="G272" s="218" t="s">
        <v>1352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4126</v>
      </c>
    </row>
    <row r="273" s="2" customFormat="1" ht="16.5" customHeight="1">
      <c r="A273" s="40"/>
      <c r="B273" s="41"/>
      <c r="C273" s="215" t="s">
        <v>2914</v>
      </c>
      <c r="D273" s="215" t="s">
        <v>190</v>
      </c>
      <c r="E273" s="216" t="s">
        <v>5708</v>
      </c>
      <c r="F273" s="217" t="s">
        <v>5709</v>
      </c>
      <c r="G273" s="218" t="s">
        <v>1352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4128</v>
      </c>
    </row>
    <row r="274" s="2" customFormat="1" ht="16.5" customHeight="1">
      <c r="A274" s="40"/>
      <c r="B274" s="41"/>
      <c r="C274" s="215" t="s">
        <v>2920</v>
      </c>
      <c r="D274" s="215" t="s">
        <v>190</v>
      </c>
      <c r="E274" s="216" t="s">
        <v>5710</v>
      </c>
      <c r="F274" s="217" t="s">
        <v>5711</v>
      </c>
      <c r="G274" s="218" t="s">
        <v>1352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4129</v>
      </c>
    </row>
    <row r="275" s="2" customFormat="1" ht="16.5" customHeight="1">
      <c r="A275" s="40"/>
      <c r="B275" s="41"/>
      <c r="C275" s="215" t="s">
        <v>2922</v>
      </c>
      <c r="D275" s="215" t="s">
        <v>190</v>
      </c>
      <c r="E275" s="216" t="s">
        <v>5712</v>
      </c>
      <c r="F275" s="217" t="s">
        <v>5713</v>
      </c>
      <c r="G275" s="218" t="s">
        <v>1352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4132</v>
      </c>
    </row>
    <row r="276" s="2" customFormat="1" ht="16.5" customHeight="1">
      <c r="A276" s="40"/>
      <c r="B276" s="41"/>
      <c r="C276" s="215" t="s">
        <v>2927</v>
      </c>
      <c r="D276" s="215" t="s">
        <v>190</v>
      </c>
      <c r="E276" s="216" t="s">
        <v>5714</v>
      </c>
      <c r="F276" s="217" t="s">
        <v>5715</v>
      </c>
      <c r="G276" s="218" t="s">
        <v>1352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4134</v>
      </c>
    </row>
    <row r="277" s="2" customFormat="1" ht="16.5" customHeight="1">
      <c r="A277" s="40"/>
      <c r="B277" s="41"/>
      <c r="C277" s="215" t="s">
        <v>2930</v>
      </c>
      <c r="D277" s="215" t="s">
        <v>190</v>
      </c>
      <c r="E277" s="216" t="s">
        <v>5716</v>
      </c>
      <c r="F277" s="217" t="s">
        <v>5717</v>
      </c>
      <c r="G277" s="218" t="s">
        <v>1352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4137</v>
      </c>
    </row>
    <row r="278" s="2" customFormat="1" ht="16.5" customHeight="1">
      <c r="A278" s="40"/>
      <c r="B278" s="41"/>
      <c r="C278" s="215" t="s">
        <v>2933</v>
      </c>
      <c r="D278" s="215" t="s">
        <v>190</v>
      </c>
      <c r="E278" s="216" t="s">
        <v>5718</v>
      </c>
      <c r="F278" s="217" t="s">
        <v>5719</v>
      </c>
      <c r="G278" s="218" t="s">
        <v>1352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4138</v>
      </c>
    </row>
    <row r="279" s="2" customFormat="1" ht="16.5" customHeight="1">
      <c r="A279" s="40"/>
      <c r="B279" s="41"/>
      <c r="C279" s="215" t="s">
        <v>2936</v>
      </c>
      <c r="D279" s="215" t="s">
        <v>190</v>
      </c>
      <c r="E279" s="216" t="s">
        <v>5720</v>
      </c>
      <c r="F279" s="217" t="s">
        <v>5721</v>
      </c>
      <c r="G279" s="218" t="s">
        <v>1352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4139</v>
      </c>
    </row>
    <row r="280" s="2" customFormat="1" ht="16.5" customHeight="1">
      <c r="A280" s="40"/>
      <c r="B280" s="41"/>
      <c r="C280" s="215" t="s">
        <v>2939</v>
      </c>
      <c r="D280" s="215" t="s">
        <v>190</v>
      </c>
      <c r="E280" s="216" t="s">
        <v>5722</v>
      </c>
      <c r="F280" s="217" t="s">
        <v>5723</v>
      </c>
      <c r="G280" s="218" t="s">
        <v>1352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4142</v>
      </c>
    </row>
    <row r="281" s="2" customFormat="1" ht="16.5" customHeight="1">
      <c r="A281" s="40"/>
      <c r="B281" s="41"/>
      <c r="C281" s="215" t="s">
        <v>2942</v>
      </c>
      <c r="D281" s="215" t="s">
        <v>190</v>
      </c>
      <c r="E281" s="216" t="s">
        <v>5724</v>
      </c>
      <c r="F281" s="217" t="s">
        <v>5725</v>
      </c>
      <c r="G281" s="218" t="s">
        <v>1352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4145</v>
      </c>
    </row>
    <row r="282" s="2" customFormat="1" ht="16.5" customHeight="1">
      <c r="A282" s="40"/>
      <c r="B282" s="41"/>
      <c r="C282" s="215" t="s">
        <v>2946</v>
      </c>
      <c r="D282" s="215" t="s">
        <v>190</v>
      </c>
      <c r="E282" s="216" t="s">
        <v>5726</v>
      </c>
      <c r="F282" s="217" t="s">
        <v>5727</v>
      </c>
      <c r="G282" s="218" t="s">
        <v>1352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4148</v>
      </c>
    </row>
    <row r="283" s="2" customFormat="1" ht="16.5" customHeight="1">
      <c r="A283" s="40"/>
      <c r="B283" s="41"/>
      <c r="C283" s="215" t="s">
        <v>2948</v>
      </c>
      <c r="D283" s="215" t="s">
        <v>190</v>
      </c>
      <c r="E283" s="216" t="s">
        <v>5728</v>
      </c>
      <c r="F283" s="217" t="s">
        <v>5729</v>
      </c>
      <c r="G283" s="218" t="s">
        <v>1352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4152</v>
      </c>
    </row>
    <row r="284" s="2" customFormat="1" ht="16.5" customHeight="1">
      <c r="A284" s="40"/>
      <c r="B284" s="41"/>
      <c r="C284" s="215" t="s">
        <v>2950</v>
      </c>
      <c r="D284" s="215" t="s">
        <v>190</v>
      </c>
      <c r="E284" s="216" t="s">
        <v>5730</v>
      </c>
      <c r="F284" s="217" t="s">
        <v>5731</v>
      </c>
      <c r="G284" s="218" t="s">
        <v>1352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4155</v>
      </c>
    </row>
    <row r="285" s="2" customFormat="1" ht="16.5" customHeight="1">
      <c r="A285" s="40"/>
      <c r="B285" s="41"/>
      <c r="C285" s="215" t="s">
        <v>2952</v>
      </c>
      <c r="D285" s="215" t="s">
        <v>190</v>
      </c>
      <c r="E285" s="216" t="s">
        <v>5732</v>
      </c>
      <c r="F285" s="217" t="s">
        <v>5733</v>
      </c>
      <c r="G285" s="218" t="s">
        <v>1352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4158</v>
      </c>
    </row>
    <row r="286" s="2" customFormat="1" ht="16.5" customHeight="1">
      <c r="A286" s="40"/>
      <c r="B286" s="41"/>
      <c r="C286" s="215" t="s">
        <v>2955</v>
      </c>
      <c r="D286" s="215" t="s">
        <v>190</v>
      </c>
      <c r="E286" s="216" t="s">
        <v>5467</v>
      </c>
      <c r="F286" s="217" t="s">
        <v>5468</v>
      </c>
      <c r="G286" s="218" t="s">
        <v>501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4161</v>
      </c>
    </row>
    <row r="287" s="2" customFormat="1" ht="16.5" customHeight="1">
      <c r="A287" s="40"/>
      <c r="B287" s="41"/>
      <c r="C287" s="215" t="s">
        <v>2957</v>
      </c>
      <c r="D287" s="215" t="s">
        <v>190</v>
      </c>
      <c r="E287" s="216" t="s">
        <v>5734</v>
      </c>
      <c r="F287" s="217" t="s">
        <v>5735</v>
      </c>
      <c r="G287" s="218" t="s">
        <v>501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4164</v>
      </c>
    </row>
    <row r="288" s="2" customFormat="1" ht="16.5" customHeight="1">
      <c r="A288" s="40"/>
      <c r="B288" s="41"/>
      <c r="C288" s="215" t="s">
        <v>2959</v>
      </c>
      <c r="D288" s="215" t="s">
        <v>190</v>
      </c>
      <c r="E288" s="216" t="s">
        <v>5469</v>
      </c>
      <c r="F288" s="217" t="s">
        <v>5470</v>
      </c>
      <c r="G288" s="218" t="s">
        <v>1352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4167</v>
      </c>
    </row>
    <row r="289" s="2" customFormat="1" ht="16.5" customHeight="1">
      <c r="A289" s="40"/>
      <c r="B289" s="41"/>
      <c r="C289" s="215" t="s">
        <v>1441</v>
      </c>
      <c r="D289" s="215" t="s">
        <v>190</v>
      </c>
      <c r="E289" s="216" t="s">
        <v>5736</v>
      </c>
      <c r="F289" s="217" t="s">
        <v>5737</v>
      </c>
      <c r="G289" s="218" t="s">
        <v>1352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4170</v>
      </c>
    </row>
    <row r="290" s="2" customFormat="1" ht="16.5" customHeight="1">
      <c r="A290" s="40"/>
      <c r="B290" s="41"/>
      <c r="C290" s="215" t="s">
        <v>2962</v>
      </c>
      <c r="D290" s="215" t="s">
        <v>190</v>
      </c>
      <c r="E290" s="216" t="s">
        <v>5738</v>
      </c>
      <c r="F290" s="217" t="s">
        <v>5739</v>
      </c>
      <c r="G290" s="218" t="s">
        <v>1352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4173</v>
      </c>
    </row>
    <row r="291" s="2" customFormat="1" ht="16.5" customHeight="1">
      <c r="A291" s="40"/>
      <c r="B291" s="41"/>
      <c r="C291" s="215" t="s">
        <v>2965</v>
      </c>
      <c r="D291" s="215" t="s">
        <v>190</v>
      </c>
      <c r="E291" s="216" t="s">
        <v>5740</v>
      </c>
      <c r="F291" s="217" t="s">
        <v>5741</v>
      </c>
      <c r="G291" s="218" t="s">
        <v>1352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4176</v>
      </c>
    </row>
    <row r="292" s="2" customFormat="1" ht="16.5" customHeight="1">
      <c r="A292" s="40"/>
      <c r="B292" s="41"/>
      <c r="C292" s="215" t="s">
        <v>2970</v>
      </c>
      <c r="D292" s="215" t="s">
        <v>190</v>
      </c>
      <c r="E292" s="216" t="s">
        <v>5742</v>
      </c>
      <c r="F292" s="217" t="s">
        <v>5743</v>
      </c>
      <c r="G292" s="218" t="s">
        <v>1352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5744</v>
      </c>
    </row>
    <row r="293" s="2" customFormat="1" ht="16.5" customHeight="1">
      <c r="A293" s="40"/>
      <c r="B293" s="41"/>
      <c r="C293" s="215" t="s">
        <v>2973</v>
      </c>
      <c r="D293" s="215" t="s">
        <v>190</v>
      </c>
      <c r="E293" s="216" t="s">
        <v>5745</v>
      </c>
      <c r="F293" s="217" t="s">
        <v>5746</v>
      </c>
      <c r="G293" s="218" t="s">
        <v>1352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5747</v>
      </c>
    </row>
    <row r="294" s="2" customFormat="1" ht="16.5" customHeight="1">
      <c r="A294" s="40"/>
      <c r="B294" s="41"/>
      <c r="C294" s="215" t="s">
        <v>2985</v>
      </c>
      <c r="D294" s="215" t="s">
        <v>190</v>
      </c>
      <c r="E294" s="216" t="s">
        <v>5748</v>
      </c>
      <c r="F294" s="217" t="s">
        <v>5749</v>
      </c>
      <c r="G294" s="218" t="s">
        <v>1352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5750</v>
      </c>
    </row>
    <row r="295" s="2" customFormat="1" ht="16.5" customHeight="1">
      <c r="A295" s="40"/>
      <c r="B295" s="41"/>
      <c r="C295" s="215" t="s">
        <v>2945</v>
      </c>
      <c r="D295" s="215" t="s">
        <v>190</v>
      </c>
      <c r="E295" s="216" t="s">
        <v>5751</v>
      </c>
      <c r="F295" s="217" t="s">
        <v>5752</v>
      </c>
      <c r="G295" s="218" t="s">
        <v>1352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190</v>
      </c>
      <c r="AU295" s="226" t="s">
        <v>80</v>
      </c>
      <c r="AY295" s="19" t="s">
        <v>188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5753</v>
      </c>
    </row>
    <row r="296" s="2" customFormat="1" ht="16.5" customHeight="1">
      <c r="A296" s="40"/>
      <c r="B296" s="41"/>
      <c r="C296" s="215" t="s">
        <v>2990</v>
      </c>
      <c r="D296" s="215" t="s">
        <v>190</v>
      </c>
      <c r="E296" s="216" t="s">
        <v>5754</v>
      </c>
      <c r="F296" s="217" t="s">
        <v>5755</v>
      </c>
      <c r="G296" s="218" t="s">
        <v>1352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5756</v>
      </c>
    </row>
    <row r="297" s="2" customFormat="1" ht="16.5" customHeight="1">
      <c r="A297" s="40"/>
      <c r="B297" s="41"/>
      <c r="C297" s="215" t="s">
        <v>2992</v>
      </c>
      <c r="D297" s="215" t="s">
        <v>190</v>
      </c>
      <c r="E297" s="216" t="s">
        <v>5757</v>
      </c>
      <c r="F297" s="217" t="s">
        <v>5758</v>
      </c>
      <c r="G297" s="218" t="s">
        <v>1352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190</v>
      </c>
      <c r="AU297" s="226" t="s">
        <v>80</v>
      </c>
      <c r="AY297" s="19" t="s">
        <v>188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5759</v>
      </c>
    </row>
    <row r="298" s="2" customFormat="1" ht="16.5" customHeight="1">
      <c r="A298" s="40"/>
      <c r="B298" s="41"/>
      <c r="C298" s="215" t="s">
        <v>2994</v>
      </c>
      <c r="D298" s="215" t="s">
        <v>190</v>
      </c>
      <c r="E298" s="216" t="s">
        <v>5760</v>
      </c>
      <c r="F298" s="217" t="s">
        <v>5761</v>
      </c>
      <c r="G298" s="218" t="s">
        <v>1352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190</v>
      </c>
      <c r="AU298" s="226" t="s">
        <v>80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5762</v>
      </c>
    </row>
    <row r="299" s="2" customFormat="1" ht="16.5" customHeight="1">
      <c r="A299" s="40"/>
      <c r="B299" s="41"/>
      <c r="C299" s="215" t="s">
        <v>2996</v>
      </c>
      <c r="D299" s="215" t="s">
        <v>190</v>
      </c>
      <c r="E299" s="216" t="s">
        <v>5763</v>
      </c>
      <c r="F299" s="217" t="s">
        <v>5764</v>
      </c>
      <c r="G299" s="218" t="s">
        <v>1352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80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5765</v>
      </c>
    </row>
    <row r="300" s="2" customFormat="1" ht="16.5" customHeight="1">
      <c r="A300" s="40"/>
      <c r="B300" s="41"/>
      <c r="C300" s="215" t="s">
        <v>2999</v>
      </c>
      <c r="D300" s="215" t="s">
        <v>190</v>
      </c>
      <c r="E300" s="216" t="s">
        <v>5766</v>
      </c>
      <c r="F300" s="217" t="s">
        <v>5767</v>
      </c>
      <c r="G300" s="218" t="s">
        <v>1352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80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5768</v>
      </c>
    </row>
    <row r="301" s="2" customFormat="1" ht="16.5" customHeight="1">
      <c r="A301" s="40"/>
      <c r="B301" s="41"/>
      <c r="C301" s="215" t="s">
        <v>3001</v>
      </c>
      <c r="D301" s="215" t="s">
        <v>190</v>
      </c>
      <c r="E301" s="216" t="s">
        <v>5769</v>
      </c>
      <c r="F301" s="217" t="s">
        <v>5770</v>
      </c>
      <c r="G301" s="218" t="s">
        <v>1352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190</v>
      </c>
      <c r="AU301" s="226" t="s">
        <v>80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5771</v>
      </c>
    </row>
    <row r="302" s="2" customFormat="1" ht="16.5" customHeight="1">
      <c r="A302" s="40"/>
      <c r="B302" s="41"/>
      <c r="C302" s="215" t="s">
        <v>3003</v>
      </c>
      <c r="D302" s="215" t="s">
        <v>190</v>
      </c>
      <c r="E302" s="216" t="s">
        <v>5772</v>
      </c>
      <c r="F302" s="217" t="s">
        <v>5773</v>
      </c>
      <c r="G302" s="218" t="s">
        <v>1352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190</v>
      </c>
      <c r="AU302" s="226" t="s">
        <v>80</v>
      </c>
      <c r="AY302" s="19" t="s">
        <v>188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5774</v>
      </c>
    </row>
    <row r="303" s="2" customFormat="1" ht="16.5" customHeight="1">
      <c r="A303" s="40"/>
      <c r="B303" s="41"/>
      <c r="C303" s="215" t="s">
        <v>3009</v>
      </c>
      <c r="D303" s="215" t="s">
        <v>190</v>
      </c>
      <c r="E303" s="216" t="s">
        <v>5775</v>
      </c>
      <c r="F303" s="217" t="s">
        <v>5776</v>
      </c>
      <c r="G303" s="218" t="s">
        <v>1352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190</v>
      </c>
      <c r="AU303" s="226" t="s">
        <v>80</v>
      </c>
      <c r="AY303" s="19" t="s">
        <v>188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5777</v>
      </c>
    </row>
    <row r="304" s="2" customFormat="1" ht="16.5" customHeight="1">
      <c r="A304" s="40"/>
      <c r="B304" s="41"/>
      <c r="C304" s="215" t="s">
        <v>3015</v>
      </c>
      <c r="D304" s="215" t="s">
        <v>190</v>
      </c>
      <c r="E304" s="216" t="s">
        <v>5778</v>
      </c>
      <c r="F304" s="217" t="s">
        <v>5779</v>
      </c>
      <c r="G304" s="218" t="s">
        <v>1352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5780</v>
      </c>
    </row>
    <row r="305" s="2" customFormat="1" ht="16.5" customHeight="1">
      <c r="A305" s="40"/>
      <c r="B305" s="41"/>
      <c r="C305" s="215" t="s">
        <v>3017</v>
      </c>
      <c r="D305" s="215" t="s">
        <v>190</v>
      </c>
      <c r="E305" s="216" t="s">
        <v>5781</v>
      </c>
      <c r="F305" s="217" t="s">
        <v>5782</v>
      </c>
      <c r="G305" s="218" t="s">
        <v>1352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80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5783</v>
      </c>
    </row>
    <row r="306" s="2" customFormat="1" ht="16.5" customHeight="1">
      <c r="A306" s="40"/>
      <c r="B306" s="41"/>
      <c r="C306" s="215" t="s">
        <v>3046</v>
      </c>
      <c r="D306" s="215" t="s">
        <v>190</v>
      </c>
      <c r="E306" s="216" t="s">
        <v>5784</v>
      </c>
      <c r="F306" s="217" t="s">
        <v>5785</v>
      </c>
      <c r="G306" s="218" t="s">
        <v>1352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5786</v>
      </c>
    </row>
    <row r="307" s="2" customFormat="1" ht="16.5" customHeight="1">
      <c r="A307" s="40"/>
      <c r="B307" s="41"/>
      <c r="C307" s="215" t="s">
        <v>3048</v>
      </c>
      <c r="D307" s="215" t="s">
        <v>190</v>
      </c>
      <c r="E307" s="216" t="s">
        <v>5787</v>
      </c>
      <c r="F307" s="217" t="s">
        <v>5788</v>
      </c>
      <c r="G307" s="218" t="s">
        <v>1352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190</v>
      </c>
      <c r="AU307" s="226" t="s">
        <v>80</v>
      </c>
      <c r="AY307" s="19" t="s">
        <v>188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5789</v>
      </c>
    </row>
    <row r="308" s="2" customFormat="1" ht="16.5" customHeight="1">
      <c r="A308" s="40"/>
      <c r="B308" s="41"/>
      <c r="C308" s="215" t="s">
        <v>3050</v>
      </c>
      <c r="D308" s="215" t="s">
        <v>190</v>
      </c>
      <c r="E308" s="216" t="s">
        <v>5790</v>
      </c>
      <c r="F308" s="217" t="s">
        <v>5791</v>
      </c>
      <c r="G308" s="218" t="s">
        <v>1352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190</v>
      </c>
      <c r="AU308" s="226" t="s">
        <v>80</v>
      </c>
      <c r="AY308" s="19" t="s">
        <v>188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5792</v>
      </c>
    </row>
    <row r="309" s="2" customFormat="1" ht="16.5" customHeight="1">
      <c r="A309" s="40"/>
      <c r="B309" s="41"/>
      <c r="C309" s="215" t="s">
        <v>3052</v>
      </c>
      <c r="D309" s="215" t="s">
        <v>190</v>
      </c>
      <c r="E309" s="216" t="s">
        <v>5793</v>
      </c>
      <c r="F309" s="217" t="s">
        <v>5794</v>
      </c>
      <c r="G309" s="218" t="s">
        <v>1352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190</v>
      </c>
      <c r="AU309" s="226" t="s">
        <v>80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5795</v>
      </c>
    </row>
    <row r="310" s="2" customFormat="1" ht="16.5" customHeight="1">
      <c r="A310" s="40"/>
      <c r="B310" s="41"/>
      <c r="C310" s="215" t="s">
        <v>3056</v>
      </c>
      <c r="D310" s="215" t="s">
        <v>190</v>
      </c>
      <c r="E310" s="216" t="s">
        <v>5796</v>
      </c>
      <c r="F310" s="217" t="s">
        <v>5797</v>
      </c>
      <c r="G310" s="218" t="s">
        <v>1352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80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5798</v>
      </c>
    </row>
    <row r="311" s="2" customFormat="1" ht="16.5" customHeight="1">
      <c r="A311" s="40"/>
      <c r="B311" s="41"/>
      <c r="C311" s="215" t="s">
        <v>3058</v>
      </c>
      <c r="D311" s="215" t="s">
        <v>190</v>
      </c>
      <c r="E311" s="216" t="s">
        <v>5799</v>
      </c>
      <c r="F311" s="217" t="s">
        <v>5800</v>
      </c>
      <c r="G311" s="218" t="s">
        <v>1352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80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5801</v>
      </c>
    </row>
    <row r="312" s="2" customFormat="1" ht="16.5" customHeight="1">
      <c r="A312" s="40"/>
      <c r="B312" s="41"/>
      <c r="C312" s="215" t="s">
        <v>3064</v>
      </c>
      <c r="D312" s="215" t="s">
        <v>190</v>
      </c>
      <c r="E312" s="216" t="s">
        <v>5802</v>
      </c>
      <c r="F312" s="217" t="s">
        <v>5803</v>
      </c>
      <c r="G312" s="218" t="s">
        <v>1352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190</v>
      </c>
      <c r="AU312" s="226" t="s">
        <v>80</v>
      </c>
      <c r="AY312" s="19" t="s">
        <v>188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5804</v>
      </c>
    </row>
    <row r="313" s="2" customFormat="1" ht="16.5" customHeight="1">
      <c r="A313" s="40"/>
      <c r="B313" s="41"/>
      <c r="C313" s="215" t="s">
        <v>3067</v>
      </c>
      <c r="D313" s="215" t="s">
        <v>190</v>
      </c>
      <c r="E313" s="216" t="s">
        <v>5805</v>
      </c>
      <c r="F313" s="217" t="s">
        <v>5806</v>
      </c>
      <c r="G313" s="218" t="s">
        <v>1352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190</v>
      </c>
      <c r="AU313" s="226" t="s">
        <v>80</v>
      </c>
      <c r="AY313" s="19" t="s">
        <v>188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5807</v>
      </c>
    </row>
    <row r="314" s="2" customFormat="1" ht="16.5" customHeight="1">
      <c r="A314" s="40"/>
      <c r="B314" s="41"/>
      <c r="C314" s="215" t="s">
        <v>3070</v>
      </c>
      <c r="D314" s="215" t="s">
        <v>190</v>
      </c>
      <c r="E314" s="216" t="s">
        <v>5808</v>
      </c>
      <c r="F314" s="217" t="s">
        <v>5809</v>
      </c>
      <c r="G314" s="218" t="s">
        <v>1352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80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5810</v>
      </c>
    </row>
    <row r="315" s="2" customFormat="1" ht="16.5" customHeight="1">
      <c r="A315" s="40"/>
      <c r="B315" s="41"/>
      <c r="C315" s="215" t="s">
        <v>3072</v>
      </c>
      <c r="D315" s="215" t="s">
        <v>190</v>
      </c>
      <c r="E315" s="216" t="s">
        <v>5811</v>
      </c>
      <c r="F315" s="217" t="s">
        <v>5812</v>
      </c>
      <c r="G315" s="218" t="s">
        <v>1352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190</v>
      </c>
      <c r="AU315" s="226" t="s">
        <v>80</v>
      </c>
      <c r="AY315" s="19" t="s">
        <v>188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5813</v>
      </c>
    </row>
    <row r="316" s="2" customFormat="1" ht="16.5" customHeight="1">
      <c r="A316" s="40"/>
      <c r="B316" s="41"/>
      <c r="C316" s="215" t="s">
        <v>5074</v>
      </c>
      <c r="D316" s="215" t="s">
        <v>190</v>
      </c>
      <c r="E316" s="216" t="s">
        <v>5814</v>
      </c>
      <c r="F316" s="217" t="s">
        <v>5815</v>
      </c>
      <c r="G316" s="218" t="s">
        <v>1352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80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5816</v>
      </c>
    </row>
    <row r="317" s="2" customFormat="1" ht="16.5" customHeight="1">
      <c r="A317" s="40"/>
      <c r="B317" s="41"/>
      <c r="C317" s="215" t="s">
        <v>3936</v>
      </c>
      <c r="D317" s="215" t="s">
        <v>190</v>
      </c>
      <c r="E317" s="216" t="s">
        <v>5814</v>
      </c>
      <c r="F317" s="217" t="s">
        <v>5815</v>
      </c>
      <c r="G317" s="218" t="s">
        <v>1352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190</v>
      </c>
      <c r="AU317" s="226" t="s">
        <v>80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5817</v>
      </c>
    </row>
    <row r="318" s="2" customFormat="1" ht="16.5" customHeight="1">
      <c r="A318" s="40"/>
      <c r="B318" s="41"/>
      <c r="C318" s="215" t="s">
        <v>5081</v>
      </c>
      <c r="D318" s="215" t="s">
        <v>190</v>
      </c>
      <c r="E318" s="216" t="s">
        <v>5818</v>
      </c>
      <c r="F318" s="217" t="s">
        <v>5819</v>
      </c>
      <c r="G318" s="218" t="s">
        <v>1352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80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5820</v>
      </c>
    </row>
    <row r="319" s="2" customFormat="1" ht="16.5" customHeight="1">
      <c r="A319" s="40"/>
      <c r="B319" s="41"/>
      <c r="C319" s="215" t="s">
        <v>3939</v>
      </c>
      <c r="D319" s="215" t="s">
        <v>190</v>
      </c>
      <c r="E319" s="216" t="s">
        <v>5769</v>
      </c>
      <c r="F319" s="217" t="s">
        <v>5770</v>
      </c>
      <c r="G319" s="218" t="s">
        <v>1352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80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5821</v>
      </c>
    </row>
    <row r="320" s="2" customFormat="1" ht="16.5" customHeight="1">
      <c r="A320" s="40"/>
      <c r="B320" s="41"/>
      <c r="C320" s="215" t="s">
        <v>5086</v>
      </c>
      <c r="D320" s="215" t="s">
        <v>190</v>
      </c>
      <c r="E320" s="216" t="s">
        <v>5822</v>
      </c>
      <c r="F320" s="217" t="s">
        <v>5823</v>
      </c>
      <c r="G320" s="218" t="s">
        <v>1352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190</v>
      </c>
      <c r="AU320" s="226" t="s">
        <v>80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5824</v>
      </c>
    </row>
    <row r="321" s="2" customFormat="1" ht="16.5" customHeight="1">
      <c r="A321" s="40"/>
      <c r="B321" s="41"/>
      <c r="C321" s="215" t="s">
        <v>3942</v>
      </c>
      <c r="D321" s="215" t="s">
        <v>190</v>
      </c>
      <c r="E321" s="216" t="s">
        <v>5825</v>
      </c>
      <c r="F321" s="217" t="s">
        <v>5826</v>
      </c>
      <c r="G321" s="218" t="s">
        <v>1352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80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5827</v>
      </c>
    </row>
    <row r="322" s="2" customFormat="1" ht="16.5" customHeight="1">
      <c r="A322" s="40"/>
      <c r="B322" s="41"/>
      <c r="C322" s="215" t="s">
        <v>5090</v>
      </c>
      <c r="D322" s="215" t="s">
        <v>190</v>
      </c>
      <c r="E322" s="216" t="s">
        <v>5828</v>
      </c>
      <c r="F322" s="217" t="s">
        <v>5829</v>
      </c>
      <c r="G322" s="218" t="s">
        <v>1352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80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5830</v>
      </c>
    </row>
    <row r="323" s="2" customFormat="1" ht="16.5" customHeight="1">
      <c r="A323" s="40"/>
      <c r="B323" s="41"/>
      <c r="C323" s="215" t="s">
        <v>3945</v>
      </c>
      <c r="D323" s="215" t="s">
        <v>190</v>
      </c>
      <c r="E323" s="216" t="s">
        <v>5831</v>
      </c>
      <c r="F323" s="217" t="s">
        <v>5832</v>
      </c>
      <c r="G323" s="218" t="s">
        <v>1352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190</v>
      </c>
      <c r="AU323" s="226" t="s">
        <v>80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5833</v>
      </c>
    </row>
    <row r="324" s="2" customFormat="1" ht="16.5" customHeight="1">
      <c r="A324" s="40"/>
      <c r="B324" s="41"/>
      <c r="C324" s="215" t="s">
        <v>5093</v>
      </c>
      <c r="D324" s="215" t="s">
        <v>190</v>
      </c>
      <c r="E324" s="216" t="s">
        <v>5834</v>
      </c>
      <c r="F324" s="217" t="s">
        <v>5835</v>
      </c>
      <c r="G324" s="218" t="s">
        <v>1352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190</v>
      </c>
      <c r="AU324" s="226" t="s">
        <v>80</v>
      </c>
      <c r="AY324" s="19" t="s">
        <v>188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5836</v>
      </c>
    </row>
    <row r="325" s="2" customFormat="1" ht="16.5" customHeight="1">
      <c r="A325" s="40"/>
      <c r="B325" s="41"/>
      <c r="C325" s="215" t="s">
        <v>3948</v>
      </c>
      <c r="D325" s="215" t="s">
        <v>190</v>
      </c>
      <c r="E325" s="216" t="s">
        <v>5831</v>
      </c>
      <c r="F325" s="217" t="s">
        <v>5832</v>
      </c>
      <c r="G325" s="218" t="s">
        <v>1352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190</v>
      </c>
      <c r="AU325" s="226" t="s">
        <v>80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5837</v>
      </c>
    </row>
    <row r="326" s="2" customFormat="1" ht="16.5" customHeight="1">
      <c r="A326" s="40"/>
      <c r="B326" s="41"/>
      <c r="C326" s="215" t="s">
        <v>5096</v>
      </c>
      <c r="D326" s="215" t="s">
        <v>190</v>
      </c>
      <c r="E326" s="216" t="s">
        <v>5838</v>
      </c>
      <c r="F326" s="217" t="s">
        <v>5839</v>
      </c>
      <c r="G326" s="218" t="s">
        <v>1352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5840</v>
      </c>
    </row>
    <row r="327" s="2" customFormat="1" ht="16.5" customHeight="1">
      <c r="A327" s="40"/>
      <c r="B327" s="41"/>
      <c r="C327" s="215" t="s">
        <v>3951</v>
      </c>
      <c r="D327" s="215" t="s">
        <v>190</v>
      </c>
      <c r="E327" s="216" t="s">
        <v>5742</v>
      </c>
      <c r="F327" s="217" t="s">
        <v>5743</v>
      </c>
      <c r="G327" s="218" t="s">
        <v>1352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80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5841</v>
      </c>
    </row>
    <row r="328" s="2" customFormat="1" ht="16.5" customHeight="1">
      <c r="A328" s="40"/>
      <c r="B328" s="41"/>
      <c r="C328" s="215" t="s">
        <v>5100</v>
      </c>
      <c r="D328" s="215" t="s">
        <v>190</v>
      </c>
      <c r="E328" s="216" t="s">
        <v>5745</v>
      </c>
      <c r="F328" s="217" t="s">
        <v>5746</v>
      </c>
      <c r="G328" s="218" t="s">
        <v>1352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190</v>
      </c>
      <c r="AU328" s="226" t="s">
        <v>80</v>
      </c>
      <c r="AY328" s="19" t="s">
        <v>188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5842</v>
      </c>
    </row>
    <row r="329" s="2" customFormat="1" ht="16.5" customHeight="1">
      <c r="A329" s="40"/>
      <c r="B329" s="41"/>
      <c r="C329" s="215" t="s">
        <v>3954</v>
      </c>
      <c r="D329" s="215" t="s">
        <v>190</v>
      </c>
      <c r="E329" s="216" t="s">
        <v>5843</v>
      </c>
      <c r="F329" s="217" t="s">
        <v>5844</v>
      </c>
      <c r="G329" s="218" t="s">
        <v>1352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190</v>
      </c>
      <c r="AU329" s="226" t="s">
        <v>80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5845</v>
      </c>
    </row>
    <row r="330" s="2" customFormat="1" ht="16.5" customHeight="1">
      <c r="A330" s="40"/>
      <c r="B330" s="41"/>
      <c r="C330" s="215" t="s">
        <v>5108</v>
      </c>
      <c r="D330" s="215" t="s">
        <v>190</v>
      </c>
      <c r="E330" s="216" t="s">
        <v>5846</v>
      </c>
      <c r="F330" s="217" t="s">
        <v>5847</v>
      </c>
      <c r="G330" s="218" t="s">
        <v>1352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80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5848</v>
      </c>
    </row>
    <row r="331" s="2" customFormat="1" ht="16.5" customHeight="1">
      <c r="A331" s="40"/>
      <c r="B331" s="41"/>
      <c r="C331" s="215" t="s">
        <v>3957</v>
      </c>
      <c r="D331" s="215" t="s">
        <v>190</v>
      </c>
      <c r="E331" s="216" t="s">
        <v>5849</v>
      </c>
      <c r="F331" s="217" t="s">
        <v>5850</v>
      </c>
      <c r="G331" s="218" t="s">
        <v>501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80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5851</v>
      </c>
    </row>
    <row r="332" s="2" customFormat="1" ht="16.5" customHeight="1">
      <c r="A332" s="40"/>
      <c r="B332" s="41"/>
      <c r="C332" s="215" t="s">
        <v>5111</v>
      </c>
      <c r="D332" s="215" t="s">
        <v>190</v>
      </c>
      <c r="E332" s="216" t="s">
        <v>5852</v>
      </c>
      <c r="F332" s="217" t="s">
        <v>5853</v>
      </c>
      <c r="G332" s="218" t="s">
        <v>1352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190</v>
      </c>
      <c r="AU332" s="226" t="s">
        <v>80</v>
      </c>
      <c r="AY332" s="19" t="s">
        <v>188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5854</v>
      </c>
    </row>
    <row r="333" s="2" customFormat="1" ht="16.5" customHeight="1">
      <c r="A333" s="40"/>
      <c r="B333" s="41"/>
      <c r="C333" s="215" t="s">
        <v>3960</v>
      </c>
      <c r="D333" s="215" t="s">
        <v>190</v>
      </c>
      <c r="E333" s="216" t="s">
        <v>5491</v>
      </c>
      <c r="F333" s="217" t="s">
        <v>5492</v>
      </c>
      <c r="G333" s="218" t="s">
        <v>501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80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5855</v>
      </c>
    </row>
    <row r="334" s="2" customFormat="1" ht="16.5" customHeight="1">
      <c r="A334" s="40"/>
      <c r="B334" s="41"/>
      <c r="C334" s="215" t="s">
        <v>5114</v>
      </c>
      <c r="D334" s="215" t="s">
        <v>190</v>
      </c>
      <c r="E334" s="216" t="s">
        <v>5493</v>
      </c>
      <c r="F334" s="217" t="s">
        <v>5494</v>
      </c>
      <c r="G334" s="218" t="s">
        <v>501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190</v>
      </c>
      <c r="AU334" s="226" t="s">
        <v>80</v>
      </c>
      <c r="AY334" s="19" t="s">
        <v>188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5856</v>
      </c>
    </row>
    <row r="335" s="2" customFormat="1" ht="16.5" customHeight="1">
      <c r="A335" s="40"/>
      <c r="B335" s="41"/>
      <c r="C335" s="215" t="s">
        <v>3963</v>
      </c>
      <c r="D335" s="215" t="s">
        <v>190</v>
      </c>
      <c r="E335" s="216" t="s">
        <v>5857</v>
      </c>
      <c r="F335" s="217" t="s">
        <v>5858</v>
      </c>
      <c r="G335" s="218" t="s">
        <v>501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190</v>
      </c>
      <c r="AU335" s="226" t="s">
        <v>80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5859</v>
      </c>
    </row>
    <row r="336" s="2" customFormat="1" ht="16.5" customHeight="1">
      <c r="A336" s="40"/>
      <c r="B336" s="41"/>
      <c r="C336" s="215" t="s">
        <v>5117</v>
      </c>
      <c r="D336" s="215" t="s">
        <v>190</v>
      </c>
      <c r="E336" s="216" t="s">
        <v>5860</v>
      </c>
      <c r="F336" s="217" t="s">
        <v>5861</v>
      </c>
      <c r="G336" s="218" t="s">
        <v>1352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190</v>
      </c>
      <c r="AU336" s="226" t="s">
        <v>80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5862</v>
      </c>
    </row>
    <row r="337" s="2" customFormat="1" ht="16.5" customHeight="1">
      <c r="A337" s="40"/>
      <c r="B337" s="41"/>
      <c r="C337" s="215" t="s">
        <v>3966</v>
      </c>
      <c r="D337" s="215" t="s">
        <v>190</v>
      </c>
      <c r="E337" s="216" t="s">
        <v>3887</v>
      </c>
      <c r="F337" s="217" t="s">
        <v>5499</v>
      </c>
      <c r="G337" s="218" t="s">
        <v>501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190</v>
      </c>
      <c r="AU337" s="226" t="s">
        <v>80</v>
      </c>
      <c r="AY337" s="19" t="s">
        <v>188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5863</v>
      </c>
    </row>
    <row r="338" s="2" customFormat="1" ht="24.15" customHeight="1">
      <c r="A338" s="40"/>
      <c r="B338" s="41"/>
      <c r="C338" s="215" t="s">
        <v>5121</v>
      </c>
      <c r="D338" s="215" t="s">
        <v>190</v>
      </c>
      <c r="E338" s="216" t="s">
        <v>5864</v>
      </c>
      <c r="F338" s="217" t="s">
        <v>5865</v>
      </c>
      <c r="G338" s="218" t="s">
        <v>5420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80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5866</v>
      </c>
    </row>
    <row r="339" s="2" customFormat="1" ht="24.15" customHeight="1">
      <c r="A339" s="40"/>
      <c r="B339" s="41"/>
      <c r="C339" s="215" t="s">
        <v>3969</v>
      </c>
      <c r="D339" s="215" t="s">
        <v>190</v>
      </c>
      <c r="E339" s="216" t="s">
        <v>5505</v>
      </c>
      <c r="F339" s="217" t="s">
        <v>5506</v>
      </c>
      <c r="G339" s="218" t="s">
        <v>5420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190</v>
      </c>
      <c r="AU339" s="226" t="s">
        <v>80</v>
      </c>
      <c r="AY339" s="19" t="s">
        <v>188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5867</v>
      </c>
    </row>
    <row r="340" s="2" customFormat="1" ht="24.15" customHeight="1">
      <c r="A340" s="40"/>
      <c r="B340" s="41"/>
      <c r="C340" s="215" t="s">
        <v>5129</v>
      </c>
      <c r="D340" s="215" t="s">
        <v>190</v>
      </c>
      <c r="E340" s="216" t="s">
        <v>5868</v>
      </c>
      <c r="F340" s="217" t="s">
        <v>5869</v>
      </c>
      <c r="G340" s="218" t="s">
        <v>5420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80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5870</v>
      </c>
    </row>
    <row r="341" s="2" customFormat="1" ht="24.15" customHeight="1">
      <c r="A341" s="40"/>
      <c r="B341" s="41"/>
      <c r="C341" s="215" t="s">
        <v>3972</v>
      </c>
      <c r="D341" s="215" t="s">
        <v>190</v>
      </c>
      <c r="E341" s="216" t="s">
        <v>5505</v>
      </c>
      <c r="F341" s="217" t="s">
        <v>5506</v>
      </c>
      <c r="G341" s="218" t="s">
        <v>5420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190</v>
      </c>
      <c r="AU341" s="226" t="s">
        <v>80</v>
      </c>
      <c r="AY341" s="19" t="s">
        <v>188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5871</v>
      </c>
    </row>
    <row r="342" s="2" customFormat="1" ht="16.5" customHeight="1">
      <c r="A342" s="40"/>
      <c r="B342" s="41"/>
      <c r="C342" s="215" t="s">
        <v>5132</v>
      </c>
      <c r="D342" s="215" t="s">
        <v>190</v>
      </c>
      <c r="E342" s="216" t="s">
        <v>5872</v>
      </c>
      <c r="F342" s="217" t="s">
        <v>5873</v>
      </c>
      <c r="G342" s="218" t="s">
        <v>1352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190</v>
      </c>
      <c r="AU342" s="226" t="s">
        <v>80</v>
      </c>
      <c r="AY342" s="19" t="s">
        <v>188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5874</v>
      </c>
    </row>
    <row r="343" s="2" customFormat="1" ht="16.5" customHeight="1">
      <c r="A343" s="40"/>
      <c r="B343" s="41"/>
      <c r="C343" s="215" t="s">
        <v>3973</v>
      </c>
      <c r="D343" s="215" t="s">
        <v>190</v>
      </c>
      <c r="E343" s="216" t="s">
        <v>5875</v>
      </c>
      <c r="F343" s="217" t="s">
        <v>5876</v>
      </c>
      <c r="G343" s="218" t="s">
        <v>1352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190</v>
      </c>
      <c r="AU343" s="226" t="s">
        <v>80</v>
      </c>
      <c r="AY343" s="19" t="s">
        <v>188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5877</v>
      </c>
    </row>
    <row r="344" s="2" customFormat="1" ht="16.5" customHeight="1">
      <c r="A344" s="40"/>
      <c r="B344" s="41"/>
      <c r="C344" s="215" t="s">
        <v>5135</v>
      </c>
      <c r="D344" s="215" t="s">
        <v>190</v>
      </c>
      <c r="E344" s="216" t="s">
        <v>5878</v>
      </c>
      <c r="F344" s="217" t="s">
        <v>5879</v>
      </c>
      <c r="G344" s="218" t="s">
        <v>1352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80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5880</v>
      </c>
    </row>
    <row r="345" s="2" customFormat="1" ht="16.5" customHeight="1">
      <c r="A345" s="40"/>
      <c r="B345" s="41"/>
      <c r="C345" s="215" t="s">
        <v>3976</v>
      </c>
      <c r="D345" s="215" t="s">
        <v>190</v>
      </c>
      <c r="E345" s="216" t="s">
        <v>5881</v>
      </c>
      <c r="F345" s="217" t="s">
        <v>5882</v>
      </c>
      <c r="G345" s="218" t="s">
        <v>1352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80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5883</v>
      </c>
    </row>
    <row r="346" s="2" customFormat="1" ht="16.5" customHeight="1">
      <c r="A346" s="40"/>
      <c r="B346" s="41"/>
      <c r="C346" s="215" t="s">
        <v>5138</v>
      </c>
      <c r="D346" s="215" t="s">
        <v>190</v>
      </c>
      <c r="E346" s="216" t="s">
        <v>5732</v>
      </c>
      <c r="F346" s="217" t="s">
        <v>5733</v>
      </c>
      <c r="G346" s="218" t="s">
        <v>1352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80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5884</v>
      </c>
    </row>
    <row r="347" s="2" customFormat="1" ht="16.5" customHeight="1">
      <c r="A347" s="40"/>
      <c r="B347" s="41"/>
      <c r="C347" s="215" t="s">
        <v>3979</v>
      </c>
      <c r="D347" s="215" t="s">
        <v>190</v>
      </c>
      <c r="E347" s="216" t="s">
        <v>5885</v>
      </c>
      <c r="F347" s="217" t="s">
        <v>5886</v>
      </c>
      <c r="G347" s="218" t="s">
        <v>1352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190</v>
      </c>
      <c r="AU347" s="226" t="s">
        <v>80</v>
      </c>
      <c r="AY347" s="19" t="s">
        <v>188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5887</v>
      </c>
    </row>
    <row r="348" s="2" customFormat="1" ht="16.5" customHeight="1">
      <c r="A348" s="40"/>
      <c r="B348" s="41"/>
      <c r="C348" s="215" t="s">
        <v>5141</v>
      </c>
      <c r="D348" s="215" t="s">
        <v>190</v>
      </c>
      <c r="E348" s="216" t="s">
        <v>5888</v>
      </c>
      <c r="F348" s="217" t="s">
        <v>5889</v>
      </c>
      <c r="G348" s="218" t="s">
        <v>1352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80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5890</v>
      </c>
    </row>
    <row r="349" s="2" customFormat="1" ht="16.5" customHeight="1">
      <c r="A349" s="40"/>
      <c r="B349" s="41"/>
      <c r="C349" s="215" t="s">
        <v>3982</v>
      </c>
      <c r="D349" s="215" t="s">
        <v>190</v>
      </c>
      <c r="E349" s="216" t="s">
        <v>5525</v>
      </c>
      <c r="F349" s="217" t="s">
        <v>5526</v>
      </c>
      <c r="G349" s="218" t="s">
        <v>1352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80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5891</v>
      </c>
    </row>
    <row r="350" s="2" customFormat="1" ht="16.5" customHeight="1">
      <c r="A350" s="40"/>
      <c r="B350" s="41"/>
      <c r="C350" s="215" t="s">
        <v>5144</v>
      </c>
      <c r="D350" s="215" t="s">
        <v>190</v>
      </c>
      <c r="E350" s="216" t="s">
        <v>5529</v>
      </c>
      <c r="F350" s="217" t="s">
        <v>5530</v>
      </c>
      <c r="G350" s="218" t="s">
        <v>1352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190</v>
      </c>
      <c r="AU350" s="226" t="s">
        <v>80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5892</v>
      </c>
    </row>
    <row r="351" s="2" customFormat="1" ht="16.5" customHeight="1">
      <c r="A351" s="40"/>
      <c r="B351" s="41"/>
      <c r="C351" s="215" t="s">
        <v>3983</v>
      </c>
      <c r="D351" s="215" t="s">
        <v>190</v>
      </c>
      <c r="E351" s="216" t="s">
        <v>5893</v>
      </c>
      <c r="F351" s="217" t="s">
        <v>5894</v>
      </c>
      <c r="G351" s="218" t="s">
        <v>1352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190</v>
      </c>
      <c r="AU351" s="226" t="s">
        <v>80</v>
      </c>
      <c r="AY351" s="19" t="s">
        <v>188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453</v>
      </c>
    </row>
    <row r="352" s="2" customFormat="1" ht="16.5" customHeight="1">
      <c r="A352" s="40"/>
      <c r="B352" s="41"/>
      <c r="C352" s="215" t="s">
        <v>5147</v>
      </c>
      <c r="D352" s="215" t="s">
        <v>190</v>
      </c>
      <c r="E352" s="216" t="s">
        <v>5895</v>
      </c>
      <c r="F352" s="217" t="s">
        <v>5896</v>
      </c>
      <c r="G352" s="218" t="s">
        <v>1352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80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5897</v>
      </c>
    </row>
    <row r="353" s="2" customFormat="1" ht="16.5" customHeight="1">
      <c r="A353" s="40"/>
      <c r="B353" s="41"/>
      <c r="C353" s="215" t="s">
        <v>3984</v>
      </c>
      <c r="D353" s="215" t="s">
        <v>190</v>
      </c>
      <c r="E353" s="216" t="s">
        <v>5898</v>
      </c>
      <c r="F353" s="217" t="s">
        <v>5899</v>
      </c>
      <c r="G353" s="218" t="s">
        <v>1352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190</v>
      </c>
      <c r="AU353" s="226" t="s">
        <v>80</v>
      </c>
      <c r="AY353" s="19" t="s">
        <v>188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5900</v>
      </c>
    </row>
    <row r="354" s="2" customFormat="1" ht="16.5" customHeight="1">
      <c r="A354" s="40"/>
      <c r="B354" s="41"/>
      <c r="C354" s="215" t="s">
        <v>5150</v>
      </c>
      <c r="D354" s="215" t="s">
        <v>190</v>
      </c>
      <c r="E354" s="216" t="s">
        <v>5901</v>
      </c>
      <c r="F354" s="217" t="s">
        <v>5902</v>
      </c>
      <c r="G354" s="218" t="s">
        <v>1352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190</v>
      </c>
      <c r="AU354" s="226" t="s">
        <v>80</v>
      </c>
      <c r="AY354" s="19" t="s">
        <v>188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5903</v>
      </c>
    </row>
    <row r="355" s="2" customFormat="1" ht="16.5" customHeight="1">
      <c r="A355" s="40"/>
      <c r="B355" s="41"/>
      <c r="C355" s="215" t="s">
        <v>3987</v>
      </c>
      <c r="D355" s="215" t="s">
        <v>190</v>
      </c>
      <c r="E355" s="216" t="s">
        <v>5904</v>
      </c>
      <c r="F355" s="217" t="s">
        <v>5905</v>
      </c>
      <c r="G355" s="218" t="s">
        <v>1352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190</v>
      </c>
      <c r="AU355" s="226" t="s">
        <v>80</v>
      </c>
      <c r="AY355" s="19" t="s">
        <v>188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5906</v>
      </c>
    </row>
    <row r="356" s="2" customFormat="1" ht="16.5" customHeight="1">
      <c r="A356" s="40"/>
      <c r="B356" s="41"/>
      <c r="C356" s="215" t="s">
        <v>5156</v>
      </c>
      <c r="D356" s="215" t="s">
        <v>190</v>
      </c>
      <c r="E356" s="216" t="s">
        <v>5907</v>
      </c>
      <c r="F356" s="217" t="s">
        <v>5908</v>
      </c>
      <c r="G356" s="218" t="s">
        <v>1352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190</v>
      </c>
      <c r="AU356" s="226" t="s">
        <v>80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5909</v>
      </c>
    </row>
    <row r="357" s="2" customFormat="1" ht="16.5" customHeight="1">
      <c r="A357" s="40"/>
      <c r="B357" s="41"/>
      <c r="C357" s="215" t="s">
        <v>3989</v>
      </c>
      <c r="D357" s="215" t="s">
        <v>190</v>
      </c>
      <c r="E357" s="216" t="s">
        <v>5910</v>
      </c>
      <c r="F357" s="217" t="s">
        <v>5911</v>
      </c>
      <c r="G357" s="218" t="s">
        <v>1352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190</v>
      </c>
      <c r="AU357" s="226" t="s">
        <v>80</v>
      </c>
      <c r="AY357" s="19" t="s">
        <v>188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5912</v>
      </c>
    </row>
    <row r="358" s="2" customFormat="1" ht="16.5" customHeight="1">
      <c r="A358" s="40"/>
      <c r="B358" s="41"/>
      <c r="C358" s="215" t="s">
        <v>5159</v>
      </c>
      <c r="D358" s="215" t="s">
        <v>190</v>
      </c>
      <c r="E358" s="216" t="s">
        <v>5913</v>
      </c>
      <c r="F358" s="217" t="s">
        <v>5914</v>
      </c>
      <c r="G358" s="218" t="s">
        <v>1352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80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5915</v>
      </c>
    </row>
    <row r="359" s="2" customFormat="1" ht="16.5" customHeight="1">
      <c r="A359" s="40"/>
      <c r="B359" s="41"/>
      <c r="C359" s="215" t="s">
        <v>3993</v>
      </c>
      <c r="D359" s="215" t="s">
        <v>190</v>
      </c>
      <c r="E359" s="216" t="s">
        <v>5916</v>
      </c>
      <c r="F359" s="217" t="s">
        <v>5917</v>
      </c>
      <c r="G359" s="218" t="s">
        <v>1352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190</v>
      </c>
      <c r="AU359" s="226" t="s">
        <v>80</v>
      </c>
      <c r="AY359" s="19" t="s">
        <v>188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5918</v>
      </c>
    </row>
    <row r="360" s="2" customFormat="1" ht="16.5" customHeight="1">
      <c r="A360" s="40"/>
      <c r="B360" s="41"/>
      <c r="C360" s="215" t="s">
        <v>5162</v>
      </c>
      <c r="D360" s="215" t="s">
        <v>190</v>
      </c>
      <c r="E360" s="216" t="s">
        <v>5919</v>
      </c>
      <c r="F360" s="217" t="s">
        <v>5920</v>
      </c>
      <c r="G360" s="218" t="s">
        <v>1352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190</v>
      </c>
      <c r="AU360" s="226" t="s">
        <v>80</v>
      </c>
      <c r="AY360" s="19" t="s">
        <v>188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5921</v>
      </c>
    </row>
    <row r="361" s="2" customFormat="1" ht="16.5" customHeight="1">
      <c r="A361" s="40"/>
      <c r="B361" s="41"/>
      <c r="C361" s="215" t="s">
        <v>3996</v>
      </c>
      <c r="D361" s="215" t="s">
        <v>190</v>
      </c>
      <c r="E361" s="216" t="s">
        <v>5922</v>
      </c>
      <c r="F361" s="217" t="s">
        <v>5923</v>
      </c>
      <c r="G361" s="218" t="s">
        <v>1352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190</v>
      </c>
      <c r="AU361" s="226" t="s">
        <v>80</v>
      </c>
      <c r="AY361" s="19" t="s">
        <v>188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5924</v>
      </c>
    </row>
    <row r="362" s="2" customFormat="1" ht="16.5" customHeight="1">
      <c r="A362" s="40"/>
      <c r="B362" s="41"/>
      <c r="C362" s="215" t="s">
        <v>5165</v>
      </c>
      <c r="D362" s="215" t="s">
        <v>190</v>
      </c>
      <c r="E362" s="216" t="s">
        <v>5925</v>
      </c>
      <c r="F362" s="217" t="s">
        <v>5926</v>
      </c>
      <c r="G362" s="218" t="s">
        <v>1352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190</v>
      </c>
      <c r="AU362" s="226" t="s">
        <v>80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5927</v>
      </c>
    </row>
    <row r="363" s="2" customFormat="1" ht="16.5" customHeight="1">
      <c r="A363" s="40"/>
      <c r="B363" s="41"/>
      <c r="C363" s="215" t="s">
        <v>3999</v>
      </c>
      <c r="D363" s="215" t="s">
        <v>190</v>
      </c>
      <c r="E363" s="216" t="s">
        <v>5928</v>
      </c>
      <c r="F363" s="217" t="s">
        <v>5929</v>
      </c>
      <c r="G363" s="218" t="s">
        <v>1352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190</v>
      </c>
      <c r="AU363" s="226" t="s">
        <v>80</v>
      </c>
      <c r="AY363" s="19" t="s">
        <v>188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5930</v>
      </c>
    </row>
    <row r="364" s="2" customFormat="1" ht="16.5" customHeight="1">
      <c r="A364" s="40"/>
      <c r="B364" s="41"/>
      <c r="C364" s="215" t="s">
        <v>5168</v>
      </c>
      <c r="D364" s="215" t="s">
        <v>190</v>
      </c>
      <c r="E364" s="216" t="s">
        <v>5931</v>
      </c>
      <c r="F364" s="217" t="s">
        <v>5932</v>
      </c>
      <c r="G364" s="218" t="s">
        <v>1352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80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5933</v>
      </c>
    </row>
    <row r="365" s="2" customFormat="1" ht="16.5" customHeight="1">
      <c r="A365" s="40"/>
      <c r="B365" s="41"/>
      <c r="C365" s="215" t="s">
        <v>4002</v>
      </c>
      <c r="D365" s="215" t="s">
        <v>190</v>
      </c>
      <c r="E365" s="216" t="s">
        <v>5934</v>
      </c>
      <c r="F365" s="217" t="s">
        <v>5935</v>
      </c>
      <c r="G365" s="218" t="s">
        <v>1352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190</v>
      </c>
      <c r="AU365" s="226" t="s">
        <v>80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5936</v>
      </c>
    </row>
    <row r="366" s="2" customFormat="1" ht="16.5" customHeight="1">
      <c r="A366" s="40"/>
      <c r="B366" s="41"/>
      <c r="C366" s="215" t="s">
        <v>5171</v>
      </c>
      <c r="D366" s="215" t="s">
        <v>190</v>
      </c>
      <c r="E366" s="216" t="s">
        <v>5937</v>
      </c>
      <c r="F366" s="217" t="s">
        <v>5938</v>
      </c>
      <c r="G366" s="218" t="s">
        <v>1352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190</v>
      </c>
      <c r="AU366" s="226" t="s">
        <v>80</v>
      </c>
      <c r="AY366" s="19" t="s">
        <v>188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5939</v>
      </c>
    </row>
    <row r="367" s="2" customFormat="1" ht="16.5" customHeight="1">
      <c r="A367" s="40"/>
      <c r="B367" s="41"/>
      <c r="C367" s="215" t="s">
        <v>4005</v>
      </c>
      <c r="D367" s="215" t="s">
        <v>190</v>
      </c>
      <c r="E367" s="216" t="s">
        <v>5940</v>
      </c>
      <c r="F367" s="217" t="s">
        <v>5941</v>
      </c>
      <c r="G367" s="218" t="s">
        <v>1352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190</v>
      </c>
      <c r="AU367" s="226" t="s">
        <v>80</v>
      </c>
      <c r="AY367" s="19" t="s">
        <v>188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5942</v>
      </c>
    </row>
    <row r="368" s="2" customFormat="1" ht="16.5" customHeight="1">
      <c r="A368" s="40"/>
      <c r="B368" s="41"/>
      <c r="C368" s="215" t="s">
        <v>5174</v>
      </c>
      <c r="D368" s="215" t="s">
        <v>190</v>
      </c>
      <c r="E368" s="216" t="s">
        <v>5943</v>
      </c>
      <c r="F368" s="217" t="s">
        <v>5944</v>
      </c>
      <c r="G368" s="218" t="s">
        <v>1352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80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5945</v>
      </c>
    </row>
    <row r="369" s="2" customFormat="1" ht="16.5" customHeight="1">
      <c r="A369" s="40"/>
      <c r="B369" s="41"/>
      <c r="C369" s="215" t="s">
        <v>4008</v>
      </c>
      <c r="D369" s="215" t="s">
        <v>190</v>
      </c>
      <c r="E369" s="216" t="s">
        <v>5946</v>
      </c>
      <c r="F369" s="217" t="s">
        <v>5947</v>
      </c>
      <c r="G369" s="218" t="s">
        <v>1352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190</v>
      </c>
      <c r="AU369" s="226" t="s">
        <v>80</v>
      </c>
      <c r="AY369" s="19" t="s">
        <v>188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5948</v>
      </c>
    </row>
    <row r="370" s="2" customFormat="1" ht="16.5" customHeight="1">
      <c r="A370" s="40"/>
      <c r="B370" s="41"/>
      <c r="C370" s="215" t="s">
        <v>5177</v>
      </c>
      <c r="D370" s="215" t="s">
        <v>190</v>
      </c>
      <c r="E370" s="216" t="s">
        <v>5949</v>
      </c>
      <c r="F370" s="217" t="s">
        <v>5950</v>
      </c>
      <c r="G370" s="218" t="s">
        <v>1352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80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5951</v>
      </c>
    </row>
    <row r="371" s="2" customFormat="1" ht="16.5" customHeight="1">
      <c r="A371" s="40"/>
      <c r="B371" s="41"/>
      <c r="C371" s="215" t="s">
        <v>4011</v>
      </c>
      <c r="D371" s="215" t="s">
        <v>190</v>
      </c>
      <c r="E371" s="216" t="s">
        <v>5952</v>
      </c>
      <c r="F371" s="217" t="s">
        <v>5953</v>
      </c>
      <c r="G371" s="218" t="s">
        <v>1352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80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5954</v>
      </c>
    </row>
    <row r="372" s="2" customFormat="1" ht="16.5" customHeight="1">
      <c r="A372" s="40"/>
      <c r="B372" s="41"/>
      <c r="C372" s="215" t="s">
        <v>5184</v>
      </c>
      <c r="D372" s="215" t="s">
        <v>190</v>
      </c>
      <c r="E372" s="216" t="s">
        <v>5955</v>
      </c>
      <c r="F372" s="217" t="s">
        <v>5956</v>
      </c>
      <c r="G372" s="218" t="s">
        <v>1352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190</v>
      </c>
      <c r="AU372" s="226" t="s">
        <v>80</v>
      </c>
      <c r="AY372" s="19" t="s">
        <v>188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5957</v>
      </c>
    </row>
    <row r="373" s="2" customFormat="1" ht="16.5" customHeight="1">
      <c r="A373" s="40"/>
      <c r="B373" s="41"/>
      <c r="C373" s="215" t="s">
        <v>4014</v>
      </c>
      <c r="D373" s="215" t="s">
        <v>190</v>
      </c>
      <c r="E373" s="216" t="s">
        <v>5958</v>
      </c>
      <c r="F373" s="217" t="s">
        <v>5959</v>
      </c>
      <c r="G373" s="218" t="s">
        <v>1352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190</v>
      </c>
      <c r="AU373" s="226" t="s">
        <v>80</v>
      </c>
      <c r="AY373" s="19" t="s">
        <v>188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5960</v>
      </c>
    </row>
    <row r="374" s="2" customFormat="1" ht="16.5" customHeight="1">
      <c r="A374" s="40"/>
      <c r="B374" s="41"/>
      <c r="C374" s="215" t="s">
        <v>5191</v>
      </c>
      <c r="D374" s="215" t="s">
        <v>190</v>
      </c>
      <c r="E374" s="216" t="s">
        <v>5961</v>
      </c>
      <c r="F374" s="217" t="s">
        <v>5962</v>
      </c>
      <c r="G374" s="218" t="s">
        <v>1352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80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5963</v>
      </c>
    </row>
    <row r="375" s="2" customFormat="1" ht="16.5" customHeight="1">
      <c r="A375" s="40"/>
      <c r="B375" s="41"/>
      <c r="C375" s="215" t="s">
        <v>4017</v>
      </c>
      <c r="D375" s="215" t="s">
        <v>190</v>
      </c>
      <c r="E375" s="216" t="s">
        <v>5964</v>
      </c>
      <c r="F375" s="217" t="s">
        <v>5965</v>
      </c>
      <c r="G375" s="218" t="s">
        <v>1352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190</v>
      </c>
      <c r="AU375" s="226" t="s">
        <v>80</v>
      </c>
      <c r="AY375" s="19" t="s">
        <v>188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5966</v>
      </c>
    </row>
    <row r="376" s="2" customFormat="1" ht="16.5" customHeight="1">
      <c r="A376" s="40"/>
      <c r="B376" s="41"/>
      <c r="C376" s="215" t="s">
        <v>5196</v>
      </c>
      <c r="D376" s="215" t="s">
        <v>190</v>
      </c>
      <c r="E376" s="216" t="s">
        <v>5967</v>
      </c>
      <c r="F376" s="217" t="s">
        <v>5968</v>
      </c>
      <c r="G376" s="218" t="s">
        <v>1352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190</v>
      </c>
      <c r="AU376" s="226" t="s">
        <v>80</v>
      </c>
      <c r="AY376" s="19" t="s">
        <v>188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5969</v>
      </c>
    </row>
    <row r="377" s="2" customFormat="1" ht="16.5" customHeight="1">
      <c r="A377" s="40"/>
      <c r="B377" s="41"/>
      <c r="C377" s="215" t="s">
        <v>4020</v>
      </c>
      <c r="D377" s="215" t="s">
        <v>190</v>
      </c>
      <c r="E377" s="216" t="s">
        <v>5543</v>
      </c>
      <c r="F377" s="217" t="s">
        <v>5544</v>
      </c>
      <c r="G377" s="218" t="s">
        <v>1352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5970</v>
      </c>
    </row>
    <row r="378" s="2" customFormat="1" ht="16.5" customHeight="1">
      <c r="A378" s="40"/>
      <c r="B378" s="41"/>
      <c r="C378" s="215" t="s">
        <v>5201</v>
      </c>
      <c r="D378" s="215" t="s">
        <v>190</v>
      </c>
      <c r="E378" s="216" t="s">
        <v>5545</v>
      </c>
      <c r="F378" s="217" t="s">
        <v>5546</v>
      </c>
      <c r="G378" s="218" t="s">
        <v>1352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80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5971</v>
      </c>
    </row>
    <row r="379" s="2" customFormat="1" ht="16.5" customHeight="1">
      <c r="A379" s="40"/>
      <c r="B379" s="41"/>
      <c r="C379" s="215" t="s">
        <v>4023</v>
      </c>
      <c r="D379" s="215" t="s">
        <v>190</v>
      </c>
      <c r="E379" s="216" t="s">
        <v>5972</v>
      </c>
      <c r="F379" s="217" t="s">
        <v>5973</v>
      </c>
      <c r="G379" s="218" t="s">
        <v>1352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190</v>
      </c>
      <c r="AU379" s="226" t="s">
        <v>80</v>
      </c>
      <c r="AY379" s="19" t="s">
        <v>188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5974</v>
      </c>
    </row>
    <row r="380" s="2" customFormat="1" ht="16.5" customHeight="1">
      <c r="A380" s="40"/>
      <c r="B380" s="41"/>
      <c r="C380" s="215" t="s">
        <v>5204</v>
      </c>
      <c r="D380" s="215" t="s">
        <v>190</v>
      </c>
      <c r="E380" s="216" t="s">
        <v>5975</v>
      </c>
      <c r="F380" s="217" t="s">
        <v>5976</v>
      </c>
      <c r="G380" s="218" t="s">
        <v>1352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80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5977</v>
      </c>
    </row>
    <row r="381" s="2" customFormat="1" ht="16.5" customHeight="1">
      <c r="A381" s="40"/>
      <c r="B381" s="41"/>
      <c r="C381" s="215" t="s">
        <v>4026</v>
      </c>
      <c r="D381" s="215" t="s">
        <v>190</v>
      </c>
      <c r="E381" s="216" t="s">
        <v>5978</v>
      </c>
      <c r="F381" s="217" t="s">
        <v>5979</v>
      </c>
      <c r="G381" s="218" t="s">
        <v>1352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190</v>
      </c>
      <c r="AU381" s="226" t="s">
        <v>80</v>
      </c>
      <c r="AY381" s="19" t="s">
        <v>188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5980</v>
      </c>
    </row>
    <row r="382" s="2" customFormat="1" ht="16.5" customHeight="1">
      <c r="A382" s="40"/>
      <c r="B382" s="41"/>
      <c r="C382" s="215" t="s">
        <v>5207</v>
      </c>
      <c r="D382" s="215" t="s">
        <v>190</v>
      </c>
      <c r="E382" s="216" t="s">
        <v>5981</v>
      </c>
      <c r="F382" s="217" t="s">
        <v>5982</v>
      </c>
      <c r="G382" s="218" t="s">
        <v>1352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190</v>
      </c>
      <c r="AU382" s="226" t="s">
        <v>80</v>
      </c>
      <c r="AY382" s="19" t="s">
        <v>188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5983</v>
      </c>
    </row>
    <row r="383" s="2" customFormat="1" ht="16.5" customHeight="1">
      <c r="A383" s="40"/>
      <c r="B383" s="41"/>
      <c r="C383" s="215" t="s">
        <v>4029</v>
      </c>
      <c r="D383" s="215" t="s">
        <v>190</v>
      </c>
      <c r="E383" s="216" t="s">
        <v>5984</v>
      </c>
      <c r="F383" s="217" t="s">
        <v>5985</v>
      </c>
      <c r="G383" s="218" t="s">
        <v>1352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190</v>
      </c>
      <c r="AU383" s="226" t="s">
        <v>80</v>
      </c>
      <c r="AY383" s="19" t="s">
        <v>188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5986</v>
      </c>
    </row>
    <row r="384" s="2" customFormat="1" ht="16.5" customHeight="1">
      <c r="A384" s="40"/>
      <c r="B384" s="41"/>
      <c r="C384" s="215" t="s">
        <v>5210</v>
      </c>
      <c r="D384" s="215" t="s">
        <v>190</v>
      </c>
      <c r="E384" s="216" t="s">
        <v>5987</v>
      </c>
      <c r="F384" s="217" t="s">
        <v>5988</v>
      </c>
      <c r="G384" s="218" t="s">
        <v>1352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190</v>
      </c>
      <c r="AU384" s="226" t="s">
        <v>80</v>
      </c>
      <c r="AY384" s="19" t="s">
        <v>188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5989</v>
      </c>
    </row>
    <row r="385" s="2" customFormat="1" ht="16.5" customHeight="1">
      <c r="A385" s="40"/>
      <c r="B385" s="41"/>
      <c r="C385" s="215" t="s">
        <v>4032</v>
      </c>
      <c r="D385" s="215" t="s">
        <v>190</v>
      </c>
      <c r="E385" s="216" t="s">
        <v>5990</v>
      </c>
      <c r="F385" s="217" t="s">
        <v>5991</v>
      </c>
      <c r="G385" s="218" t="s">
        <v>1352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190</v>
      </c>
      <c r="AU385" s="226" t="s">
        <v>80</v>
      </c>
      <c r="AY385" s="19" t="s">
        <v>188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5992</v>
      </c>
    </row>
    <row r="386" s="2" customFormat="1" ht="16.5" customHeight="1">
      <c r="A386" s="40"/>
      <c r="B386" s="41"/>
      <c r="C386" s="215" t="s">
        <v>5217</v>
      </c>
      <c r="D386" s="215" t="s">
        <v>190</v>
      </c>
      <c r="E386" s="216" t="s">
        <v>5993</v>
      </c>
      <c r="F386" s="217" t="s">
        <v>5994</v>
      </c>
      <c r="G386" s="218" t="s">
        <v>1352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190</v>
      </c>
      <c r="AU386" s="226" t="s">
        <v>80</v>
      </c>
      <c r="AY386" s="19" t="s">
        <v>188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5995</v>
      </c>
    </row>
    <row r="387" s="2" customFormat="1" ht="16.5" customHeight="1">
      <c r="A387" s="40"/>
      <c r="B387" s="41"/>
      <c r="C387" s="215" t="s">
        <v>4035</v>
      </c>
      <c r="D387" s="215" t="s">
        <v>190</v>
      </c>
      <c r="E387" s="216" t="s">
        <v>5996</v>
      </c>
      <c r="F387" s="217" t="s">
        <v>5997</v>
      </c>
      <c r="G387" s="218" t="s">
        <v>1352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190</v>
      </c>
      <c r="AU387" s="226" t="s">
        <v>80</v>
      </c>
      <c r="AY387" s="19" t="s">
        <v>188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5998</v>
      </c>
    </row>
    <row r="388" s="2" customFormat="1" ht="16.5" customHeight="1">
      <c r="A388" s="40"/>
      <c r="B388" s="41"/>
      <c r="C388" s="215" t="s">
        <v>5224</v>
      </c>
      <c r="D388" s="215" t="s">
        <v>190</v>
      </c>
      <c r="E388" s="216" t="s">
        <v>5999</v>
      </c>
      <c r="F388" s="217" t="s">
        <v>6000</v>
      </c>
      <c r="G388" s="218" t="s">
        <v>1352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80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6001</v>
      </c>
    </row>
    <row r="389" s="2" customFormat="1" ht="16.5" customHeight="1">
      <c r="A389" s="40"/>
      <c r="B389" s="41"/>
      <c r="C389" s="215" t="s">
        <v>4038</v>
      </c>
      <c r="D389" s="215" t="s">
        <v>190</v>
      </c>
      <c r="E389" s="216" t="s">
        <v>6002</v>
      </c>
      <c r="F389" s="217" t="s">
        <v>6003</v>
      </c>
      <c r="G389" s="218" t="s">
        <v>1352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80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6004</v>
      </c>
    </row>
    <row r="390" s="2" customFormat="1" ht="16.5" customHeight="1">
      <c r="A390" s="40"/>
      <c r="B390" s="41"/>
      <c r="C390" s="215" t="s">
        <v>5230</v>
      </c>
      <c r="D390" s="215" t="s">
        <v>190</v>
      </c>
      <c r="E390" s="216" t="s">
        <v>6005</v>
      </c>
      <c r="F390" s="217" t="s">
        <v>6006</v>
      </c>
      <c r="G390" s="218" t="s">
        <v>1352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80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6007</v>
      </c>
    </row>
    <row r="391" s="2" customFormat="1" ht="24.15" customHeight="1">
      <c r="A391" s="40"/>
      <c r="B391" s="41"/>
      <c r="C391" s="215" t="s">
        <v>4041</v>
      </c>
      <c r="D391" s="215" t="s">
        <v>190</v>
      </c>
      <c r="E391" s="216" t="s">
        <v>6008</v>
      </c>
      <c r="F391" s="217" t="s">
        <v>6009</v>
      </c>
      <c r="G391" s="218" t="s">
        <v>1352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190</v>
      </c>
      <c r="AU391" s="226" t="s">
        <v>80</v>
      </c>
      <c r="AY391" s="19" t="s">
        <v>188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6010</v>
      </c>
    </row>
    <row r="392" s="2" customFormat="1" ht="24.15" customHeight="1">
      <c r="A392" s="40"/>
      <c r="B392" s="41"/>
      <c r="C392" s="215" t="s">
        <v>5236</v>
      </c>
      <c r="D392" s="215" t="s">
        <v>190</v>
      </c>
      <c r="E392" s="216" t="s">
        <v>6011</v>
      </c>
      <c r="F392" s="217" t="s">
        <v>6012</v>
      </c>
      <c r="G392" s="218" t="s">
        <v>1352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190</v>
      </c>
      <c r="AU392" s="226" t="s">
        <v>80</v>
      </c>
      <c r="AY392" s="19" t="s">
        <v>188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6013</v>
      </c>
    </row>
    <row r="393" s="2" customFormat="1" ht="24.15" customHeight="1">
      <c r="A393" s="40"/>
      <c r="B393" s="41"/>
      <c r="C393" s="215" t="s">
        <v>4044</v>
      </c>
      <c r="D393" s="215" t="s">
        <v>190</v>
      </c>
      <c r="E393" s="216" t="s">
        <v>6014</v>
      </c>
      <c r="F393" s="217" t="s">
        <v>6015</v>
      </c>
      <c r="G393" s="218" t="s">
        <v>1352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190</v>
      </c>
      <c r="AU393" s="226" t="s">
        <v>80</v>
      </c>
      <c r="AY393" s="19" t="s">
        <v>188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6016</v>
      </c>
    </row>
    <row r="394" s="2" customFormat="1" ht="24.15" customHeight="1">
      <c r="A394" s="40"/>
      <c r="B394" s="41"/>
      <c r="C394" s="215" t="s">
        <v>5241</v>
      </c>
      <c r="D394" s="215" t="s">
        <v>190</v>
      </c>
      <c r="E394" s="216" t="s">
        <v>6017</v>
      </c>
      <c r="F394" s="217" t="s">
        <v>6018</v>
      </c>
      <c r="G394" s="218" t="s">
        <v>1352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190</v>
      </c>
      <c r="AU394" s="226" t="s">
        <v>80</v>
      </c>
      <c r="AY394" s="19" t="s">
        <v>188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6019</v>
      </c>
    </row>
    <row r="395" s="2" customFormat="1" ht="16.5" customHeight="1">
      <c r="A395" s="40"/>
      <c r="B395" s="41"/>
      <c r="C395" s="215" t="s">
        <v>4047</v>
      </c>
      <c r="D395" s="215" t="s">
        <v>190</v>
      </c>
      <c r="E395" s="216" t="s">
        <v>5566</v>
      </c>
      <c r="F395" s="217" t="s">
        <v>5567</v>
      </c>
      <c r="G395" s="218" t="s">
        <v>501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190</v>
      </c>
      <c r="AU395" s="226" t="s">
        <v>80</v>
      </c>
      <c r="AY395" s="19" t="s">
        <v>188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6020</v>
      </c>
    </row>
    <row r="396" s="2" customFormat="1" ht="16.5" customHeight="1">
      <c r="A396" s="40"/>
      <c r="B396" s="41"/>
      <c r="C396" s="215" t="s">
        <v>5246</v>
      </c>
      <c r="D396" s="215" t="s">
        <v>190</v>
      </c>
      <c r="E396" s="216" t="s">
        <v>5568</v>
      </c>
      <c r="F396" s="217" t="s">
        <v>5569</v>
      </c>
      <c r="G396" s="218" t="s">
        <v>1352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190</v>
      </c>
      <c r="AU396" s="226" t="s">
        <v>80</v>
      </c>
      <c r="AY396" s="19" t="s">
        <v>188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6021</v>
      </c>
    </row>
    <row r="397" s="2" customFormat="1" ht="16.5" customHeight="1">
      <c r="A397" s="40"/>
      <c r="B397" s="41"/>
      <c r="C397" s="215" t="s">
        <v>4050</v>
      </c>
      <c r="D397" s="215" t="s">
        <v>190</v>
      </c>
      <c r="E397" s="216" t="s">
        <v>5467</v>
      </c>
      <c r="F397" s="217" t="s">
        <v>5468</v>
      </c>
      <c r="G397" s="218" t="s">
        <v>501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80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6022</v>
      </c>
    </row>
    <row r="398" s="2" customFormat="1" ht="16.5" customHeight="1">
      <c r="A398" s="40"/>
      <c r="B398" s="41"/>
      <c r="C398" s="215" t="s">
        <v>5249</v>
      </c>
      <c r="D398" s="215" t="s">
        <v>190</v>
      </c>
      <c r="E398" s="216" t="s">
        <v>5734</v>
      </c>
      <c r="F398" s="217" t="s">
        <v>5735</v>
      </c>
      <c r="G398" s="218" t="s">
        <v>501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190</v>
      </c>
      <c r="AU398" s="226" t="s">
        <v>80</v>
      </c>
      <c r="AY398" s="19" t="s">
        <v>188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6023</v>
      </c>
    </row>
    <row r="399" s="2" customFormat="1" ht="16.5" customHeight="1">
      <c r="A399" s="40"/>
      <c r="B399" s="41"/>
      <c r="C399" s="215" t="s">
        <v>4053</v>
      </c>
      <c r="D399" s="215" t="s">
        <v>190</v>
      </c>
      <c r="E399" s="216" t="s">
        <v>6024</v>
      </c>
      <c r="F399" s="217" t="s">
        <v>6025</v>
      </c>
      <c r="G399" s="218" t="s">
        <v>501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80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6026</v>
      </c>
    </row>
    <row r="400" s="2" customFormat="1" ht="16.5" customHeight="1">
      <c r="A400" s="40"/>
      <c r="B400" s="41"/>
      <c r="C400" s="215" t="s">
        <v>5254</v>
      </c>
      <c r="D400" s="215" t="s">
        <v>190</v>
      </c>
      <c r="E400" s="216" t="s">
        <v>6027</v>
      </c>
      <c r="F400" s="217" t="s">
        <v>6028</v>
      </c>
      <c r="G400" s="218" t="s">
        <v>1352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190</v>
      </c>
      <c r="AU400" s="226" t="s">
        <v>80</v>
      </c>
      <c r="AY400" s="19" t="s">
        <v>188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6029</v>
      </c>
    </row>
    <row r="401" s="2" customFormat="1" ht="16.5" customHeight="1">
      <c r="A401" s="40"/>
      <c r="B401" s="41"/>
      <c r="C401" s="215" t="s">
        <v>4056</v>
      </c>
      <c r="D401" s="215" t="s">
        <v>190</v>
      </c>
      <c r="E401" s="216" t="s">
        <v>6030</v>
      </c>
      <c r="F401" s="217" t="s">
        <v>6031</v>
      </c>
      <c r="G401" s="218" t="s">
        <v>1352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190</v>
      </c>
      <c r="AU401" s="226" t="s">
        <v>80</v>
      </c>
      <c r="AY401" s="19" t="s">
        <v>188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6032</v>
      </c>
    </row>
    <row r="402" s="2" customFormat="1" ht="16.5" customHeight="1">
      <c r="A402" s="40"/>
      <c r="B402" s="41"/>
      <c r="C402" s="215" t="s">
        <v>5260</v>
      </c>
      <c r="D402" s="215" t="s">
        <v>190</v>
      </c>
      <c r="E402" s="216" t="s">
        <v>6033</v>
      </c>
      <c r="F402" s="217" t="s">
        <v>6034</v>
      </c>
      <c r="G402" s="218" t="s">
        <v>1352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190</v>
      </c>
      <c r="AU402" s="226" t="s">
        <v>80</v>
      </c>
      <c r="AY402" s="19" t="s">
        <v>188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6035</v>
      </c>
    </row>
    <row r="403" s="2" customFormat="1" ht="24.15" customHeight="1">
      <c r="A403" s="40"/>
      <c r="B403" s="41"/>
      <c r="C403" s="215" t="s">
        <v>4059</v>
      </c>
      <c r="D403" s="215" t="s">
        <v>190</v>
      </c>
      <c r="E403" s="216" t="s">
        <v>6036</v>
      </c>
      <c r="F403" s="217" t="s">
        <v>6037</v>
      </c>
      <c r="G403" s="218" t="s">
        <v>501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190</v>
      </c>
      <c r="AU403" s="226" t="s">
        <v>80</v>
      </c>
      <c r="AY403" s="19" t="s">
        <v>188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6038</v>
      </c>
    </row>
    <row r="404" s="2" customFormat="1" ht="16.5" customHeight="1">
      <c r="A404" s="40"/>
      <c r="B404" s="41"/>
      <c r="C404" s="215" t="s">
        <v>5264</v>
      </c>
      <c r="D404" s="215" t="s">
        <v>190</v>
      </c>
      <c r="E404" s="216" t="s">
        <v>6039</v>
      </c>
      <c r="F404" s="217" t="s">
        <v>6040</v>
      </c>
      <c r="G404" s="218" t="s">
        <v>1352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80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6041</v>
      </c>
    </row>
    <row r="405" s="2" customFormat="1" ht="16.5" customHeight="1">
      <c r="A405" s="40"/>
      <c r="B405" s="41"/>
      <c r="C405" s="215" t="s">
        <v>4062</v>
      </c>
      <c r="D405" s="215" t="s">
        <v>190</v>
      </c>
      <c r="E405" s="216" t="s">
        <v>6042</v>
      </c>
      <c r="F405" s="217" t="s">
        <v>6043</v>
      </c>
      <c r="G405" s="218" t="s">
        <v>1352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190</v>
      </c>
      <c r="AU405" s="226" t="s">
        <v>80</v>
      </c>
      <c r="AY405" s="19" t="s">
        <v>188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6044</v>
      </c>
    </row>
    <row r="406" s="2" customFormat="1" ht="16.5" customHeight="1">
      <c r="A406" s="40"/>
      <c r="B406" s="41"/>
      <c r="C406" s="215" t="s">
        <v>5269</v>
      </c>
      <c r="D406" s="215" t="s">
        <v>190</v>
      </c>
      <c r="E406" s="216" t="s">
        <v>6045</v>
      </c>
      <c r="F406" s="217" t="s">
        <v>6046</v>
      </c>
      <c r="G406" s="218" t="s">
        <v>1352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190</v>
      </c>
      <c r="AU406" s="226" t="s">
        <v>80</v>
      </c>
      <c r="AY406" s="19" t="s">
        <v>188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6047</v>
      </c>
    </row>
    <row r="407" s="2" customFormat="1" ht="16.5" customHeight="1">
      <c r="A407" s="40"/>
      <c r="B407" s="41"/>
      <c r="C407" s="215" t="s">
        <v>4065</v>
      </c>
      <c r="D407" s="215" t="s">
        <v>190</v>
      </c>
      <c r="E407" s="216" t="s">
        <v>6048</v>
      </c>
      <c r="F407" s="217" t="s">
        <v>6049</v>
      </c>
      <c r="G407" s="218" t="s">
        <v>1352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190</v>
      </c>
      <c r="AU407" s="226" t="s">
        <v>80</v>
      </c>
      <c r="AY407" s="19" t="s">
        <v>188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6050</v>
      </c>
    </row>
    <row r="408" s="2" customFormat="1" ht="16.5" customHeight="1">
      <c r="A408" s="40"/>
      <c r="B408" s="41"/>
      <c r="C408" s="215" t="s">
        <v>5274</v>
      </c>
      <c r="D408" s="215" t="s">
        <v>190</v>
      </c>
      <c r="E408" s="216" t="s">
        <v>6051</v>
      </c>
      <c r="F408" s="217" t="s">
        <v>6052</v>
      </c>
      <c r="G408" s="218" t="s">
        <v>501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80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6053</v>
      </c>
    </row>
    <row r="409" s="2" customFormat="1" ht="16.5" customHeight="1">
      <c r="A409" s="40"/>
      <c r="B409" s="41"/>
      <c r="C409" s="215" t="s">
        <v>4068</v>
      </c>
      <c r="D409" s="215" t="s">
        <v>190</v>
      </c>
      <c r="E409" s="216" t="s">
        <v>6054</v>
      </c>
      <c r="F409" s="217" t="s">
        <v>6055</v>
      </c>
      <c r="G409" s="218" t="s">
        <v>1352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190</v>
      </c>
      <c r="AU409" s="226" t="s">
        <v>80</v>
      </c>
      <c r="AY409" s="19" t="s">
        <v>188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6056</v>
      </c>
    </row>
    <row r="410" s="2" customFormat="1" ht="16.5" customHeight="1">
      <c r="A410" s="40"/>
      <c r="B410" s="41"/>
      <c r="C410" s="215" t="s">
        <v>5279</v>
      </c>
      <c r="D410" s="215" t="s">
        <v>190</v>
      </c>
      <c r="E410" s="216" t="s">
        <v>6057</v>
      </c>
      <c r="F410" s="217" t="s">
        <v>6058</v>
      </c>
      <c r="G410" s="218" t="s">
        <v>1352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80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6059</v>
      </c>
    </row>
    <row r="411" s="2" customFormat="1" ht="16.5" customHeight="1">
      <c r="A411" s="40"/>
      <c r="B411" s="41"/>
      <c r="C411" s="215" t="s">
        <v>4071</v>
      </c>
      <c r="D411" s="215" t="s">
        <v>190</v>
      </c>
      <c r="E411" s="216" t="s">
        <v>5493</v>
      </c>
      <c r="F411" s="217" t="s">
        <v>5494</v>
      </c>
      <c r="G411" s="218" t="s">
        <v>501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190</v>
      </c>
      <c r="AU411" s="226" t="s">
        <v>80</v>
      </c>
      <c r="AY411" s="19" t="s">
        <v>188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6060</v>
      </c>
    </row>
    <row r="412" s="2" customFormat="1" ht="16.5" customHeight="1">
      <c r="A412" s="40"/>
      <c r="B412" s="41"/>
      <c r="C412" s="215" t="s">
        <v>5285</v>
      </c>
      <c r="D412" s="215" t="s">
        <v>190</v>
      </c>
      <c r="E412" s="216" t="s">
        <v>6061</v>
      </c>
      <c r="F412" s="217" t="s">
        <v>6062</v>
      </c>
      <c r="G412" s="218" t="s">
        <v>501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190</v>
      </c>
      <c r="AU412" s="226" t="s">
        <v>80</v>
      </c>
      <c r="AY412" s="19" t="s">
        <v>188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6063</v>
      </c>
    </row>
    <row r="413" s="2" customFormat="1" ht="16.5" customHeight="1">
      <c r="A413" s="40"/>
      <c r="B413" s="41"/>
      <c r="C413" s="215" t="s">
        <v>4074</v>
      </c>
      <c r="D413" s="215" t="s">
        <v>190</v>
      </c>
      <c r="E413" s="216" t="s">
        <v>6064</v>
      </c>
      <c r="F413" s="217" t="s">
        <v>6065</v>
      </c>
      <c r="G413" s="218" t="s">
        <v>1352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190</v>
      </c>
      <c r="AU413" s="226" t="s">
        <v>80</v>
      </c>
      <c r="AY413" s="19" t="s">
        <v>188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6066</v>
      </c>
    </row>
    <row r="414" s="2" customFormat="1" ht="16.5" customHeight="1">
      <c r="A414" s="40"/>
      <c r="B414" s="41"/>
      <c r="C414" s="215" t="s">
        <v>5292</v>
      </c>
      <c r="D414" s="215" t="s">
        <v>190</v>
      </c>
      <c r="E414" s="216" t="s">
        <v>3887</v>
      </c>
      <c r="F414" s="217" t="s">
        <v>5499</v>
      </c>
      <c r="G414" s="218" t="s">
        <v>501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80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6067</v>
      </c>
    </row>
    <row r="415" s="2" customFormat="1" ht="16.5" customHeight="1">
      <c r="A415" s="40"/>
      <c r="B415" s="41"/>
      <c r="C415" s="215" t="s">
        <v>4077</v>
      </c>
      <c r="D415" s="215" t="s">
        <v>190</v>
      </c>
      <c r="E415" s="216" t="s">
        <v>6068</v>
      </c>
      <c r="F415" s="217" t="s">
        <v>6069</v>
      </c>
      <c r="G415" s="218" t="s">
        <v>1352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190</v>
      </c>
      <c r="AU415" s="226" t="s">
        <v>80</v>
      </c>
      <c r="AY415" s="19" t="s">
        <v>188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6070</v>
      </c>
    </row>
    <row r="416" s="2" customFormat="1" ht="16.5" customHeight="1">
      <c r="A416" s="40"/>
      <c r="B416" s="41"/>
      <c r="C416" s="215" t="s">
        <v>5299</v>
      </c>
      <c r="D416" s="215" t="s">
        <v>190</v>
      </c>
      <c r="E416" s="216" t="s">
        <v>6071</v>
      </c>
      <c r="F416" s="217" t="s">
        <v>6072</v>
      </c>
      <c r="G416" s="218" t="s">
        <v>1352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80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6073</v>
      </c>
    </row>
    <row r="417" s="2" customFormat="1" ht="16.5" customHeight="1">
      <c r="A417" s="40"/>
      <c r="B417" s="41"/>
      <c r="C417" s="215" t="s">
        <v>4080</v>
      </c>
      <c r="D417" s="215" t="s">
        <v>190</v>
      </c>
      <c r="E417" s="216" t="s">
        <v>6074</v>
      </c>
      <c r="F417" s="217" t="s">
        <v>6075</v>
      </c>
      <c r="G417" s="218" t="s">
        <v>1352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190</v>
      </c>
      <c r="AU417" s="226" t="s">
        <v>80</v>
      </c>
      <c r="AY417" s="19" t="s">
        <v>188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6076</v>
      </c>
    </row>
    <row r="418" s="2" customFormat="1" ht="16.5" customHeight="1">
      <c r="A418" s="40"/>
      <c r="B418" s="41"/>
      <c r="C418" s="215" t="s">
        <v>5306</v>
      </c>
      <c r="D418" s="215" t="s">
        <v>190</v>
      </c>
      <c r="E418" s="216" t="s">
        <v>6077</v>
      </c>
      <c r="F418" s="217" t="s">
        <v>6078</v>
      </c>
      <c r="G418" s="218" t="s">
        <v>1352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80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6079</v>
      </c>
    </row>
    <row r="419" s="2" customFormat="1" ht="16.5" customHeight="1">
      <c r="A419" s="40"/>
      <c r="B419" s="41"/>
      <c r="C419" s="215" t="s">
        <v>4083</v>
      </c>
      <c r="D419" s="215" t="s">
        <v>190</v>
      </c>
      <c r="E419" s="216" t="s">
        <v>6080</v>
      </c>
      <c r="F419" s="217" t="s">
        <v>6081</v>
      </c>
      <c r="G419" s="218" t="s">
        <v>1352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190</v>
      </c>
      <c r="AU419" s="226" t="s">
        <v>80</v>
      </c>
      <c r="AY419" s="19" t="s">
        <v>188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6082</v>
      </c>
    </row>
    <row r="420" s="2" customFormat="1" ht="16.5" customHeight="1">
      <c r="A420" s="40"/>
      <c r="B420" s="41"/>
      <c r="C420" s="215" t="s">
        <v>5313</v>
      </c>
      <c r="D420" s="215" t="s">
        <v>190</v>
      </c>
      <c r="E420" s="216" t="s">
        <v>6083</v>
      </c>
      <c r="F420" s="217" t="s">
        <v>6084</v>
      </c>
      <c r="G420" s="218" t="s">
        <v>501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80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6085</v>
      </c>
    </row>
    <row r="421" s="2" customFormat="1" ht="16.5" customHeight="1">
      <c r="A421" s="40"/>
      <c r="B421" s="41"/>
      <c r="C421" s="215" t="s">
        <v>4086</v>
      </c>
      <c r="D421" s="215" t="s">
        <v>190</v>
      </c>
      <c r="E421" s="216" t="s">
        <v>6086</v>
      </c>
      <c r="F421" s="217" t="s">
        <v>6087</v>
      </c>
      <c r="G421" s="218" t="s">
        <v>1352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190</v>
      </c>
      <c r="AU421" s="226" t="s">
        <v>80</v>
      </c>
      <c r="AY421" s="19" t="s">
        <v>188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6088</v>
      </c>
    </row>
    <row r="422" s="2" customFormat="1" ht="16.5" customHeight="1">
      <c r="A422" s="40"/>
      <c r="B422" s="41"/>
      <c r="C422" s="215" t="s">
        <v>5319</v>
      </c>
      <c r="D422" s="215" t="s">
        <v>190</v>
      </c>
      <c r="E422" s="216" t="s">
        <v>5570</v>
      </c>
      <c r="F422" s="217" t="s">
        <v>5571</v>
      </c>
      <c r="G422" s="218" t="s">
        <v>1397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190</v>
      </c>
      <c r="AU422" s="226" t="s">
        <v>80</v>
      </c>
      <c r="AY422" s="19" t="s">
        <v>188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6089</v>
      </c>
    </row>
    <row r="423" s="2" customFormat="1" ht="16.5" customHeight="1">
      <c r="A423" s="40"/>
      <c r="B423" s="41"/>
      <c r="C423" s="215" t="s">
        <v>4089</v>
      </c>
      <c r="D423" s="215" t="s">
        <v>190</v>
      </c>
      <c r="E423" s="216" t="s">
        <v>5572</v>
      </c>
      <c r="F423" s="217" t="s">
        <v>3793</v>
      </c>
      <c r="G423" s="218" t="s">
        <v>1397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190</v>
      </c>
      <c r="AU423" s="226" t="s">
        <v>80</v>
      </c>
      <c r="AY423" s="19" t="s">
        <v>188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6090</v>
      </c>
    </row>
    <row r="424" s="2" customFormat="1" ht="16.5" customHeight="1">
      <c r="A424" s="40"/>
      <c r="B424" s="41"/>
      <c r="C424" s="215" t="s">
        <v>5324</v>
      </c>
      <c r="D424" s="215" t="s">
        <v>190</v>
      </c>
      <c r="E424" s="216" t="s">
        <v>5573</v>
      </c>
      <c r="F424" s="217" t="s">
        <v>5574</v>
      </c>
      <c r="G424" s="218" t="s">
        <v>5420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190</v>
      </c>
      <c r="AU424" s="226" t="s">
        <v>80</v>
      </c>
      <c r="AY424" s="19" t="s">
        <v>188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6091</v>
      </c>
    </row>
    <row r="425" s="2" customFormat="1" ht="16.5" customHeight="1">
      <c r="A425" s="40"/>
      <c r="B425" s="41"/>
      <c r="C425" s="215" t="s">
        <v>4092</v>
      </c>
      <c r="D425" s="215" t="s">
        <v>190</v>
      </c>
      <c r="E425" s="216" t="s">
        <v>6092</v>
      </c>
      <c r="F425" s="217" t="s">
        <v>6093</v>
      </c>
      <c r="G425" s="218" t="s">
        <v>1352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190</v>
      </c>
      <c r="AU425" s="226" t="s">
        <v>80</v>
      </c>
      <c r="AY425" s="19" t="s">
        <v>188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6094</v>
      </c>
    </row>
    <row r="426" s="2" customFormat="1" ht="16.5" customHeight="1">
      <c r="A426" s="40"/>
      <c r="B426" s="41"/>
      <c r="C426" s="215" t="s">
        <v>5329</v>
      </c>
      <c r="D426" s="215" t="s">
        <v>190</v>
      </c>
      <c r="E426" s="216" t="s">
        <v>5577</v>
      </c>
      <c r="F426" s="217" t="s">
        <v>5578</v>
      </c>
      <c r="G426" s="218" t="s">
        <v>5579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190</v>
      </c>
      <c r="AU426" s="226" t="s">
        <v>80</v>
      </c>
      <c r="AY426" s="19" t="s">
        <v>188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6095</v>
      </c>
    </row>
    <row r="427" s="2" customFormat="1" ht="16.5" customHeight="1">
      <c r="A427" s="40"/>
      <c r="B427" s="41"/>
      <c r="C427" s="215" t="s">
        <v>4095</v>
      </c>
      <c r="D427" s="215" t="s">
        <v>190</v>
      </c>
      <c r="E427" s="216" t="s">
        <v>6096</v>
      </c>
      <c r="F427" s="217" t="s">
        <v>5581</v>
      </c>
      <c r="G427" s="218" t="s">
        <v>1352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80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6097</v>
      </c>
    </row>
    <row r="428" s="2" customFormat="1" ht="16.5" customHeight="1">
      <c r="A428" s="40"/>
      <c r="B428" s="41"/>
      <c r="C428" s="215" t="s">
        <v>5334</v>
      </c>
      <c r="D428" s="215" t="s">
        <v>190</v>
      </c>
      <c r="E428" s="216" t="s">
        <v>5575</v>
      </c>
      <c r="F428" s="217" t="s">
        <v>5576</v>
      </c>
      <c r="G428" s="218" t="s">
        <v>1352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190</v>
      </c>
      <c r="AU428" s="226" t="s">
        <v>80</v>
      </c>
      <c r="AY428" s="19" t="s">
        <v>188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6098</v>
      </c>
    </row>
    <row r="429" s="2" customFormat="1" ht="16.5" customHeight="1">
      <c r="A429" s="40"/>
      <c r="B429" s="41"/>
      <c r="C429" s="215" t="s">
        <v>4098</v>
      </c>
      <c r="D429" s="215" t="s">
        <v>190</v>
      </c>
      <c r="E429" s="216" t="s">
        <v>5577</v>
      </c>
      <c r="F429" s="217" t="s">
        <v>5578</v>
      </c>
      <c r="G429" s="218" t="s">
        <v>5579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190</v>
      </c>
      <c r="AU429" s="226" t="s">
        <v>80</v>
      </c>
      <c r="AY429" s="19" t="s">
        <v>188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6099</v>
      </c>
    </row>
    <row r="430" s="2" customFormat="1" ht="16.5" customHeight="1">
      <c r="A430" s="40"/>
      <c r="B430" s="41"/>
      <c r="C430" s="215" t="s">
        <v>5341</v>
      </c>
      <c r="D430" s="215" t="s">
        <v>190</v>
      </c>
      <c r="E430" s="216" t="s">
        <v>5580</v>
      </c>
      <c r="F430" s="217" t="s">
        <v>5581</v>
      </c>
      <c r="G430" s="218" t="s">
        <v>1352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190</v>
      </c>
      <c r="AU430" s="226" t="s">
        <v>80</v>
      </c>
      <c r="AY430" s="19" t="s">
        <v>188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6100</v>
      </c>
    </row>
    <row r="431" s="2" customFormat="1" ht="16.5" customHeight="1">
      <c r="A431" s="40"/>
      <c r="B431" s="41"/>
      <c r="C431" s="215" t="s">
        <v>4101</v>
      </c>
      <c r="D431" s="215" t="s">
        <v>190</v>
      </c>
      <c r="E431" s="216" t="s">
        <v>5582</v>
      </c>
      <c r="F431" s="217" t="s">
        <v>5583</v>
      </c>
      <c r="G431" s="218" t="s">
        <v>3822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80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6101</v>
      </c>
    </row>
    <row r="432" s="2" customFormat="1" ht="16.5" customHeight="1">
      <c r="A432" s="40"/>
      <c r="B432" s="41"/>
      <c r="C432" s="215" t="s">
        <v>5344</v>
      </c>
      <c r="D432" s="215" t="s">
        <v>190</v>
      </c>
      <c r="E432" s="216" t="s">
        <v>5584</v>
      </c>
      <c r="F432" s="217" t="s">
        <v>4147</v>
      </c>
      <c r="G432" s="218" t="s">
        <v>451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190</v>
      </c>
      <c r="AU432" s="226" t="s">
        <v>80</v>
      </c>
      <c r="AY432" s="19" t="s">
        <v>188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6102</v>
      </c>
    </row>
    <row r="433" s="2" customFormat="1" ht="16.5" customHeight="1">
      <c r="A433" s="40"/>
      <c r="B433" s="41"/>
      <c r="C433" s="215" t="s">
        <v>4104</v>
      </c>
      <c r="D433" s="215" t="s">
        <v>190</v>
      </c>
      <c r="E433" s="216" t="s">
        <v>3920</v>
      </c>
      <c r="F433" s="217" t="s">
        <v>5585</v>
      </c>
      <c r="G433" s="218" t="s">
        <v>345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190</v>
      </c>
      <c r="AU433" s="226" t="s">
        <v>80</v>
      </c>
      <c r="AY433" s="19" t="s">
        <v>188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6103</v>
      </c>
    </row>
    <row r="434" s="2" customFormat="1" ht="16.5" customHeight="1">
      <c r="A434" s="40"/>
      <c r="B434" s="41"/>
      <c r="C434" s="215" t="s">
        <v>5349</v>
      </c>
      <c r="D434" s="215" t="s">
        <v>190</v>
      </c>
      <c r="E434" s="216" t="s">
        <v>3922</v>
      </c>
      <c r="F434" s="217" t="s">
        <v>3762</v>
      </c>
      <c r="G434" s="218" t="s">
        <v>345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80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6104</v>
      </c>
    </row>
    <row r="435" s="2" customFormat="1" ht="16.5" customHeight="1">
      <c r="A435" s="40"/>
      <c r="B435" s="41"/>
      <c r="C435" s="215" t="s">
        <v>4107</v>
      </c>
      <c r="D435" s="215" t="s">
        <v>190</v>
      </c>
      <c r="E435" s="216" t="s">
        <v>5586</v>
      </c>
      <c r="F435" s="217" t="s">
        <v>5587</v>
      </c>
      <c r="G435" s="218" t="s">
        <v>345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190</v>
      </c>
      <c r="AU435" s="226" t="s">
        <v>80</v>
      </c>
      <c r="AY435" s="19" t="s">
        <v>188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6105</v>
      </c>
    </row>
    <row r="436" s="2" customFormat="1" ht="16.5" customHeight="1">
      <c r="A436" s="40"/>
      <c r="B436" s="41"/>
      <c r="C436" s="215" t="s">
        <v>5354</v>
      </c>
      <c r="D436" s="215" t="s">
        <v>190</v>
      </c>
      <c r="E436" s="216" t="s">
        <v>5588</v>
      </c>
      <c r="F436" s="217" t="s">
        <v>3762</v>
      </c>
      <c r="G436" s="218" t="s">
        <v>345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190</v>
      </c>
      <c r="AU436" s="226" t="s">
        <v>80</v>
      </c>
      <c r="AY436" s="19" t="s">
        <v>188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6106</v>
      </c>
    </row>
    <row r="437" s="2" customFormat="1" ht="16.5" customHeight="1">
      <c r="A437" s="40"/>
      <c r="B437" s="41"/>
      <c r="C437" s="215" t="s">
        <v>4110</v>
      </c>
      <c r="D437" s="215" t="s">
        <v>190</v>
      </c>
      <c r="E437" s="216" t="s">
        <v>5589</v>
      </c>
      <c r="F437" s="217" t="s">
        <v>5590</v>
      </c>
      <c r="G437" s="218" t="s">
        <v>1352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190</v>
      </c>
      <c r="AU437" s="226" t="s">
        <v>80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6107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6108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188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5359</v>
      </c>
      <c r="D439" s="215" t="s">
        <v>190</v>
      </c>
      <c r="E439" s="216" t="s">
        <v>6109</v>
      </c>
      <c r="F439" s="217" t="s">
        <v>6110</v>
      </c>
      <c r="G439" s="218" t="s">
        <v>3822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190</v>
      </c>
      <c r="AU439" s="226" t="s">
        <v>80</v>
      </c>
      <c r="AY439" s="19" t="s">
        <v>188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6111</v>
      </c>
    </row>
    <row r="440" s="2" customFormat="1" ht="16.5" customHeight="1">
      <c r="A440" s="40"/>
      <c r="B440" s="41"/>
      <c r="C440" s="215" t="s">
        <v>4113</v>
      </c>
      <c r="D440" s="215" t="s">
        <v>190</v>
      </c>
      <c r="E440" s="216" t="s">
        <v>6112</v>
      </c>
      <c r="F440" s="217" t="s">
        <v>5415</v>
      </c>
      <c r="G440" s="218" t="s">
        <v>1352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190</v>
      </c>
      <c r="AU440" s="226" t="s">
        <v>80</v>
      </c>
      <c r="AY440" s="19" t="s">
        <v>188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6113</v>
      </c>
    </row>
    <row r="441" s="2" customFormat="1" ht="24.15" customHeight="1">
      <c r="A441" s="40"/>
      <c r="B441" s="41"/>
      <c r="C441" s="215" t="s">
        <v>5364</v>
      </c>
      <c r="D441" s="215" t="s">
        <v>190</v>
      </c>
      <c r="E441" s="216" t="s">
        <v>5594</v>
      </c>
      <c r="F441" s="217" t="s">
        <v>5595</v>
      </c>
      <c r="G441" s="218" t="s">
        <v>1352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190</v>
      </c>
      <c r="AU441" s="226" t="s">
        <v>80</v>
      </c>
      <c r="AY441" s="19" t="s">
        <v>188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6114</v>
      </c>
    </row>
    <row r="442" s="2" customFormat="1" ht="16.5" customHeight="1">
      <c r="A442" s="40"/>
      <c r="B442" s="41"/>
      <c r="C442" s="215" t="s">
        <v>4114</v>
      </c>
      <c r="D442" s="215" t="s">
        <v>190</v>
      </c>
      <c r="E442" s="216" t="s">
        <v>5596</v>
      </c>
      <c r="F442" s="217" t="s">
        <v>5597</v>
      </c>
      <c r="G442" s="218" t="s">
        <v>1352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190</v>
      </c>
      <c r="AU442" s="226" t="s">
        <v>80</v>
      </c>
      <c r="AY442" s="19" t="s">
        <v>188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6115</v>
      </c>
    </row>
    <row r="443" s="2" customFormat="1" ht="21.75" customHeight="1">
      <c r="A443" s="40"/>
      <c r="B443" s="41"/>
      <c r="C443" s="215" t="s">
        <v>5369</v>
      </c>
      <c r="D443" s="215" t="s">
        <v>190</v>
      </c>
      <c r="E443" s="216" t="s">
        <v>6116</v>
      </c>
      <c r="F443" s="217" t="s">
        <v>6117</v>
      </c>
      <c r="G443" s="218" t="s">
        <v>1352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190</v>
      </c>
      <c r="AU443" s="226" t="s">
        <v>80</v>
      </c>
      <c r="AY443" s="19" t="s">
        <v>188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6118</v>
      </c>
    </row>
    <row r="444" s="2" customFormat="1" ht="21.75" customHeight="1">
      <c r="A444" s="40"/>
      <c r="B444" s="41"/>
      <c r="C444" s="215" t="s">
        <v>4117</v>
      </c>
      <c r="D444" s="215" t="s">
        <v>190</v>
      </c>
      <c r="E444" s="216" t="s">
        <v>6119</v>
      </c>
      <c r="F444" s="217" t="s">
        <v>6120</v>
      </c>
      <c r="G444" s="218" t="s">
        <v>1352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190</v>
      </c>
      <c r="AU444" s="226" t="s">
        <v>80</v>
      </c>
      <c r="AY444" s="19" t="s">
        <v>188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6121</v>
      </c>
    </row>
    <row r="445" s="2" customFormat="1" ht="21.75" customHeight="1">
      <c r="A445" s="40"/>
      <c r="B445" s="41"/>
      <c r="C445" s="215" t="s">
        <v>5374</v>
      </c>
      <c r="D445" s="215" t="s">
        <v>190</v>
      </c>
      <c r="E445" s="216" t="s">
        <v>6122</v>
      </c>
      <c r="F445" s="217" t="s">
        <v>6123</v>
      </c>
      <c r="G445" s="218" t="s">
        <v>1352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80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6124</v>
      </c>
    </row>
    <row r="446" s="2" customFormat="1" ht="16.5" customHeight="1">
      <c r="A446" s="40"/>
      <c r="B446" s="41"/>
      <c r="C446" s="215" t="s">
        <v>4120</v>
      </c>
      <c r="D446" s="215" t="s">
        <v>190</v>
      </c>
      <c r="E446" s="216" t="s">
        <v>6125</v>
      </c>
      <c r="F446" s="217" t="s">
        <v>6126</v>
      </c>
      <c r="G446" s="218" t="s">
        <v>1352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190</v>
      </c>
      <c r="AU446" s="226" t="s">
        <v>80</v>
      </c>
      <c r="AY446" s="19" t="s">
        <v>188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6127</v>
      </c>
    </row>
    <row r="447" s="2" customFormat="1" ht="21.75" customHeight="1">
      <c r="A447" s="40"/>
      <c r="B447" s="41"/>
      <c r="C447" s="215" t="s">
        <v>5379</v>
      </c>
      <c r="D447" s="215" t="s">
        <v>190</v>
      </c>
      <c r="E447" s="216" t="s">
        <v>6128</v>
      </c>
      <c r="F447" s="217" t="s">
        <v>6129</v>
      </c>
      <c r="G447" s="218" t="s">
        <v>1352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190</v>
      </c>
      <c r="AU447" s="226" t="s">
        <v>80</v>
      </c>
      <c r="AY447" s="19" t="s">
        <v>188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6130</v>
      </c>
    </row>
    <row r="448" s="2" customFormat="1" ht="21.75" customHeight="1">
      <c r="A448" s="40"/>
      <c r="B448" s="41"/>
      <c r="C448" s="215" t="s">
        <v>4123</v>
      </c>
      <c r="D448" s="215" t="s">
        <v>190</v>
      </c>
      <c r="E448" s="216" t="s">
        <v>6131</v>
      </c>
      <c r="F448" s="217" t="s">
        <v>6132</v>
      </c>
      <c r="G448" s="218" t="s">
        <v>1352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190</v>
      </c>
      <c r="AU448" s="226" t="s">
        <v>80</v>
      </c>
      <c r="AY448" s="19" t="s">
        <v>188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6133</v>
      </c>
    </row>
    <row r="449" s="2" customFormat="1" ht="16.5" customHeight="1">
      <c r="A449" s="40"/>
      <c r="B449" s="41"/>
      <c r="C449" s="215" t="s">
        <v>5384</v>
      </c>
      <c r="D449" s="215" t="s">
        <v>190</v>
      </c>
      <c r="E449" s="216" t="s">
        <v>6134</v>
      </c>
      <c r="F449" s="217" t="s">
        <v>6135</v>
      </c>
      <c r="G449" s="218" t="s">
        <v>1352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190</v>
      </c>
      <c r="AU449" s="226" t="s">
        <v>80</v>
      </c>
      <c r="AY449" s="19" t="s">
        <v>188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6136</v>
      </c>
    </row>
    <row r="450" s="2" customFormat="1" ht="16.5" customHeight="1">
      <c r="A450" s="40"/>
      <c r="B450" s="41"/>
      <c r="C450" s="215" t="s">
        <v>4126</v>
      </c>
      <c r="D450" s="215" t="s">
        <v>190</v>
      </c>
      <c r="E450" s="216" t="s">
        <v>6137</v>
      </c>
      <c r="F450" s="217" t="s">
        <v>6138</v>
      </c>
      <c r="G450" s="218" t="s">
        <v>1352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190</v>
      </c>
      <c r="AU450" s="226" t="s">
        <v>80</v>
      </c>
      <c r="AY450" s="19" t="s">
        <v>188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6139</v>
      </c>
    </row>
    <row r="451" s="2" customFormat="1" ht="16.5" customHeight="1">
      <c r="A451" s="40"/>
      <c r="B451" s="41"/>
      <c r="C451" s="215" t="s">
        <v>5392</v>
      </c>
      <c r="D451" s="215" t="s">
        <v>190</v>
      </c>
      <c r="E451" s="216" t="s">
        <v>5639</v>
      </c>
      <c r="F451" s="217" t="s">
        <v>5640</v>
      </c>
      <c r="G451" s="218" t="s">
        <v>1352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80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6140</v>
      </c>
    </row>
    <row r="452" s="2" customFormat="1" ht="24.15" customHeight="1">
      <c r="A452" s="40"/>
      <c r="B452" s="41"/>
      <c r="C452" s="215" t="s">
        <v>4128</v>
      </c>
      <c r="D452" s="215" t="s">
        <v>190</v>
      </c>
      <c r="E452" s="216" t="s">
        <v>6141</v>
      </c>
      <c r="F452" s="217" t="s">
        <v>6142</v>
      </c>
      <c r="G452" s="218" t="s">
        <v>501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190</v>
      </c>
      <c r="AU452" s="226" t="s">
        <v>80</v>
      </c>
      <c r="AY452" s="19" t="s">
        <v>188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6143</v>
      </c>
    </row>
    <row r="453" s="2" customFormat="1" ht="24.15" customHeight="1">
      <c r="A453" s="40"/>
      <c r="B453" s="41"/>
      <c r="C453" s="215" t="s">
        <v>5398</v>
      </c>
      <c r="D453" s="215" t="s">
        <v>190</v>
      </c>
      <c r="E453" s="216" t="s">
        <v>6144</v>
      </c>
      <c r="F453" s="217" t="s">
        <v>6145</v>
      </c>
      <c r="G453" s="218" t="s">
        <v>501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190</v>
      </c>
      <c r="AU453" s="226" t="s">
        <v>80</v>
      </c>
      <c r="AY453" s="19" t="s">
        <v>188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6146</v>
      </c>
    </row>
    <row r="454" s="2" customFormat="1" ht="16.5" customHeight="1">
      <c r="A454" s="40"/>
      <c r="B454" s="41"/>
      <c r="C454" s="215" t="s">
        <v>4129</v>
      </c>
      <c r="D454" s="215" t="s">
        <v>190</v>
      </c>
      <c r="E454" s="216" t="s">
        <v>5437</v>
      </c>
      <c r="F454" s="217" t="s">
        <v>5438</v>
      </c>
      <c r="G454" s="218" t="s">
        <v>1352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190</v>
      </c>
      <c r="AU454" s="226" t="s">
        <v>80</v>
      </c>
      <c r="AY454" s="19" t="s">
        <v>188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6147</v>
      </c>
    </row>
    <row r="455" s="2" customFormat="1" ht="16.5" customHeight="1">
      <c r="A455" s="40"/>
      <c r="B455" s="41"/>
      <c r="C455" s="215" t="s">
        <v>6148</v>
      </c>
      <c r="D455" s="215" t="s">
        <v>190</v>
      </c>
      <c r="E455" s="216" t="s">
        <v>6149</v>
      </c>
      <c r="F455" s="217" t="s">
        <v>5436</v>
      </c>
      <c r="G455" s="218" t="s">
        <v>501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190</v>
      </c>
      <c r="AU455" s="226" t="s">
        <v>80</v>
      </c>
      <c r="AY455" s="19" t="s">
        <v>188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6150</v>
      </c>
    </row>
    <row r="456" s="2" customFormat="1" ht="16.5" customHeight="1">
      <c r="A456" s="40"/>
      <c r="B456" s="41"/>
      <c r="C456" s="215" t="s">
        <v>4132</v>
      </c>
      <c r="D456" s="215" t="s">
        <v>190</v>
      </c>
      <c r="E456" s="216" t="s">
        <v>5556</v>
      </c>
      <c r="F456" s="217" t="s">
        <v>5557</v>
      </c>
      <c r="G456" s="218" t="s">
        <v>1352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190</v>
      </c>
      <c r="AU456" s="226" t="s">
        <v>80</v>
      </c>
      <c r="AY456" s="19" t="s">
        <v>188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6151</v>
      </c>
    </row>
    <row r="457" s="2" customFormat="1" ht="16.5" customHeight="1">
      <c r="A457" s="40"/>
      <c r="B457" s="41"/>
      <c r="C457" s="215" t="s">
        <v>6152</v>
      </c>
      <c r="D457" s="215" t="s">
        <v>190</v>
      </c>
      <c r="E457" s="216" t="s">
        <v>6153</v>
      </c>
      <c r="F457" s="217" t="s">
        <v>6154</v>
      </c>
      <c r="G457" s="218" t="s">
        <v>1352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190</v>
      </c>
      <c r="AU457" s="226" t="s">
        <v>80</v>
      </c>
      <c r="AY457" s="19" t="s">
        <v>188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6155</v>
      </c>
    </row>
    <row r="458" s="2" customFormat="1" ht="16.5" customHeight="1">
      <c r="A458" s="40"/>
      <c r="B458" s="41"/>
      <c r="C458" s="215" t="s">
        <v>4134</v>
      </c>
      <c r="D458" s="215" t="s">
        <v>190</v>
      </c>
      <c r="E458" s="216" t="s">
        <v>6156</v>
      </c>
      <c r="F458" s="217" t="s">
        <v>6157</v>
      </c>
      <c r="G458" s="218" t="s">
        <v>1352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80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6158</v>
      </c>
    </row>
    <row r="459" s="2" customFormat="1" ht="16.5" customHeight="1">
      <c r="A459" s="40"/>
      <c r="B459" s="41"/>
      <c r="C459" s="215" t="s">
        <v>6159</v>
      </c>
      <c r="D459" s="215" t="s">
        <v>190</v>
      </c>
      <c r="E459" s="216" t="s">
        <v>6160</v>
      </c>
      <c r="F459" s="217" t="s">
        <v>6161</v>
      </c>
      <c r="G459" s="218" t="s">
        <v>1352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80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6162</v>
      </c>
    </row>
    <row r="460" s="2" customFormat="1" ht="16.5" customHeight="1">
      <c r="A460" s="40"/>
      <c r="B460" s="41"/>
      <c r="C460" s="215" t="s">
        <v>4137</v>
      </c>
      <c r="D460" s="215" t="s">
        <v>190</v>
      </c>
      <c r="E460" s="216" t="s">
        <v>6163</v>
      </c>
      <c r="F460" s="217" t="s">
        <v>6164</v>
      </c>
      <c r="G460" s="218" t="s">
        <v>1352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80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6165</v>
      </c>
    </row>
    <row r="461" s="2" customFormat="1" ht="16.5" customHeight="1">
      <c r="A461" s="40"/>
      <c r="B461" s="41"/>
      <c r="C461" s="215" t="s">
        <v>6166</v>
      </c>
      <c r="D461" s="215" t="s">
        <v>190</v>
      </c>
      <c r="E461" s="216" t="s">
        <v>6167</v>
      </c>
      <c r="F461" s="217" t="s">
        <v>6168</v>
      </c>
      <c r="G461" s="218" t="s">
        <v>1352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190</v>
      </c>
      <c r="AU461" s="226" t="s">
        <v>80</v>
      </c>
      <c r="AY461" s="19" t="s">
        <v>188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6169</v>
      </c>
    </row>
    <row r="462" s="2" customFormat="1" ht="16.5" customHeight="1">
      <c r="A462" s="40"/>
      <c r="B462" s="41"/>
      <c r="C462" s="215" t="s">
        <v>4138</v>
      </c>
      <c r="D462" s="215" t="s">
        <v>190</v>
      </c>
      <c r="E462" s="216" t="s">
        <v>6170</v>
      </c>
      <c r="F462" s="217" t="s">
        <v>6171</v>
      </c>
      <c r="G462" s="218" t="s">
        <v>1352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190</v>
      </c>
      <c r="AU462" s="226" t="s">
        <v>80</v>
      </c>
      <c r="AY462" s="19" t="s">
        <v>188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6172</v>
      </c>
    </row>
    <row r="463" s="2" customFormat="1" ht="16.5" customHeight="1">
      <c r="A463" s="40"/>
      <c r="B463" s="41"/>
      <c r="C463" s="215" t="s">
        <v>6173</v>
      </c>
      <c r="D463" s="215" t="s">
        <v>190</v>
      </c>
      <c r="E463" s="216" t="s">
        <v>6174</v>
      </c>
      <c r="F463" s="217" t="s">
        <v>6175</v>
      </c>
      <c r="G463" s="218" t="s">
        <v>501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190</v>
      </c>
      <c r="AU463" s="226" t="s">
        <v>80</v>
      </c>
      <c r="AY463" s="19" t="s">
        <v>188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6176</v>
      </c>
    </row>
    <row r="464" s="2" customFormat="1" ht="16.5" customHeight="1">
      <c r="A464" s="40"/>
      <c r="B464" s="41"/>
      <c r="C464" s="215" t="s">
        <v>4139</v>
      </c>
      <c r="D464" s="215" t="s">
        <v>190</v>
      </c>
      <c r="E464" s="216" t="s">
        <v>6177</v>
      </c>
      <c r="F464" s="217" t="s">
        <v>6178</v>
      </c>
      <c r="G464" s="218" t="s">
        <v>1352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190</v>
      </c>
      <c r="AU464" s="226" t="s">
        <v>80</v>
      </c>
      <c r="AY464" s="19" t="s">
        <v>188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6179</v>
      </c>
    </row>
    <row r="465" s="2" customFormat="1" ht="16.5" customHeight="1">
      <c r="A465" s="40"/>
      <c r="B465" s="41"/>
      <c r="C465" s="215" t="s">
        <v>6180</v>
      </c>
      <c r="D465" s="215" t="s">
        <v>190</v>
      </c>
      <c r="E465" s="216" t="s">
        <v>6181</v>
      </c>
      <c r="F465" s="217" t="s">
        <v>6182</v>
      </c>
      <c r="G465" s="218" t="s">
        <v>5420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80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6183</v>
      </c>
    </row>
    <row r="466" s="2" customFormat="1" ht="24.15" customHeight="1">
      <c r="A466" s="40"/>
      <c r="B466" s="41"/>
      <c r="C466" s="215" t="s">
        <v>4142</v>
      </c>
      <c r="D466" s="215" t="s">
        <v>190</v>
      </c>
      <c r="E466" s="216" t="s">
        <v>5505</v>
      </c>
      <c r="F466" s="217" t="s">
        <v>5506</v>
      </c>
      <c r="G466" s="218" t="s">
        <v>5420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190</v>
      </c>
      <c r="AU466" s="226" t="s">
        <v>80</v>
      </c>
      <c r="AY466" s="19" t="s">
        <v>188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6184</v>
      </c>
    </row>
    <row r="467" s="2" customFormat="1" ht="24.15" customHeight="1">
      <c r="A467" s="40"/>
      <c r="B467" s="41"/>
      <c r="C467" s="215" t="s">
        <v>6185</v>
      </c>
      <c r="D467" s="215" t="s">
        <v>190</v>
      </c>
      <c r="E467" s="216" t="s">
        <v>6011</v>
      </c>
      <c r="F467" s="217" t="s">
        <v>6012</v>
      </c>
      <c r="G467" s="218" t="s">
        <v>1352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190</v>
      </c>
      <c r="AU467" s="226" t="s">
        <v>80</v>
      </c>
      <c r="AY467" s="19" t="s">
        <v>188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6186</v>
      </c>
    </row>
    <row r="468" s="2" customFormat="1" ht="16.5" customHeight="1">
      <c r="A468" s="40"/>
      <c r="B468" s="41"/>
      <c r="C468" s="215" t="s">
        <v>4145</v>
      </c>
      <c r="D468" s="215" t="s">
        <v>190</v>
      </c>
      <c r="E468" s="216" t="s">
        <v>5566</v>
      </c>
      <c r="F468" s="217" t="s">
        <v>5567</v>
      </c>
      <c r="G468" s="218" t="s">
        <v>501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190</v>
      </c>
      <c r="AU468" s="226" t="s">
        <v>80</v>
      </c>
      <c r="AY468" s="19" t="s">
        <v>188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6187</v>
      </c>
    </row>
    <row r="469" s="2" customFormat="1" ht="16.5" customHeight="1">
      <c r="A469" s="40"/>
      <c r="B469" s="41"/>
      <c r="C469" s="215" t="s">
        <v>6188</v>
      </c>
      <c r="D469" s="215" t="s">
        <v>190</v>
      </c>
      <c r="E469" s="216" t="s">
        <v>5568</v>
      </c>
      <c r="F469" s="217" t="s">
        <v>5569</v>
      </c>
      <c r="G469" s="218" t="s">
        <v>1352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190</v>
      </c>
      <c r="AU469" s="226" t="s">
        <v>80</v>
      </c>
      <c r="AY469" s="19" t="s">
        <v>188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6189</v>
      </c>
    </row>
    <row r="470" s="2" customFormat="1" ht="16.5" customHeight="1">
      <c r="A470" s="40"/>
      <c r="B470" s="41"/>
      <c r="C470" s="215" t="s">
        <v>4148</v>
      </c>
      <c r="D470" s="215" t="s">
        <v>190</v>
      </c>
      <c r="E470" s="216" t="s">
        <v>6190</v>
      </c>
      <c r="F470" s="217" t="s">
        <v>6191</v>
      </c>
      <c r="G470" s="218" t="s">
        <v>1352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80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6192</v>
      </c>
    </row>
    <row r="471" s="2" customFormat="1" ht="16.5" customHeight="1">
      <c r="A471" s="40"/>
      <c r="B471" s="41"/>
      <c r="C471" s="215" t="s">
        <v>6193</v>
      </c>
      <c r="D471" s="215" t="s">
        <v>190</v>
      </c>
      <c r="E471" s="216" t="s">
        <v>6194</v>
      </c>
      <c r="F471" s="217" t="s">
        <v>6195</v>
      </c>
      <c r="G471" s="218" t="s">
        <v>1352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190</v>
      </c>
      <c r="AU471" s="226" t="s">
        <v>80</v>
      </c>
      <c r="AY471" s="19" t="s">
        <v>188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6196</v>
      </c>
    </row>
    <row r="472" s="2" customFormat="1" ht="16.5" customHeight="1">
      <c r="A472" s="40"/>
      <c r="B472" s="41"/>
      <c r="C472" s="215" t="s">
        <v>4152</v>
      </c>
      <c r="D472" s="215" t="s">
        <v>190</v>
      </c>
      <c r="E472" s="216" t="s">
        <v>5529</v>
      </c>
      <c r="F472" s="217" t="s">
        <v>5530</v>
      </c>
      <c r="G472" s="218" t="s">
        <v>1352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80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6197</v>
      </c>
    </row>
    <row r="473" s="2" customFormat="1" ht="16.5" customHeight="1">
      <c r="A473" s="40"/>
      <c r="B473" s="41"/>
      <c r="C473" s="215" t="s">
        <v>6198</v>
      </c>
      <c r="D473" s="215" t="s">
        <v>190</v>
      </c>
      <c r="E473" s="216" t="s">
        <v>6199</v>
      </c>
      <c r="F473" s="217" t="s">
        <v>6200</v>
      </c>
      <c r="G473" s="218" t="s">
        <v>1352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190</v>
      </c>
      <c r="AU473" s="226" t="s">
        <v>80</v>
      </c>
      <c r="AY473" s="19" t="s">
        <v>188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6201</v>
      </c>
    </row>
    <row r="474" s="2" customFormat="1" ht="16.5" customHeight="1">
      <c r="A474" s="40"/>
      <c r="B474" s="41"/>
      <c r="C474" s="215" t="s">
        <v>4155</v>
      </c>
      <c r="D474" s="215" t="s">
        <v>190</v>
      </c>
      <c r="E474" s="216" t="s">
        <v>5928</v>
      </c>
      <c r="F474" s="217" t="s">
        <v>5929</v>
      </c>
      <c r="G474" s="218" t="s">
        <v>1352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80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6202</v>
      </c>
    </row>
    <row r="475" s="2" customFormat="1" ht="16.5" customHeight="1">
      <c r="A475" s="40"/>
      <c r="B475" s="41"/>
      <c r="C475" s="215" t="s">
        <v>6203</v>
      </c>
      <c r="D475" s="215" t="s">
        <v>190</v>
      </c>
      <c r="E475" s="216" t="s">
        <v>5931</v>
      </c>
      <c r="F475" s="217" t="s">
        <v>5932</v>
      </c>
      <c r="G475" s="218" t="s">
        <v>1352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190</v>
      </c>
      <c r="AU475" s="226" t="s">
        <v>80</v>
      </c>
      <c r="AY475" s="19" t="s">
        <v>188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401</v>
      </c>
    </row>
    <row r="476" s="2" customFormat="1" ht="16.5" customHeight="1">
      <c r="A476" s="40"/>
      <c r="B476" s="41"/>
      <c r="C476" s="215" t="s">
        <v>4158</v>
      </c>
      <c r="D476" s="215" t="s">
        <v>190</v>
      </c>
      <c r="E476" s="216" t="s">
        <v>5531</v>
      </c>
      <c r="F476" s="217" t="s">
        <v>5532</v>
      </c>
      <c r="G476" s="218" t="s">
        <v>1352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190</v>
      </c>
      <c r="AU476" s="226" t="s">
        <v>80</v>
      </c>
      <c r="AY476" s="19" t="s">
        <v>188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6204</v>
      </c>
    </row>
    <row r="477" s="2" customFormat="1" ht="16.5" customHeight="1">
      <c r="A477" s="40"/>
      <c r="B477" s="41"/>
      <c r="C477" s="215" t="s">
        <v>6205</v>
      </c>
      <c r="D477" s="215" t="s">
        <v>190</v>
      </c>
      <c r="E477" s="216" t="s">
        <v>6206</v>
      </c>
      <c r="F477" s="217" t="s">
        <v>6207</v>
      </c>
      <c r="G477" s="218" t="s">
        <v>1352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80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6208</v>
      </c>
    </row>
    <row r="478" s="2" customFormat="1" ht="16.5" customHeight="1">
      <c r="A478" s="40"/>
      <c r="B478" s="41"/>
      <c r="C478" s="215" t="s">
        <v>4161</v>
      </c>
      <c r="D478" s="215" t="s">
        <v>190</v>
      </c>
      <c r="E478" s="216" t="s">
        <v>5535</v>
      </c>
      <c r="F478" s="217" t="s">
        <v>5536</v>
      </c>
      <c r="G478" s="218" t="s">
        <v>1352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190</v>
      </c>
      <c r="AU478" s="226" t="s">
        <v>80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6209</v>
      </c>
    </row>
    <row r="479" s="2" customFormat="1" ht="16.5" customHeight="1">
      <c r="A479" s="40"/>
      <c r="B479" s="41"/>
      <c r="C479" s="215" t="s">
        <v>6210</v>
      </c>
      <c r="D479" s="215" t="s">
        <v>190</v>
      </c>
      <c r="E479" s="216" t="s">
        <v>6211</v>
      </c>
      <c r="F479" s="217" t="s">
        <v>6212</v>
      </c>
      <c r="G479" s="218" t="s">
        <v>1352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190</v>
      </c>
      <c r="AU479" s="226" t="s">
        <v>80</v>
      </c>
      <c r="AY479" s="19" t="s">
        <v>188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6213</v>
      </c>
    </row>
    <row r="480" s="2" customFormat="1" ht="16.5" customHeight="1">
      <c r="A480" s="40"/>
      <c r="B480" s="41"/>
      <c r="C480" s="215" t="s">
        <v>4164</v>
      </c>
      <c r="D480" s="215" t="s">
        <v>190</v>
      </c>
      <c r="E480" s="216" t="s">
        <v>6214</v>
      </c>
      <c r="F480" s="217" t="s">
        <v>6215</v>
      </c>
      <c r="G480" s="218" t="s">
        <v>1352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80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6216</v>
      </c>
    </row>
    <row r="481" s="2" customFormat="1" ht="16.5" customHeight="1">
      <c r="A481" s="40"/>
      <c r="B481" s="41"/>
      <c r="C481" s="215" t="s">
        <v>6217</v>
      </c>
      <c r="D481" s="215" t="s">
        <v>190</v>
      </c>
      <c r="E481" s="216" t="s">
        <v>5964</v>
      </c>
      <c r="F481" s="217" t="s">
        <v>5965</v>
      </c>
      <c r="G481" s="218" t="s">
        <v>1352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190</v>
      </c>
      <c r="AU481" s="226" t="s">
        <v>80</v>
      </c>
      <c r="AY481" s="19" t="s">
        <v>188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6218</v>
      </c>
    </row>
    <row r="482" s="2" customFormat="1" ht="16.5" customHeight="1">
      <c r="A482" s="40"/>
      <c r="B482" s="41"/>
      <c r="C482" s="215" t="s">
        <v>4167</v>
      </c>
      <c r="D482" s="215" t="s">
        <v>190</v>
      </c>
      <c r="E482" s="216" t="s">
        <v>6219</v>
      </c>
      <c r="F482" s="217" t="s">
        <v>6220</v>
      </c>
      <c r="G482" s="218" t="s">
        <v>1352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190</v>
      </c>
      <c r="AU482" s="226" t="s">
        <v>80</v>
      </c>
      <c r="AY482" s="19" t="s">
        <v>188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6221</v>
      </c>
    </row>
    <row r="483" s="2" customFormat="1" ht="16.5" customHeight="1">
      <c r="A483" s="40"/>
      <c r="B483" s="41"/>
      <c r="C483" s="215" t="s">
        <v>6222</v>
      </c>
      <c r="D483" s="215" t="s">
        <v>190</v>
      </c>
      <c r="E483" s="216" t="s">
        <v>6223</v>
      </c>
      <c r="F483" s="217" t="s">
        <v>6224</v>
      </c>
      <c r="G483" s="218" t="s">
        <v>1352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80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6225</v>
      </c>
    </row>
    <row r="484" s="2" customFormat="1" ht="16.5" customHeight="1">
      <c r="A484" s="40"/>
      <c r="B484" s="41"/>
      <c r="C484" s="215" t="s">
        <v>4170</v>
      </c>
      <c r="D484" s="215" t="s">
        <v>190</v>
      </c>
      <c r="E484" s="216" t="s">
        <v>6226</v>
      </c>
      <c r="F484" s="217" t="s">
        <v>6227</v>
      </c>
      <c r="G484" s="218" t="s">
        <v>1352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190</v>
      </c>
      <c r="AU484" s="226" t="s">
        <v>80</v>
      </c>
      <c r="AY484" s="19" t="s">
        <v>188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6228</v>
      </c>
    </row>
    <row r="485" s="2" customFormat="1" ht="16.5" customHeight="1">
      <c r="A485" s="40"/>
      <c r="B485" s="41"/>
      <c r="C485" s="215" t="s">
        <v>6229</v>
      </c>
      <c r="D485" s="215" t="s">
        <v>190</v>
      </c>
      <c r="E485" s="216" t="s">
        <v>6230</v>
      </c>
      <c r="F485" s="217" t="s">
        <v>5466</v>
      </c>
      <c r="G485" s="218" t="s">
        <v>1352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190</v>
      </c>
      <c r="AU485" s="226" t="s">
        <v>80</v>
      </c>
      <c r="AY485" s="19" t="s">
        <v>188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6231</v>
      </c>
    </row>
    <row r="486" s="2" customFormat="1" ht="16.5" customHeight="1">
      <c r="A486" s="40"/>
      <c r="B486" s="41"/>
      <c r="C486" s="215" t="s">
        <v>4173</v>
      </c>
      <c r="D486" s="215" t="s">
        <v>190</v>
      </c>
      <c r="E486" s="216" t="s">
        <v>6232</v>
      </c>
      <c r="F486" s="217" t="s">
        <v>5464</v>
      </c>
      <c r="G486" s="218" t="s">
        <v>1352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190</v>
      </c>
      <c r="AU486" s="226" t="s">
        <v>80</v>
      </c>
      <c r="AY486" s="19" t="s">
        <v>188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6233</v>
      </c>
    </row>
    <row r="487" s="2" customFormat="1" ht="16.5" customHeight="1">
      <c r="A487" s="40"/>
      <c r="B487" s="41"/>
      <c r="C487" s="215" t="s">
        <v>6234</v>
      </c>
      <c r="D487" s="215" t="s">
        <v>190</v>
      </c>
      <c r="E487" s="216" t="s">
        <v>6235</v>
      </c>
      <c r="F487" s="217" t="s">
        <v>6236</v>
      </c>
      <c r="G487" s="218" t="s">
        <v>1352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190</v>
      </c>
      <c r="AU487" s="226" t="s">
        <v>80</v>
      </c>
      <c r="AY487" s="19" t="s">
        <v>188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6237</v>
      </c>
    </row>
    <row r="488" s="2" customFormat="1" ht="16.5" customHeight="1">
      <c r="A488" s="40"/>
      <c r="B488" s="41"/>
      <c r="C488" s="215" t="s">
        <v>4176</v>
      </c>
      <c r="D488" s="215" t="s">
        <v>190</v>
      </c>
      <c r="E488" s="216" t="s">
        <v>5467</v>
      </c>
      <c r="F488" s="217" t="s">
        <v>5468</v>
      </c>
      <c r="G488" s="218" t="s">
        <v>501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190</v>
      </c>
      <c r="AU488" s="226" t="s">
        <v>80</v>
      </c>
      <c r="AY488" s="19" t="s">
        <v>188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6238</v>
      </c>
    </row>
    <row r="489" s="2" customFormat="1" ht="16.5" customHeight="1">
      <c r="A489" s="40"/>
      <c r="B489" s="41"/>
      <c r="C489" s="215" t="s">
        <v>6239</v>
      </c>
      <c r="D489" s="215" t="s">
        <v>190</v>
      </c>
      <c r="E489" s="216" t="s">
        <v>5469</v>
      </c>
      <c r="F489" s="217" t="s">
        <v>5470</v>
      </c>
      <c r="G489" s="218" t="s">
        <v>1352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190</v>
      </c>
      <c r="AU489" s="226" t="s">
        <v>80</v>
      </c>
      <c r="AY489" s="19" t="s">
        <v>188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6240</v>
      </c>
    </row>
    <row r="490" s="2" customFormat="1" ht="16.5" customHeight="1">
      <c r="A490" s="40"/>
      <c r="B490" s="41"/>
      <c r="C490" s="215" t="s">
        <v>5744</v>
      </c>
      <c r="D490" s="215" t="s">
        <v>190</v>
      </c>
      <c r="E490" s="216" t="s">
        <v>5491</v>
      </c>
      <c r="F490" s="217" t="s">
        <v>5492</v>
      </c>
      <c r="G490" s="218" t="s">
        <v>501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190</v>
      </c>
      <c r="AU490" s="226" t="s">
        <v>80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6241</v>
      </c>
    </row>
    <row r="491" s="2" customFormat="1" ht="16.5" customHeight="1">
      <c r="A491" s="40"/>
      <c r="B491" s="41"/>
      <c r="C491" s="215" t="s">
        <v>6242</v>
      </c>
      <c r="D491" s="215" t="s">
        <v>190</v>
      </c>
      <c r="E491" s="216" t="s">
        <v>5493</v>
      </c>
      <c r="F491" s="217" t="s">
        <v>5494</v>
      </c>
      <c r="G491" s="218" t="s">
        <v>501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190</v>
      </c>
      <c r="AU491" s="226" t="s">
        <v>80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6243</v>
      </c>
    </row>
    <row r="492" s="2" customFormat="1" ht="16.5" customHeight="1">
      <c r="A492" s="40"/>
      <c r="B492" s="41"/>
      <c r="C492" s="215" t="s">
        <v>5747</v>
      </c>
      <c r="D492" s="215" t="s">
        <v>190</v>
      </c>
      <c r="E492" s="216" t="s">
        <v>5857</v>
      </c>
      <c r="F492" s="217" t="s">
        <v>5858</v>
      </c>
      <c r="G492" s="218" t="s">
        <v>501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190</v>
      </c>
      <c r="AU492" s="226" t="s">
        <v>80</v>
      </c>
      <c r="AY492" s="19" t="s">
        <v>188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6244</v>
      </c>
    </row>
    <row r="493" s="2" customFormat="1" ht="16.5" customHeight="1">
      <c r="A493" s="40"/>
      <c r="B493" s="41"/>
      <c r="C493" s="215" t="s">
        <v>6245</v>
      </c>
      <c r="D493" s="215" t="s">
        <v>190</v>
      </c>
      <c r="E493" s="216" t="s">
        <v>5860</v>
      </c>
      <c r="F493" s="217" t="s">
        <v>5861</v>
      </c>
      <c r="G493" s="218" t="s">
        <v>1352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190</v>
      </c>
      <c r="AU493" s="226" t="s">
        <v>80</v>
      </c>
      <c r="AY493" s="19" t="s">
        <v>188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6246</v>
      </c>
    </row>
    <row r="494" s="2" customFormat="1" ht="16.5" customHeight="1">
      <c r="A494" s="40"/>
      <c r="B494" s="41"/>
      <c r="C494" s="215" t="s">
        <v>5750</v>
      </c>
      <c r="D494" s="215" t="s">
        <v>190</v>
      </c>
      <c r="E494" s="216" t="s">
        <v>3887</v>
      </c>
      <c r="F494" s="217" t="s">
        <v>5499</v>
      </c>
      <c r="G494" s="218" t="s">
        <v>501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190</v>
      </c>
      <c r="AU494" s="226" t="s">
        <v>80</v>
      </c>
      <c r="AY494" s="19" t="s">
        <v>188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6247</v>
      </c>
    </row>
    <row r="495" s="2" customFormat="1" ht="21.75" customHeight="1">
      <c r="A495" s="40"/>
      <c r="B495" s="41"/>
      <c r="C495" s="215" t="s">
        <v>6248</v>
      </c>
      <c r="D495" s="215" t="s">
        <v>190</v>
      </c>
      <c r="E495" s="216" t="s">
        <v>6249</v>
      </c>
      <c r="F495" s="217" t="s">
        <v>6250</v>
      </c>
      <c r="G495" s="218" t="s">
        <v>1352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190</v>
      </c>
      <c r="AU495" s="226" t="s">
        <v>80</v>
      </c>
      <c r="AY495" s="19" t="s">
        <v>188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6251</v>
      </c>
    </row>
    <row r="496" s="2" customFormat="1" ht="16.5" customHeight="1">
      <c r="A496" s="40"/>
      <c r="B496" s="41"/>
      <c r="C496" s="215" t="s">
        <v>5753</v>
      </c>
      <c r="D496" s="215" t="s">
        <v>190</v>
      </c>
      <c r="E496" s="216" t="s">
        <v>5570</v>
      </c>
      <c r="F496" s="217" t="s">
        <v>5571</v>
      </c>
      <c r="G496" s="218" t="s">
        <v>1397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190</v>
      </c>
      <c r="AU496" s="226" t="s">
        <v>80</v>
      </c>
      <c r="AY496" s="19" t="s">
        <v>188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6252</v>
      </c>
    </row>
    <row r="497" s="2" customFormat="1" ht="16.5" customHeight="1">
      <c r="A497" s="40"/>
      <c r="B497" s="41"/>
      <c r="C497" s="215" t="s">
        <v>6253</v>
      </c>
      <c r="D497" s="215" t="s">
        <v>190</v>
      </c>
      <c r="E497" s="216" t="s">
        <v>5572</v>
      </c>
      <c r="F497" s="217" t="s">
        <v>3793</v>
      </c>
      <c r="G497" s="218" t="s">
        <v>1397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190</v>
      </c>
      <c r="AU497" s="226" t="s">
        <v>80</v>
      </c>
      <c r="AY497" s="19" t="s">
        <v>188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6254</v>
      </c>
    </row>
    <row r="498" s="2" customFormat="1" ht="16.5" customHeight="1">
      <c r="A498" s="40"/>
      <c r="B498" s="41"/>
      <c r="C498" s="215" t="s">
        <v>5756</v>
      </c>
      <c r="D498" s="215" t="s">
        <v>190</v>
      </c>
      <c r="E498" s="216" t="s">
        <v>5573</v>
      </c>
      <c r="F498" s="217" t="s">
        <v>5574</v>
      </c>
      <c r="G498" s="218" t="s">
        <v>5420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190</v>
      </c>
      <c r="AU498" s="226" t="s">
        <v>80</v>
      </c>
      <c r="AY498" s="19" t="s">
        <v>188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6255</v>
      </c>
    </row>
    <row r="499" s="2" customFormat="1" ht="16.5" customHeight="1">
      <c r="A499" s="40"/>
      <c r="B499" s="41"/>
      <c r="C499" s="215" t="s">
        <v>6256</v>
      </c>
      <c r="D499" s="215" t="s">
        <v>190</v>
      </c>
      <c r="E499" s="216" t="s">
        <v>5575</v>
      </c>
      <c r="F499" s="217" t="s">
        <v>5576</v>
      </c>
      <c r="G499" s="218" t="s">
        <v>1352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190</v>
      </c>
      <c r="AU499" s="226" t="s">
        <v>80</v>
      </c>
      <c r="AY499" s="19" t="s">
        <v>188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6257</v>
      </c>
    </row>
    <row r="500" s="2" customFormat="1" ht="16.5" customHeight="1">
      <c r="A500" s="40"/>
      <c r="B500" s="41"/>
      <c r="C500" s="215" t="s">
        <v>5759</v>
      </c>
      <c r="D500" s="215" t="s">
        <v>190</v>
      </c>
      <c r="E500" s="216" t="s">
        <v>5577</v>
      </c>
      <c r="F500" s="217" t="s">
        <v>5578</v>
      </c>
      <c r="G500" s="218" t="s">
        <v>5579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190</v>
      </c>
      <c r="AU500" s="226" t="s">
        <v>80</v>
      </c>
      <c r="AY500" s="19" t="s">
        <v>188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6258</v>
      </c>
    </row>
    <row r="501" s="2" customFormat="1" ht="16.5" customHeight="1">
      <c r="A501" s="40"/>
      <c r="B501" s="41"/>
      <c r="C501" s="215" t="s">
        <v>6259</v>
      </c>
      <c r="D501" s="215" t="s">
        <v>190</v>
      </c>
      <c r="E501" s="216" t="s">
        <v>5580</v>
      </c>
      <c r="F501" s="217" t="s">
        <v>5581</v>
      </c>
      <c r="G501" s="218" t="s">
        <v>1352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190</v>
      </c>
      <c r="AU501" s="226" t="s">
        <v>80</v>
      </c>
      <c r="AY501" s="19" t="s">
        <v>188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6260</v>
      </c>
    </row>
    <row r="502" s="2" customFormat="1" ht="16.5" customHeight="1">
      <c r="A502" s="40"/>
      <c r="B502" s="41"/>
      <c r="C502" s="215" t="s">
        <v>5762</v>
      </c>
      <c r="D502" s="215" t="s">
        <v>190</v>
      </c>
      <c r="E502" s="216" t="s">
        <v>5582</v>
      </c>
      <c r="F502" s="217" t="s">
        <v>5583</v>
      </c>
      <c r="G502" s="218" t="s">
        <v>3822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190</v>
      </c>
      <c r="AU502" s="226" t="s">
        <v>80</v>
      </c>
      <c r="AY502" s="19" t="s">
        <v>188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6261</v>
      </c>
    </row>
    <row r="503" s="2" customFormat="1" ht="16.5" customHeight="1">
      <c r="A503" s="40"/>
      <c r="B503" s="41"/>
      <c r="C503" s="215" t="s">
        <v>6262</v>
      </c>
      <c r="D503" s="215" t="s">
        <v>190</v>
      </c>
      <c r="E503" s="216" t="s">
        <v>5584</v>
      </c>
      <c r="F503" s="217" t="s">
        <v>4147</v>
      </c>
      <c r="G503" s="218" t="s">
        <v>451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190</v>
      </c>
      <c r="AU503" s="226" t="s">
        <v>80</v>
      </c>
      <c r="AY503" s="19" t="s">
        <v>188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6263</v>
      </c>
    </row>
    <row r="504" s="2" customFormat="1" ht="16.5" customHeight="1">
      <c r="A504" s="40"/>
      <c r="B504" s="41"/>
      <c r="C504" s="215" t="s">
        <v>5765</v>
      </c>
      <c r="D504" s="215" t="s">
        <v>190</v>
      </c>
      <c r="E504" s="216" t="s">
        <v>3920</v>
      </c>
      <c r="F504" s="217" t="s">
        <v>5585</v>
      </c>
      <c r="G504" s="218" t="s">
        <v>345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190</v>
      </c>
      <c r="AU504" s="226" t="s">
        <v>80</v>
      </c>
      <c r="AY504" s="19" t="s">
        <v>188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6264</v>
      </c>
    </row>
    <row r="505" s="2" customFormat="1" ht="16.5" customHeight="1">
      <c r="A505" s="40"/>
      <c r="B505" s="41"/>
      <c r="C505" s="215" t="s">
        <v>6265</v>
      </c>
      <c r="D505" s="215" t="s">
        <v>190</v>
      </c>
      <c r="E505" s="216" t="s">
        <v>3922</v>
      </c>
      <c r="F505" s="217" t="s">
        <v>3762</v>
      </c>
      <c r="G505" s="218" t="s">
        <v>345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190</v>
      </c>
      <c r="AU505" s="226" t="s">
        <v>80</v>
      </c>
      <c r="AY505" s="19" t="s">
        <v>188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6266</v>
      </c>
    </row>
    <row r="506" s="2" customFormat="1" ht="16.5" customHeight="1">
      <c r="A506" s="40"/>
      <c r="B506" s="41"/>
      <c r="C506" s="215" t="s">
        <v>5768</v>
      </c>
      <c r="D506" s="215" t="s">
        <v>190</v>
      </c>
      <c r="E506" s="216" t="s">
        <v>5586</v>
      </c>
      <c r="F506" s="217" t="s">
        <v>5587</v>
      </c>
      <c r="G506" s="218" t="s">
        <v>345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190</v>
      </c>
      <c r="AU506" s="226" t="s">
        <v>80</v>
      </c>
      <c r="AY506" s="19" t="s">
        <v>188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6267</v>
      </c>
    </row>
    <row r="507" s="2" customFormat="1" ht="16.5" customHeight="1">
      <c r="A507" s="40"/>
      <c r="B507" s="41"/>
      <c r="C507" s="215" t="s">
        <v>6268</v>
      </c>
      <c r="D507" s="215" t="s">
        <v>190</v>
      </c>
      <c r="E507" s="216" t="s">
        <v>5588</v>
      </c>
      <c r="F507" s="217" t="s">
        <v>3762</v>
      </c>
      <c r="G507" s="218" t="s">
        <v>345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190</v>
      </c>
      <c r="AU507" s="226" t="s">
        <v>80</v>
      </c>
      <c r="AY507" s="19" t="s">
        <v>188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6269</v>
      </c>
    </row>
    <row r="508" s="2" customFormat="1" ht="16.5" customHeight="1">
      <c r="A508" s="40"/>
      <c r="B508" s="41"/>
      <c r="C508" s="215" t="s">
        <v>5771</v>
      </c>
      <c r="D508" s="215" t="s">
        <v>190</v>
      </c>
      <c r="E508" s="216" t="s">
        <v>5589</v>
      </c>
      <c r="F508" s="217" t="s">
        <v>5590</v>
      </c>
      <c r="G508" s="218" t="s">
        <v>1352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80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6270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253</v>
      </c>
      <c r="F509" s="202" t="s">
        <v>6271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188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6272</v>
      </c>
      <c r="D510" s="215" t="s">
        <v>190</v>
      </c>
      <c r="E510" s="216" t="s">
        <v>6273</v>
      </c>
      <c r="F510" s="217" t="s">
        <v>6274</v>
      </c>
      <c r="G510" s="218" t="s">
        <v>1352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190</v>
      </c>
      <c r="AU510" s="226" t="s">
        <v>80</v>
      </c>
      <c r="AY510" s="19" t="s">
        <v>188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6275</v>
      </c>
    </row>
    <row r="511" s="2" customFormat="1" ht="24.15" customHeight="1">
      <c r="A511" s="40"/>
      <c r="B511" s="41"/>
      <c r="C511" s="215" t="s">
        <v>5774</v>
      </c>
      <c r="D511" s="215" t="s">
        <v>190</v>
      </c>
      <c r="E511" s="216" t="s">
        <v>6276</v>
      </c>
      <c r="F511" s="217" t="s">
        <v>6277</v>
      </c>
      <c r="G511" s="218" t="s">
        <v>3822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190</v>
      </c>
      <c r="AU511" s="226" t="s">
        <v>80</v>
      </c>
      <c r="AY511" s="19" t="s">
        <v>188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6278</v>
      </c>
    </row>
    <row r="512" s="2" customFormat="1" ht="16.5" customHeight="1">
      <c r="A512" s="40"/>
      <c r="B512" s="41"/>
      <c r="C512" s="215" t="s">
        <v>6279</v>
      </c>
      <c r="D512" s="215" t="s">
        <v>190</v>
      </c>
      <c r="E512" s="216" t="s">
        <v>6280</v>
      </c>
      <c r="F512" s="217" t="s">
        <v>6281</v>
      </c>
      <c r="G512" s="218" t="s">
        <v>1352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190</v>
      </c>
      <c r="AU512" s="226" t="s">
        <v>80</v>
      </c>
      <c r="AY512" s="19" t="s">
        <v>188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6282</v>
      </c>
    </row>
    <row r="513" s="2" customFormat="1" ht="24.15" customHeight="1">
      <c r="A513" s="40"/>
      <c r="B513" s="41"/>
      <c r="C513" s="215" t="s">
        <v>5777</v>
      </c>
      <c r="D513" s="215" t="s">
        <v>190</v>
      </c>
      <c r="E513" s="216" t="s">
        <v>6283</v>
      </c>
      <c r="F513" s="217" t="s">
        <v>6284</v>
      </c>
      <c r="G513" s="218" t="s">
        <v>1352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190</v>
      </c>
      <c r="AU513" s="226" t="s">
        <v>80</v>
      </c>
      <c r="AY513" s="19" t="s">
        <v>188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6285</v>
      </c>
    </row>
    <row r="514" s="2" customFormat="1" ht="24.15" customHeight="1">
      <c r="A514" s="40"/>
      <c r="B514" s="41"/>
      <c r="C514" s="215" t="s">
        <v>6286</v>
      </c>
      <c r="D514" s="215" t="s">
        <v>190</v>
      </c>
      <c r="E514" s="216" t="s">
        <v>6287</v>
      </c>
      <c r="F514" s="217" t="s">
        <v>6288</v>
      </c>
      <c r="G514" s="218" t="s">
        <v>1352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190</v>
      </c>
      <c r="AU514" s="226" t="s">
        <v>80</v>
      </c>
      <c r="AY514" s="19" t="s">
        <v>188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6289</v>
      </c>
    </row>
    <row r="515" s="2" customFormat="1" ht="24.15" customHeight="1">
      <c r="A515" s="40"/>
      <c r="B515" s="41"/>
      <c r="C515" s="215" t="s">
        <v>5780</v>
      </c>
      <c r="D515" s="215" t="s">
        <v>190</v>
      </c>
      <c r="E515" s="216" t="s">
        <v>6290</v>
      </c>
      <c r="F515" s="217" t="s">
        <v>6291</v>
      </c>
      <c r="G515" s="218" t="s">
        <v>1352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190</v>
      </c>
      <c r="AU515" s="226" t="s">
        <v>80</v>
      </c>
      <c r="AY515" s="19" t="s">
        <v>188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6292</v>
      </c>
    </row>
    <row r="516" s="2" customFormat="1" ht="16.5" customHeight="1">
      <c r="A516" s="40"/>
      <c r="B516" s="41"/>
      <c r="C516" s="215" t="s">
        <v>6293</v>
      </c>
      <c r="D516" s="215" t="s">
        <v>190</v>
      </c>
      <c r="E516" s="216" t="s">
        <v>6294</v>
      </c>
      <c r="F516" s="217" t="s">
        <v>6295</v>
      </c>
      <c r="G516" s="218" t="s">
        <v>1352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190</v>
      </c>
      <c r="AU516" s="226" t="s">
        <v>80</v>
      </c>
      <c r="AY516" s="19" t="s">
        <v>188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6296</v>
      </c>
    </row>
    <row r="517" s="2" customFormat="1" ht="24.15" customHeight="1">
      <c r="A517" s="40"/>
      <c r="B517" s="41"/>
      <c r="C517" s="215" t="s">
        <v>5783</v>
      </c>
      <c r="D517" s="215" t="s">
        <v>190</v>
      </c>
      <c r="E517" s="216" t="s">
        <v>6297</v>
      </c>
      <c r="F517" s="217" t="s">
        <v>6298</v>
      </c>
      <c r="G517" s="218" t="s">
        <v>451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190</v>
      </c>
      <c r="AU517" s="226" t="s">
        <v>80</v>
      </c>
      <c r="AY517" s="19" t="s">
        <v>188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6299</v>
      </c>
    </row>
    <row r="518" s="2" customFormat="1" ht="16.5" customHeight="1">
      <c r="A518" s="40"/>
      <c r="B518" s="41"/>
      <c r="C518" s="215" t="s">
        <v>6300</v>
      </c>
      <c r="D518" s="215" t="s">
        <v>190</v>
      </c>
      <c r="E518" s="216" t="s">
        <v>6301</v>
      </c>
      <c r="F518" s="217" t="s">
        <v>6302</v>
      </c>
      <c r="G518" s="218" t="s">
        <v>1352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190</v>
      </c>
      <c r="AU518" s="226" t="s">
        <v>80</v>
      </c>
      <c r="AY518" s="19" t="s">
        <v>188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6303</v>
      </c>
    </row>
    <row r="519" s="2" customFormat="1" ht="16.5" customHeight="1">
      <c r="A519" s="40"/>
      <c r="B519" s="41"/>
      <c r="C519" s="215" t="s">
        <v>5786</v>
      </c>
      <c r="D519" s="215" t="s">
        <v>190</v>
      </c>
      <c r="E519" s="216" t="s">
        <v>6304</v>
      </c>
      <c r="F519" s="217" t="s">
        <v>6305</v>
      </c>
      <c r="G519" s="218" t="s">
        <v>1352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80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6306</v>
      </c>
    </row>
    <row r="520" s="2" customFormat="1" ht="16.5" customHeight="1">
      <c r="A520" s="40"/>
      <c r="B520" s="41"/>
      <c r="C520" s="215" t="s">
        <v>6307</v>
      </c>
      <c r="D520" s="215" t="s">
        <v>190</v>
      </c>
      <c r="E520" s="216" t="s">
        <v>6308</v>
      </c>
      <c r="F520" s="217" t="s">
        <v>6309</v>
      </c>
      <c r="G520" s="218" t="s">
        <v>1352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190</v>
      </c>
      <c r="AU520" s="226" t="s">
        <v>80</v>
      </c>
      <c r="AY520" s="19" t="s">
        <v>188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6310</v>
      </c>
    </row>
    <row r="521" s="2" customFormat="1" ht="16.5" customHeight="1">
      <c r="A521" s="40"/>
      <c r="B521" s="41"/>
      <c r="C521" s="215" t="s">
        <v>5789</v>
      </c>
      <c r="D521" s="215" t="s">
        <v>190</v>
      </c>
      <c r="E521" s="216" t="s">
        <v>6311</v>
      </c>
      <c r="F521" s="217" t="s">
        <v>6312</v>
      </c>
      <c r="G521" s="218" t="s">
        <v>1352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190</v>
      </c>
      <c r="AU521" s="226" t="s">
        <v>80</v>
      </c>
      <c r="AY521" s="19" t="s">
        <v>188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6313</v>
      </c>
    </row>
    <row r="522" s="2" customFormat="1" ht="16.5" customHeight="1">
      <c r="A522" s="40"/>
      <c r="B522" s="41"/>
      <c r="C522" s="215" t="s">
        <v>6314</v>
      </c>
      <c r="D522" s="215" t="s">
        <v>190</v>
      </c>
      <c r="E522" s="216" t="s">
        <v>6315</v>
      </c>
      <c r="F522" s="217" t="s">
        <v>6316</v>
      </c>
      <c r="G522" s="218" t="s">
        <v>1352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190</v>
      </c>
      <c r="AU522" s="226" t="s">
        <v>80</v>
      </c>
      <c r="AY522" s="19" t="s">
        <v>188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6317</v>
      </c>
    </row>
    <row r="523" s="2" customFormat="1" ht="16.5" customHeight="1">
      <c r="A523" s="40"/>
      <c r="B523" s="41"/>
      <c r="C523" s="215" t="s">
        <v>5792</v>
      </c>
      <c r="D523" s="215" t="s">
        <v>190</v>
      </c>
      <c r="E523" s="216" t="s">
        <v>6318</v>
      </c>
      <c r="F523" s="217" t="s">
        <v>6319</v>
      </c>
      <c r="G523" s="218" t="s">
        <v>1352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190</v>
      </c>
      <c r="AU523" s="226" t="s">
        <v>80</v>
      </c>
      <c r="AY523" s="19" t="s">
        <v>188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6320</v>
      </c>
    </row>
    <row r="524" s="2" customFormat="1" ht="62.7" customHeight="1">
      <c r="A524" s="40"/>
      <c r="B524" s="41"/>
      <c r="C524" s="215" t="s">
        <v>6321</v>
      </c>
      <c r="D524" s="215" t="s">
        <v>190</v>
      </c>
      <c r="E524" s="216" t="s">
        <v>6322</v>
      </c>
      <c r="F524" s="217" t="s">
        <v>6323</v>
      </c>
      <c r="G524" s="218" t="s">
        <v>1352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190</v>
      </c>
      <c r="AU524" s="226" t="s">
        <v>80</v>
      </c>
      <c r="AY524" s="19" t="s">
        <v>188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6324</v>
      </c>
    </row>
    <row r="525" s="2" customFormat="1" ht="16.5" customHeight="1">
      <c r="A525" s="40"/>
      <c r="B525" s="41"/>
      <c r="C525" s="215" t="s">
        <v>5795</v>
      </c>
      <c r="D525" s="215" t="s">
        <v>190</v>
      </c>
      <c r="E525" s="216" t="s">
        <v>6325</v>
      </c>
      <c r="F525" s="217" t="s">
        <v>6326</v>
      </c>
      <c r="G525" s="218" t="s">
        <v>1352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190</v>
      </c>
      <c r="AU525" s="226" t="s">
        <v>80</v>
      </c>
      <c r="AY525" s="19" t="s">
        <v>188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6327</v>
      </c>
    </row>
    <row r="526" s="2" customFormat="1" ht="21.75" customHeight="1">
      <c r="A526" s="40"/>
      <c r="B526" s="41"/>
      <c r="C526" s="215" t="s">
        <v>6328</v>
      </c>
      <c r="D526" s="215" t="s">
        <v>190</v>
      </c>
      <c r="E526" s="216" t="s">
        <v>6329</v>
      </c>
      <c r="F526" s="217" t="s">
        <v>6330</v>
      </c>
      <c r="G526" s="218" t="s">
        <v>1352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190</v>
      </c>
      <c r="AU526" s="226" t="s">
        <v>80</v>
      </c>
      <c r="AY526" s="19" t="s">
        <v>188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6331</v>
      </c>
    </row>
    <row r="527" s="2" customFormat="1" ht="16.5" customHeight="1">
      <c r="A527" s="40"/>
      <c r="B527" s="41"/>
      <c r="C527" s="215" t="s">
        <v>5798</v>
      </c>
      <c r="D527" s="215" t="s">
        <v>190</v>
      </c>
      <c r="E527" s="216" t="s">
        <v>6304</v>
      </c>
      <c r="F527" s="217" t="s">
        <v>6305</v>
      </c>
      <c r="G527" s="218" t="s">
        <v>1352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80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6332</v>
      </c>
    </row>
    <row r="528" s="2" customFormat="1" ht="62.7" customHeight="1">
      <c r="A528" s="40"/>
      <c r="B528" s="41"/>
      <c r="C528" s="215" t="s">
        <v>6333</v>
      </c>
      <c r="D528" s="215" t="s">
        <v>190</v>
      </c>
      <c r="E528" s="216" t="s">
        <v>6334</v>
      </c>
      <c r="F528" s="217" t="s">
        <v>6335</v>
      </c>
      <c r="G528" s="218" t="s">
        <v>1352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190</v>
      </c>
      <c r="AU528" s="226" t="s">
        <v>80</v>
      </c>
      <c r="AY528" s="19" t="s">
        <v>188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6336</v>
      </c>
    </row>
    <row r="529" s="2" customFormat="1" ht="16.5" customHeight="1">
      <c r="A529" s="40"/>
      <c r="B529" s="41"/>
      <c r="C529" s="215" t="s">
        <v>5801</v>
      </c>
      <c r="D529" s="215" t="s">
        <v>190</v>
      </c>
      <c r="E529" s="216" t="s">
        <v>6337</v>
      </c>
      <c r="F529" s="217" t="s">
        <v>6338</v>
      </c>
      <c r="G529" s="218" t="s">
        <v>1352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190</v>
      </c>
      <c r="AU529" s="226" t="s">
        <v>80</v>
      </c>
      <c r="AY529" s="19" t="s">
        <v>188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6339</v>
      </c>
    </row>
    <row r="530" s="2" customFormat="1" ht="21.75" customHeight="1">
      <c r="A530" s="40"/>
      <c r="B530" s="41"/>
      <c r="C530" s="215" t="s">
        <v>6340</v>
      </c>
      <c r="D530" s="215" t="s">
        <v>190</v>
      </c>
      <c r="E530" s="216" t="s">
        <v>6341</v>
      </c>
      <c r="F530" s="217" t="s">
        <v>6342</v>
      </c>
      <c r="G530" s="218" t="s">
        <v>1352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190</v>
      </c>
      <c r="AU530" s="226" t="s">
        <v>80</v>
      </c>
      <c r="AY530" s="19" t="s">
        <v>188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6343</v>
      </c>
    </row>
    <row r="531" s="2" customFormat="1" ht="16.5" customHeight="1">
      <c r="A531" s="40"/>
      <c r="B531" s="41"/>
      <c r="C531" s="215" t="s">
        <v>5804</v>
      </c>
      <c r="D531" s="215" t="s">
        <v>190</v>
      </c>
      <c r="E531" s="216" t="s">
        <v>6344</v>
      </c>
      <c r="F531" s="217" t="s">
        <v>6345</v>
      </c>
      <c r="G531" s="218" t="s">
        <v>1352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190</v>
      </c>
      <c r="AU531" s="226" t="s">
        <v>80</v>
      </c>
      <c r="AY531" s="19" t="s">
        <v>188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6346</v>
      </c>
    </row>
    <row r="532" s="2" customFormat="1" ht="16.5" customHeight="1">
      <c r="A532" s="40"/>
      <c r="B532" s="41"/>
      <c r="C532" s="215" t="s">
        <v>6347</v>
      </c>
      <c r="D532" s="215" t="s">
        <v>190</v>
      </c>
      <c r="E532" s="216" t="s">
        <v>6348</v>
      </c>
      <c r="F532" s="217" t="s">
        <v>6349</v>
      </c>
      <c r="G532" s="218" t="s">
        <v>1352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80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6350</v>
      </c>
    </row>
    <row r="533" s="2" customFormat="1" ht="16.5" customHeight="1">
      <c r="A533" s="40"/>
      <c r="B533" s="41"/>
      <c r="C533" s="215" t="s">
        <v>5807</v>
      </c>
      <c r="D533" s="215" t="s">
        <v>190</v>
      </c>
      <c r="E533" s="216" t="s">
        <v>6351</v>
      </c>
      <c r="F533" s="217" t="s">
        <v>6352</v>
      </c>
      <c r="G533" s="218" t="s">
        <v>1352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190</v>
      </c>
      <c r="AU533" s="226" t="s">
        <v>80</v>
      </c>
      <c r="AY533" s="19" t="s">
        <v>188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6353</v>
      </c>
    </row>
    <row r="534" s="2" customFormat="1" ht="16.5" customHeight="1">
      <c r="A534" s="40"/>
      <c r="B534" s="41"/>
      <c r="C534" s="215" t="s">
        <v>6354</v>
      </c>
      <c r="D534" s="215" t="s">
        <v>190</v>
      </c>
      <c r="E534" s="216" t="s">
        <v>6355</v>
      </c>
      <c r="F534" s="217" t="s">
        <v>6356</v>
      </c>
      <c r="G534" s="218" t="s">
        <v>1352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190</v>
      </c>
      <c r="AU534" s="226" t="s">
        <v>80</v>
      </c>
      <c r="AY534" s="19" t="s">
        <v>188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6357</v>
      </c>
    </row>
    <row r="535" s="2" customFormat="1" ht="16.5" customHeight="1">
      <c r="A535" s="40"/>
      <c r="B535" s="41"/>
      <c r="C535" s="215" t="s">
        <v>5810</v>
      </c>
      <c r="D535" s="215" t="s">
        <v>190</v>
      </c>
      <c r="E535" s="216" t="s">
        <v>6315</v>
      </c>
      <c r="F535" s="217" t="s">
        <v>6316</v>
      </c>
      <c r="G535" s="218" t="s">
        <v>1352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190</v>
      </c>
      <c r="AU535" s="226" t="s">
        <v>80</v>
      </c>
      <c r="AY535" s="19" t="s">
        <v>188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6358</v>
      </c>
    </row>
    <row r="536" s="2" customFormat="1" ht="16.5" customHeight="1">
      <c r="A536" s="40"/>
      <c r="B536" s="41"/>
      <c r="C536" s="215" t="s">
        <v>6359</v>
      </c>
      <c r="D536" s="215" t="s">
        <v>190</v>
      </c>
      <c r="E536" s="216" t="s">
        <v>6360</v>
      </c>
      <c r="F536" s="217" t="s">
        <v>6361</v>
      </c>
      <c r="G536" s="218" t="s">
        <v>1352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190</v>
      </c>
      <c r="AU536" s="226" t="s">
        <v>80</v>
      </c>
      <c r="AY536" s="19" t="s">
        <v>188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6362</v>
      </c>
    </row>
    <row r="537" s="2" customFormat="1" ht="16.5" customHeight="1">
      <c r="A537" s="40"/>
      <c r="B537" s="41"/>
      <c r="C537" s="215" t="s">
        <v>5813</v>
      </c>
      <c r="D537" s="215" t="s">
        <v>190</v>
      </c>
      <c r="E537" s="216" t="s">
        <v>6363</v>
      </c>
      <c r="F537" s="217" t="s">
        <v>6364</v>
      </c>
      <c r="G537" s="218" t="s">
        <v>1352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190</v>
      </c>
      <c r="AU537" s="226" t="s">
        <v>80</v>
      </c>
      <c r="AY537" s="19" t="s">
        <v>188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6365</v>
      </c>
    </row>
    <row r="538" s="2" customFormat="1" ht="16.5" customHeight="1">
      <c r="A538" s="40"/>
      <c r="B538" s="41"/>
      <c r="C538" s="215" t="s">
        <v>6366</v>
      </c>
      <c r="D538" s="215" t="s">
        <v>190</v>
      </c>
      <c r="E538" s="216" t="s">
        <v>6367</v>
      </c>
      <c r="F538" s="217" t="s">
        <v>6368</v>
      </c>
      <c r="G538" s="218" t="s">
        <v>1352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190</v>
      </c>
      <c r="AU538" s="226" t="s">
        <v>80</v>
      </c>
      <c r="AY538" s="19" t="s">
        <v>188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6369</v>
      </c>
    </row>
    <row r="539" s="2" customFormat="1" ht="16.5" customHeight="1">
      <c r="A539" s="40"/>
      <c r="B539" s="41"/>
      <c r="C539" s="215" t="s">
        <v>5816</v>
      </c>
      <c r="D539" s="215" t="s">
        <v>190</v>
      </c>
      <c r="E539" s="216" t="s">
        <v>6370</v>
      </c>
      <c r="F539" s="217" t="s">
        <v>6371</v>
      </c>
      <c r="G539" s="218" t="s">
        <v>1352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190</v>
      </c>
      <c r="AU539" s="226" t="s">
        <v>80</v>
      </c>
      <c r="AY539" s="19" t="s">
        <v>188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6372</v>
      </c>
    </row>
    <row r="540" s="2" customFormat="1" ht="16.5" customHeight="1">
      <c r="A540" s="40"/>
      <c r="B540" s="41"/>
      <c r="C540" s="215" t="s">
        <v>6373</v>
      </c>
      <c r="D540" s="215" t="s">
        <v>190</v>
      </c>
      <c r="E540" s="216" t="s">
        <v>6374</v>
      </c>
      <c r="F540" s="217" t="s">
        <v>6375</v>
      </c>
      <c r="G540" s="218" t="s">
        <v>1352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190</v>
      </c>
      <c r="AU540" s="226" t="s">
        <v>80</v>
      </c>
      <c r="AY540" s="19" t="s">
        <v>188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6376</v>
      </c>
    </row>
    <row r="541" s="2" customFormat="1" ht="16.5" customHeight="1">
      <c r="A541" s="40"/>
      <c r="B541" s="41"/>
      <c r="C541" s="215" t="s">
        <v>5817</v>
      </c>
      <c r="D541" s="215" t="s">
        <v>190</v>
      </c>
      <c r="E541" s="216" t="s">
        <v>6377</v>
      </c>
      <c r="F541" s="217" t="s">
        <v>6378</v>
      </c>
      <c r="G541" s="218" t="s">
        <v>1352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190</v>
      </c>
      <c r="AU541" s="226" t="s">
        <v>80</v>
      </c>
      <c r="AY541" s="19" t="s">
        <v>188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6379</v>
      </c>
    </row>
    <row r="542" s="2" customFormat="1" ht="16.5" customHeight="1">
      <c r="A542" s="40"/>
      <c r="B542" s="41"/>
      <c r="C542" s="215" t="s">
        <v>6380</v>
      </c>
      <c r="D542" s="215" t="s">
        <v>190</v>
      </c>
      <c r="E542" s="216" t="s">
        <v>6381</v>
      </c>
      <c r="F542" s="217" t="s">
        <v>6382</v>
      </c>
      <c r="G542" s="218" t="s">
        <v>1352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190</v>
      </c>
      <c r="AU542" s="226" t="s">
        <v>80</v>
      </c>
      <c r="AY542" s="19" t="s">
        <v>188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6383</v>
      </c>
    </row>
    <row r="543" s="2" customFormat="1" ht="16.5" customHeight="1">
      <c r="A543" s="40"/>
      <c r="B543" s="41"/>
      <c r="C543" s="215" t="s">
        <v>5820</v>
      </c>
      <c r="D543" s="215" t="s">
        <v>190</v>
      </c>
      <c r="E543" s="216" t="s">
        <v>6384</v>
      </c>
      <c r="F543" s="217" t="s">
        <v>6385</v>
      </c>
      <c r="G543" s="218" t="s">
        <v>1352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190</v>
      </c>
      <c r="AU543" s="226" t="s">
        <v>80</v>
      </c>
      <c r="AY543" s="19" t="s">
        <v>188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6386</v>
      </c>
    </row>
    <row r="544" s="2" customFormat="1" ht="16.5" customHeight="1">
      <c r="A544" s="40"/>
      <c r="B544" s="41"/>
      <c r="C544" s="215" t="s">
        <v>6387</v>
      </c>
      <c r="D544" s="215" t="s">
        <v>190</v>
      </c>
      <c r="E544" s="216" t="s">
        <v>6388</v>
      </c>
      <c r="F544" s="217" t="s">
        <v>6389</v>
      </c>
      <c r="G544" s="218" t="s">
        <v>1352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190</v>
      </c>
      <c r="AU544" s="226" t="s">
        <v>80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6390</v>
      </c>
    </row>
    <row r="545" s="2" customFormat="1" ht="16.5" customHeight="1">
      <c r="A545" s="40"/>
      <c r="B545" s="41"/>
      <c r="C545" s="215" t="s">
        <v>5821</v>
      </c>
      <c r="D545" s="215" t="s">
        <v>190</v>
      </c>
      <c r="E545" s="216" t="s">
        <v>6174</v>
      </c>
      <c r="F545" s="217" t="s">
        <v>6175</v>
      </c>
      <c r="G545" s="218" t="s">
        <v>501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190</v>
      </c>
      <c r="AU545" s="226" t="s">
        <v>80</v>
      </c>
      <c r="AY545" s="19" t="s">
        <v>188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6391</v>
      </c>
    </row>
    <row r="546" s="2" customFormat="1" ht="16.5" customHeight="1">
      <c r="A546" s="40"/>
      <c r="B546" s="41"/>
      <c r="C546" s="215" t="s">
        <v>6392</v>
      </c>
      <c r="D546" s="215" t="s">
        <v>190</v>
      </c>
      <c r="E546" s="216" t="s">
        <v>5849</v>
      </c>
      <c r="F546" s="217" t="s">
        <v>5850</v>
      </c>
      <c r="G546" s="218" t="s">
        <v>501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190</v>
      </c>
      <c r="AU546" s="226" t="s">
        <v>80</v>
      </c>
      <c r="AY546" s="19" t="s">
        <v>188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6393</v>
      </c>
    </row>
    <row r="547" s="2" customFormat="1" ht="16.5" customHeight="1">
      <c r="A547" s="40"/>
      <c r="B547" s="41"/>
      <c r="C547" s="215" t="s">
        <v>5824</v>
      </c>
      <c r="D547" s="215" t="s">
        <v>190</v>
      </c>
      <c r="E547" s="216" t="s">
        <v>6394</v>
      </c>
      <c r="F547" s="217" t="s">
        <v>6395</v>
      </c>
      <c r="G547" s="218" t="s">
        <v>1352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190</v>
      </c>
      <c r="AU547" s="226" t="s">
        <v>80</v>
      </c>
      <c r="AY547" s="19" t="s">
        <v>188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6396</v>
      </c>
    </row>
    <row r="548" s="2" customFormat="1" ht="16.5" customHeight="1">
      <c r="A548" s="40"/>
      <c r="B548" s="41"/>
      <c r="C548" s="215" t="s">
        <v>6397</v>
      </c>
      <c r="D548" s="215" t="s">
        <v>190</v>
      </c>
      <c r="E548" s="216" t="s">
        <v>6398</v>
      </c>
      <c r="F548" s="217" t="s">
        <v>6399</v>
      </c>
      <c r="G548" s="218" t="s">
        <v>1352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190</v>
      </c>
      <c r="AU548" s="226" t="s">
        <v>80</v>
      </c>
      <c r="AY548" s="19" t="s">
        <v>188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6400</v>
      </c>
    </row>
    <row r="549" s="2" customFormat="1" ht="24.15" customHeight="1">
      <c r="A549" s="40"/>
      <c r="B549" s="41"/>
      <c r="C549" s="215" t="s">
        <v>5827</v>
      </c>
      <c r="D549" s="215" t="s">
        <v>190</v>
      </c>
      <c r="E549" s="216" t="s">
        <v>6401</v>
      </c>
      <c r="F549" s="217" t="s">
        <v>6402</v>
      </c>
      <c r="G549" s="218" t="s">
        <v>5420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190</v>
      </c>
      <c r="AU549" s="226" t="s">
        <v>80</v>
      </c>
      <c r="AY549" s="19" t="s">
        <v>188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6403</v>
      </c>
    </row>
    <row r="550" s="2" customFormat="1" ht="16.5" customHeight="1">
      <c r="A550" s="40"/>
      <c r="B550" s="41"/>
      <c r="C550" s="215" t="s">
        <v>6404</v>
      </c>
      <c r="D550" s="215" t="s">
        <v>190</v>
      </c>
      <c r="E550" s="216" t="s">
        <v>6405</v>
      </c>
      <c r="F550" s="217" t="s">
        <v>5499</v>
      </c>
      <c r="G550" s="218" t="s">
        <v>5420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190</v>
      </c>
      <c r="AU550" s="226" t="s">
        <v>80</v>
      </c>
      <c r="AY550" s="19" t="s">
        <v>188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6406</v>
      </c>
    </row>
    <row r="551" s="2" customFormat="1" ht="16.5" customHeight="1">
      <c r="A551" s="40"/>
      <c r="B551" s="41"/>
      <c r="C551" s="215" t="s">
        <v>5830</v>
      </c>
      <c r="D551" s="215" t="s">
        <v>190</v>
      </c>
      <c r="E551" s="216" t="s">
        <v>6407</v>
      </c>
      <c r="F551" s="217" t="s">
        <v>5569</v>
      </c>
      <c r="G551" s="218" t="s">
        <v>1352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190</v>
      </c>
      <c r="AU551" s="226" t="s">
        <v>80</v>
      </c>
      <c r="AY551" s="19" t="s">
        <v>188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6408</v>
      </c>
    </row>
    <row r="552" s="2" customFormat="1" ht="16.5" customHeight="1">
      <c r="A552" s="40"/>
      <c r="B552" s="41"/>
      <c r="C552" s="215" t="s">
        <v>6409</v>
      </c>
      <c r="D552" s="215" t="s">
        <v>190</v>
      </c>
      <c r="E552" s="216" t="s">
        <v>5570</v>
      </c>
      <c r="F552" s="217" t="s">
        <v>5571</v>
      </c>
      <c r="G552" s="218" t="s">
        <v>1397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190</v>
      </c>
      <c r="AU552" s="226" t="s">
        <v>80</v>
      </c>
      <c r="AY552" s="19" t="s">
        <v>188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6410</v>
      </c>
    </row>
    <row r="553" s="2" customFormat="1" ht="16.5" customHeight="1">
      <c r="A553" s="40"/>
      <c r="B553" s="41"/>
      <c r="C553" s="215" t="s">
        <v>5833</v>
      </c>
      <c r="D553" s="215" t="s">
        <v>190</v>
      </c>
      <c r="E553" s="216" t="s">
        <v>5572</v>
      </c>
      <c r="F553" s="217" t="s">
        <v>3793</v>
      </c>
      <c r="G553" s="218" t="s">
        <v>1397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190</v>
      </c>
      <c r="AU553" s="226" t="s">
        <v>80</v>
      </c>
      <c r="AY553" s="19" t="s">
        <v>188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6411</v>
      </c>
    </row>
    <row r="554" s="2" customFormat="1" ht="16.5" customHeight="1">
      <c r="A554" s="40"/>
      <c r="B554" s="41"/>
      <c r="C554" s="215" t="s">
        <v>6412</v>
      </c>
      <c r="D554" s="215" t="s">
        <v>190</v>
      </c>
      <c r="E554" s="216" t="s">
        <v>5573</v>
      </c>
      <c r="F554" s="217" t="s">
        <v>5574</v>
      </c>
      <c r="G554" s="218" t="s">
        <v>5420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190</v>
      </c>
      <c r="AU554" s="226" t="s">
        <v>80</v>
      </c>
      <c r="AY554" s="19" t="s">
        <v>188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6413</v>
      </c>
    </row>
    <row r="555" s="2" customFormat="1" ht="16.5" customHeight="1">
      <c r="A555" s="40"/>
      <c r="B555" s="41"/>
      <c r="C555" s="215" t="s">
        <v>5836</v>
      </c>
      <c r="D555" s="215" t="s">
        <v>190</v>
      </c>
      <c r="E555" s="216" t="s">
        <v>6414</v>
      </c>
      <c r="F555" s="217" t="s">
        <v>6415</v>
      </c>
      <c r="G555" s="218" t="s">
        <v>1352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190</v>
      </c>
      <c r="AU555" s="226" t="s">
        <v>80</v>
      </c>
      <c r="AY555" s="19" t="s">
        <v>188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6416</v>
      </c>
    </row>
    <row r="556" s="2" customFormat="1" ht="16.5" customHeight="1">
      <c r="A556" s="40"/>
      <c r="B556" s="41"/>
      <c r="C556" s="215" t="s">
        <v>6417</v>
      </c>
      <c r="D556" s="215" t="s">
        <v>190</v>
      </c>
      <c r="E556" s="216" t="s">
        <v>6418</v>
      </c>
      <c r="F556" s="217" t="s">
        <v>5578</v>
      </c>
      <c r="G556" s="218" t="s">
        <v>5579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190</v>
      </c>
      <c r="AU556" s="226" t="s">
        <v>80</v>
      </c>
      <c r="AY556" s="19" t="s">
        <v>188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6419</v>
      </c>
    </row>
    <row r="557" s="2" customFormat="1" ht="16.5" customHeight="1">
      <c r="A557" s="40"/>
      <c r="B557" s="41"/>
      <c r="C557" s="215" t="s">
        <v>5837</v>
      </c>
      <c r="D557" s="215" t="s">
        <v>190</v>
      </c>
      <c r="E557" s="216" t="s">
        <v>6420</v>
      </c>
      <c r="F557" s="217" t="s">
        <v>5581</v>
      </c>
      <c r="G557" s="218" t="s">
        <v>1352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190</v>
      </c>
      <c r="AU557" s="226" t="s">
        <v>80</v>
      </c>
      <c r="AY557" s="19" t="s">
        <v>188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6421</v>
      </c>
    </row>
    <row r="558" s="2" customFormat="1" ht="16.5" customHeight="1">
      <c r="A558" s="40"/>
      <c r="B558" s="41"/>
      <c r="C558" s="215" t="s">
        <v>6422</v>
      </c>
      <c r="D558" s="215" t="s">
        <v>190</v>
      </c>
      <c r="E558" s="216" t="s">
        <v>5582</v>
      </c>
      <c r="F558" s="217" t="s">
        <v>5583</v>
      </c>
      <c r="G558" s="218" t="s">
        <v>3822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190</v>
      </c>
      <c r="AU558" s="226" t="s">
        <v>80</v>
      </c>
      <c r="AY558" s="19" t="s">
        <v>188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6423</v>
      </c>
    </row>
    <row r="559" s="2" customFormat="1" ht="16.5" customHeight="1">
      <c r="A559" s="40"/>
      <c r="B559" s="41"/>
      <c r="C559" s="215" t="s">
        <v>5840</v>
      </c>
      <c r="D559" s="215" t="s">
        <v>190</v>
      </c>
      <c r="E559" s="216" t="s">
        <v>5584</v>
      </c>
      <c r="F559" s="217" t="s">
        <v>4147</v>
      </c>
      <c r="G559" s="218" t="s">
        <v>451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190</v>
      </c>
      <c r="AU559" s="226" t="s">
        <v>80</v>
      </c>
      <c r="AY559" s="19" t="s">
        <v>188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6424</v>
      </c>
    </row>
    <row r="560" s="2" customFormat="1" ht="16.5" customHeight="1">
      <c r="A560" s="40"/>
      <c r="B560" s="41"/>
      <c r="C560" s="215" t="s">
        <v>6425</v>
      </c>
      <c r="D560" s="215" t="s">
        <v>190</v>
      </c>
      <c r="E560" s="216" t="s">
        <v>3920</v>
      </c>
      <c r="F560" s="217" t="s">
        <v>5585</v>
      </c>
      <c r="G560" s="218" t="s">
        <v>345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190</v>
      </c>
      <c r="AU560" s="226" t="s">
        <v>80</v>
      </c>
      <c r="AY560" s="19" t="s">
        <v>188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6426</v>
      </c>
    </row>
    <row r="561" s="2" customFormat="1" ht="16.5" customHeight="1">
      <c r="A561" s="40"/>
      <c r="B561" s="41"/>
      <c r="C561" s="215" t="s">
        <v>5841</v>
      </c>
      <c r="D561" s="215" t="s">
        <v>190</v>
      </c>
      <c r="E561" s="216" t="s">
        <v>3922</v>
      </c>
      <c r="F561" s="217" t="s">
        <v>3762</v>
      </c>
      <c r="G561" s="218" t="s">
        <v>345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190</v>
      </c>
      <c r="AU561" s="226" t="s">
        <v>80</v>
      </c>
      <c r="AY561" s="19" t="s">
        <v>188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6427</v>
      </c>
    </row>
    <row r="562" s="2" customFormat="1" ht="16.5" customHeight="1">
      <c r="A562" s="40"/>
      <c r="B562" s="41"/>
      <c r="C562" s="215" t="s">
        <v>6428</v>
      </c>
      <c r="D562" s="215" t="s">
        <v>190</v>
      </c>
      <c r="E562" s="216" t="s">
        <v>5586</v>
      </c>
      <c r="F562" s="217" t="s">
        <v>5587</v>
      </c>
      <c r="G562" s="218" t="s">
        <v>345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190</v>
      </c>
      <c r="AU562" s="226" t="s">
        <v>80</v>
      </c>
      <c r="AY562" s="19" t="s">
        <v>188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6429</v>
      </c>
    </row>
    <row r="563" s="2" customFormat="1" ht="16.5" customHeight="1">
      <c r="A563" s="40"/>
      <c r="B563" s="41"/>
      <c r="C563" s="215" t="s">
        <v>5842</v>
      </c>
      <c r="D563" s="215" t="s">
        <v>190</v>
      </c>
      <c r="E563" s="216" t="s">
        <v>5588</v>
      </c>
      <c r="F563" s="217" t="s">
        <v>3762</v>
      </c>
      <c r="G563" s="218" t="s">
        <v>345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190</v>
      </c>
      <c r="AU563" s="226" t="s">
        <v>80</v>
      </c>
      <c r="AY563" s="19" t="s">
        <v>188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6430</v>
      </c>
    </row>
    <row r="564" s="2" customFormat="1" ht="16.5" customHeight="1">
      <c r="A564" s="40"/>
      <c r="B564" s="41"/>
      <c r="C564" s="215" t="s">
        <v>6431</v>
      </c>
      <c r="D564" s="215" t="s">
        <v>190</v>
      </c>
      <c r="E564" s="216" t="s">
        <v>5589</v>
      </c>
      <c r="F564" s="217" t="s">
        <v>5590</v>
      </c>
      <c r="G564" s="218" t="s">
        <v>1352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190</v>
      </c>
      <c r="AU564" s="226" t="s">
        <v>80</v>
      </c>
      <c r="AY564" s="19" t="s">
        <v>188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6432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258</v>
      </c>
      <c r="F565" s="202" t="s">
        <v>6433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188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5845</v>
      </c>
      <c r="D566" s="215" t="s">
        <v>190</v>
      </c>
      <c r="E566" s="216" t="s">
        <v>6434</v>
      </c>
      <c r="F566" s="217" t="s">
        <v>6435</v>
      </c>
      <c r="G566" s="218" t="s">
        <v>1352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190</v>
      </c>
      <c r="AU566" s="226" t="s">
        <v>80</v>
      </c>
      <c r="AY566" s="19" t="s">
        <v>188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6436</v>
      </c>
    </row>
    <row r="567" s="2" customFormat="1" ht="21.75" customHeight="1">
      <c r="A567" s="40"/>
      <c r="B567" s="41"/>
      <c r="C567" s="215" t="s">
        <v>6437</v>
      </c>
      <c r="D567" s="215" t="s">
        <v>190</v>
      </c>
      <c r="E567" s="216" t="s">
        <v>6438</v>
      </c>
      <c r="F567" s="217" t="s">
        <v>6439</v>
      </c>
      <c r="G567" s="218" t="s">
        <v>1352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190</v>
      </c>
      <c r="AU567" s="226" t="s">
        <v>80</v>
      </c>
      <c r="AY567" s="19" t="s">
        <v>188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6440</v>
      </c>
    </row>
    <row r="568" s="2" customFormat="1" ht="16.5" customHeight="1">
      <c r="A568" s="40"/>
      <c r="B568" s="41"/>
      <c r="C568" s="215" t="s">
        <v>5848</v>
      </c>
      <c r="D568" s="215" t="s">
        <v>190</v>
      </c>
      <c r="E568" s="216" t="s">
        <v>6441</v>
      </c>
      <c r="F568" s="217" t="s">
        <v>6442</v>
      </c>
      <c r="G568" s="218" t="s">
        <v>1352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190</v>
      </c>
      <c r="AU568" s="226" t="s">
        <v>80</v>
      </c>
      <c r="AY568" s="19" t="s">
        <v>188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6443</v>
      </c>
    </row>
    <row r="569" s="2" customFormat="1" ht="21.75" customHeight="1">
      <c r="A569" s="40"/>
      <c r="B569" s="41"/>
      <c r="C569" s="215" t="s">
        <v>6444</v>
      </c>
      <c r="D569" s="215" t="s">
        <v>190</v>
      </c>
      <c r="E569" s="216" t="s">
        <v>6445</v>
      </c>
      <c r="F569" s="217" t="s">
        <v>6446</v>
      </c>
      <c r="G569" s="218" t="s">
        <v>1352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190</v>
      </c>
      <c r="AU569" s="226" t="s">
        <v>80</v>
      </c>
      <c r="AY569" s="19" t="s">
        <v>188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6447</v>
      </c>
    </row>
    <row r="570" s="2" customFormat="1" ht="21.75" customHeight="1">
      <c r="A570" s="40"/>
      <c r="B570" s="41"/>
      <c r="C570" s="215" t="s">
        <v>5851</v>
      </c>
      <c r="D570" s="215" t="s">
        <v>190</v>
      </c>
      <c r="E570" s="216" t="s">
        <v>6448</v>
      </c>
      <c r="F570" s="217" t="s">
        <v>6449</v>
      </c>
      <c r="G570" s="218" t="s">
        <v>1352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190</v>
      </c>
      <c r="AU570" s="226" t="s">
        <v>80</v>
      </c>
      <c r="AY570" s="19" t="s">
        <v>188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6450</v>
      </c>
    </row>
    <row r="571" s="2" customFormat="1" ht="21.75" customHeight="1">
      <c r="A571" s="40"/>
      <c r="B571" s="41"/>
      <c r="C571" s="215" t="s">
        <v>6451</v>
      </c>
      <c r="D571" s="215" t="s">
        <v>190</v>
      </c>
      <c r="E571" s="216" t="s">
        <v>6452</v>
      </c>
      <c r="F571" s="217" t="s">
        <v>6453</v>
      </c>
      <c r="G571" s="218" t="s">
        <v>1352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190</v>
      </c>
      <c r="AU571" s="226" t="s">
        <v>80</v>
      </c>
      <c r="AY571" s="19" t="s">
        <v>188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6454</v>
      </c>
    </row>
    <row r="572" s="2" customFormat="1" ht="16.5" customHeight="1">
      <c r="A572" s="40"/>
      <c r="B572" s="41"/>
      <c r="C572" s="215" t="s">
        <v>5854</v>
      </c>
      <c r="D572" s="215" t="s">
        <v>190</v>
      </c>
      <c r="E572" s="216" t="s">
        <v>6455</v>
      </c>
      <c r="F572" s="217" t="s">
        <v>6456</v>
      </c>
      <c r="G572" s="218" t="s">
        <v>1352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190</v>
      </c>
      <c r="AU572" s="226" t="s">
        <v>80</v>
      </c>
      <c r="AY572" s="19" t="s">
        <v>188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6457</v>
      </c>
    </row>
    <row r="573" s="2" customFormat="1" ht="16.5" customHeight="1">
      <c r="A573" s="40"/>
      <c r="B573" s="41"/>
      <c r="C573" s="215" t="s">
        <v>6458</v>
      </c>
      <c r="D573" s="215" t="s">
        <v>190</v>
      </c>
      <c r="E573" s="216" t="s">
        <v>6459</v>
      </c>
      <c r="F573" s="217" t="s">
        <v>6460</v>
      </c>
      <c r="G573" s="218" t="s">
        <v>1352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190</v>
      </c>
      <c r="AU573" s="226" t="s">
        <v>80</v>
      </c>
      <c r="AY573" s="19" t="s">
        <v>188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6461</v>
      </c>
    </row>
    <row r="574" s="2" customFormat="1" ht="16.5" customHeight="1">
      <c r="A574" s="40"/>
      <c r="B574" s="41"/>
      <c r="C574" s="215" t="s">
        <v>5855</v>
      </c>
      <c r="D574" s="215" t="s">
        <v>190</v>
      </c>
      <c r="E574" s="216" t="s">
        <v>6462</v>
      </c>
      <c r="F574" s="217" t="s">
        <v>6463</v>
      </c>
      <c r="G574" s="218" t="s">
        <v>1352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190</v>
      </c>
      <c r="AU574" s="226" t="s">
        <v>80</v>
      </c>
      <c r="AY574" s="19" t="s">
        <v>188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6464</v>
      </c>
    </row>
    <row r="575" s="2" customFormat="1" ht="16.5" customHeight="1">
      <c r="A575" s="40"/>
      <c r="B575" s="41"/>
      <c r="C575" s="215" t="s">
        <v>6465</v>
      </c>
      <c r="D575" s="215" t="s">
        <v>190</v>
      </c>
      <c r="E575" s="216" t="s">
        <v>6466</v>
      </c>
      <c r="F575" s="217" t="s">
        <v>6467</v>
      </c>
      <c r="G575" s="218" t="s">
        <v>1352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190</v>
      </c>
      <c r="AU575" s="226" t="s">
        <v>80</v>
      </c>
      <c r="AY575" s="19" t="s">
        <v>188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6468</v>
      </c>
    </row>
    <row r="576" s="2" customFormat="1" ht="16.5" customHeight="1">
      <c r="A576" s="40"/>
      <c r="B576" s="41"/>
      <c r="C576" s="215" t="s">
        <v>5856</v>
      </c>
      <c r="D576" s="215" t="s">
        <v>190</v>
      </c>
      <c r="E576" s="216" t="s">
        <v>6469</v>
      </c>
      <c r="F576" s="217" t="s">
        <v>6470</v>
      </c>
      <c r="G576" s="218" t="s">
        <v>1397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190</v>
      </c>
      <c r="AU576" s="226" t="s">
        <v>80</v>
      </c>
      <c r="AY576" s="19" t="s">
        <v>188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6471</v>
      </c>
    </row>
    <row r="577" s="2" customFormat="1" ht="16.5" customHeight="1">
      <c r="A577" s="40"/>
      <c r="B577" s="41"/>
      <c r="C577" s="215" t="s">
        <v>6472</v>
      </c>
      <c r="D577" s="215" t="s">
        <v>190</v>
      </c>
      <c r="E577" s="216" t="s">
        <v>6473</v>
      </c>
      <c r="F577" s="217" t="s">
        <v>6474</v>
      </c>
      <c r="G577" s="218" t="s">
        <v>3822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190</v>
      </c>
      <c r="AU577" s="226" t="s">
        <v>80</v>
      </c>
      <c r="AY577" s="19" t="s">
        <v>188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6475</v>
      </c>
    </row>
    <row r="578" s="2" customFormat="1" ht="21.75" customHeight="1">
      <c r="A578" s="40"/>
      <c r="B578" s="41"/>
      <c r="C578" s="215" t="s">
        <v>5859</v>
      </c>
      <c r="D578" s="215" t="s">
        <v>190</v>
      </c>
      <c r="E578" s="216" t="s">
        <v>6476</v>
      </c>
      <c r="F578" s="217" t="s">
        <v>6477</v>
      </c>
      <c r="G578" s="218" t="s">
        <v>501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190</v>
      </c>
      <c r="AU578" s="226" t="s">
        <v>80</v>
      </c>
      <c r="AY578" s="19" t="s">
        <v>188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6478</v>
      </c>
    </row>
    <row r="579" s="2" customFormat="1" ht="24.15" customHeight="1">
      <c r="A579" s="40"/>
      <c r="B579" s="41"/>
      <c r="C579" s="215" t="s">
        <v>6479</v>
      </c>
      <c r="D579" s="215" t="s">
        <v>190</v>
      </c>
      <c r="E579" s="216" t="s">
        <v>6480</v>
      </c>
      <c r="F579" s="217" t="s">
        <v>6481</v>
      </c>
      <c r="G579" s="218" t="s">
        <v>501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190</v>
      </c>
      <c r="AU579" s="226" t="s">
        <v>80</v>
      </c>
      <c r="AY579" s="19" t="s">
        <v>188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6482</v>
      </c>
    </row>
    <row r="580" s="2" customFormat="1" ht="24.15" customHeight="1">
      <c r="A580" s="40"/>
      <c r="B580" s="41"/>
      <c r="C580" s="215" t="s">
        <v>5862</v>
      </c>
      <c r="D580" s="215" t="s">
        <v>190</v>
      </c>
      <c r="E580" s="216" t="s">
        <v>6483</v>
      </c>
      <c r="F580" s="217" t="s">
        <v>6484</v>
      </c>
      <c r="G580" s="218" t="s">
        <v>501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190</v>
      </c>
      <c r="AU580" s="226" t="s">
        <v>80</v>
      </c>
      <c r="AY580" s="19" t="s">
        <v>188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6485</v>
      </c>
    </row>
    <row r="581" s="2" customFormat="1" ht="24.15" customHeight="1">
      <c r="A581" s="40"/>
      <c r="B581" s="41"/>
      <c r="C581" s="215" t="s">
        <v>6486</v>
      </c>
      <c r="D581" s="215" t="s">
        <v>190</v>
      </c>
      <c r="E581" s="216" t="s">
        <v>6487</v>
      </c>
      <c r="F581" s="217" t="s">
        <v>6488</v>
      </c>
      <c r="G581" s="218" t="s">
        <v>501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190</v>
      </c>
      <c r="AU581" s="226" t="s">
        <v>80</v>
      </c>
      <c r="AY581" s="19" t="s">
        <v>188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6489</v>
      </c>
    </row>
    <row r="582" s="2" customFormat="1" ht="24.15" customHeight="1">
      <c r="A582" s="40"/>
      <c r="B582" s="41"/>
      <c r="C582" s="215" t="s">
        <v>5863</v>
      </c>
      <c r="D582" s="215" t="s">
        <v>190</v>
      </c>
      <c r="E582" s="216" t="s">
        <v>6490</v>
      </c>
      <c r="F582" s="217" t="s">
        <v>6491</v>
      </c>
      <c r="G582" s="218" t="s">
        <v>501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190</v>
      </c>
      <c r="AU582" s="226" t="s">
        <v>80</v>
      </c>
      <c r="AY582" s="19" t="s">
        <v>188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6492</v>
      </c>
    </row>
    <row r="583" s="2" customFormat="1" ht="16.5" customHeight="1">
      <c r="A583" s="40"/>
      <c r="B583" s="41"/>
      <c r="C583" s="215" t="s">
        <v>6493</v>
      </c>
      <c r="D583" s="215" t="s">
        <v>190</v>
      </c>
      <c r="E583" s="216" t="s">
        <v>6494</v>
      </c>
      <c r="F583" s="217" t="s">
        <v>6495</v>
      </c>
      <c r="G583" s="218" t="s">
        <v>1352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190</v>
      </c>
      <c r="AU583" s="226" t="s">
        <v>80</v>
      </c>
      <c r="AY583" s="19" t="s">
        <v>188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6496</v>
      </c>
    </row>
    <row r="584" s="2" customFormat="1" ht="16.5" customHeight="1">
      <c r="A584" s="40"/>
      <c r="B584" s="41"/>
      <c r="C584" s="215" t="s">
        <v>5866</v>
      </c>
      <c r="D584" s="215" t="s">
        <v>190</v>
      </c>
      <c r="E584" s="216" t="s">
        <v>6497</v>
      </c>
      <c r="F584" s="217" t="s">
        <v>6498</v>
      </c>
      <c r="G584" s="218" t="s">
        <v>1352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190</v>
      </c>
      <c r="AU584" s="226" t="s">
        <v>80</v>
      </c>
      <c r="AY584" s="19" t="s">
        <v>188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6499</v>
      </c>
    </row>
    <row r="585" s="2" customFormat="1" ht="16.5" customHeight="1">
      <c r="A585" s="40"/>
      <c r="B585" s="41"/>
      <c r="C585" s="215" t="s">
        <v>6500</v>
      </c>
      <c r="D585" s="215" t="s">
        <v>190</v>
      </c>
      <c r="E585" s="216" t="s">
        <v>6501</v>
      </c>
      <c r="F585" s="217" t="s">
        <v>6502</v>
      </c>
      <c r="G585" s="218" t="s">
        <v>1352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190</v>
      </c>
      <c r="AU585" s="226" t="s">
        <v>80</v>
      </c>
      <c r="AY585" s="19" t="s">
        <v>188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6503</v>
      </c>
    </row>
    <row r="586" s="2" customFormat="1" ht="16.5" customHeight="1">
      <c r="A586" s="40"/>
      <c r="B586" s="41"/>
      <c r="C586" s="215" t="s">
        <v>5867</v>
      </c>
      <c r="D586" s="215" t="s">
        <v>190</v>
      </c>
      <c r="E586" s="216" t="s">
        <v>5416</v>
      </c>
      <c r="F586" s="217" t="s">
        <v>5417</v>
      </c>
      <c r="G586" s="218" t="s">
        <v>451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190</v>
      </c>
      <c r="AU586" s="226" t="s">
        <v>80</v>
      </c>
      <c r="AY586" s="19" t="s">
        <v>188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6504</v>
      </c>
    </row>
    <row r="587" s="2" customFormat="1" ht="24.15" customHeight="1">
      <c r="A587" s="40"/>
      <c r="B587" s="41"/>
      <c r="C587" s="215" t="s">
        <v>6505</v>
      </c>
      <c r="D587" s="215" t="s">
        <v>190</v>
      </c>
      <c r="E587" s="216" t="s">
        <v>6506</v>
      </c>
      <c r="F587" s="217" t="s">
        <v>6507</v>
      </c>
      <c r="G587" s="218" t="s">
        <v>5420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190</v>
      </c>
      <c r="AU587" s="226" t="s">
        <v>80</v>
      </c>
      <c r="AY587" s="19" t="s">
        <v>188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6508</v>
      </c>
    </row>
    <row r="588" s="2" customFormat="1" ht="16.5" customHeight="1">
      <c r="A588" s="40"/>
      <c r="B588" s="41"/>
      <c r="C588" s="215" t="s">
        <v>5870</v>
      </c>
      <c r="D588" s="215" t="s">
        <v>190</v>
      </c>
      <c r="E588" s="216" t="s">
        <v>3911</v>
      </c>
      <c r="F588" s="217" t="s">
        <v>3912</v>
      </c>
      <c r="G588" s="218" t="s">
        <v>501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190</v>
      </c>
      <c r="AU588" s="226" t="s">
        <v>80</v>
      </c>
      <c r="AY588" s="19" t="s">
        <v>188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6509</v>
      </c>
    </row>
    <row r="589" s="2" customFormat="1" ht="16.5" customHeight="1">
      <c r="A589" s="40"/>
      <c r="B589" s="41"/>
      <c r="C589" s="215" t="s">
        <v>6510</v>
      </c>
      <c r="D589" s="215" t="s">
        <v>190</v>
      </c>
      <c r="E589" s="216" t="s">
        <v>3907</v>
      </c>
      <c r="F589" s="217" t="s">
        <v>6511</v>
      </c>
      <c r="G589" s="218" t="s">
        <v>3771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190</v>
      </c>
      <c r="AU589" s="226" t="s">
        <v>80</v>
      </c>
      <c r="AY589" s="19" t="s">
        <v>188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6512</v>
      </c>
    </row>
    <row r="590" s="2" customFormat="1" ht="16.5" customHeight="1">
      <c r="A590" s="40"/>
      <c r="B590" s="41"/>
      <c r="C590" s="215" t="s">
        <v>5871</v>
      </c>
      <c r="D590" s="215" t="s">
        <v>190</v>
      </c>
      <c r="E590" s="216" t="s">
        <v>6513</v>
      </c>
      <c r="F590" s="217" t="s">
        <v>6514</v>
      </c>
      <c r="G590" s="218" t="s">
        <v>451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190</v>
      </c>
      <c r="AU590" s="226" t="s">
        <v>80</v>
      </c>
      <c r="AY590" s="19" t="s">
        <v>188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6515</v>
      </c>
    </row>
    <row r="591" s="2" customFormat="1" ht="16.5" customHeight="1">
      <c r="A591" s="40"/>
      <c r="B591" s="41"/>
      <c r="C591" s="215" t="s">
        <v>6516</v>
      </c>
      <c r="D591" s="215" t="s">
        <v>190</v>
      </c>
      <c r="E591" s="216" t="s">
        <v>3899</v>
      </c>
      <c r="F591" s="217" t="s">
        <v>6517</v>
      </c>
      <c r="G591" s="218" t="s">
        <v>501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190</v>
      </c>
      <c r="AU591" s="226" t="s">
        <v>80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6518</v>
      </c>
    </row>
    <row r="592" s="2" customFormat="1" ht="16.5" customHeight="1">
      <c r="A592" s="40"/>
      <c r="B592" s="41"/>
      <c r="C592" s="215" t="s">
        <v>5874</v>
      </c>
      <c r="D592" s="215" t="s">
        <v>190</v>
      </c>
      <c r="E592" s="216" t="s">
        <v>6519</v>
      </c>
      <c r="F592" s="217" t="s">
        <v>6520</v>
      </c>
      <c r="G592" s="218" t="s">
        <v>501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190</v>
      </c>
      <c r="AU592" s="226" t="s">
        <v>80</v>
      </c>
      <c r="AY592" s="19" t="s">
        <v>188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6521</v>
      </c>
    </row>
    <row r="593" s="2" customFormat="1" ht="16.5" customHeight="1">
      <c r="A593" s="40"/>
      <c r="B593" s="41"/>
      <c r="C593" s="215" t="s">
        <v>6522</v>
      </c>
      <c r="D593" s="215" t="s">
        <v>190</v>
      </c>
      <c r="E593" s="216" t="s">
        <v>6523</v>
      </c>
      <c r="F593" s="217" t="s">
        <v>6524</v>
      </c>
      <c r="G593" s="218" t="s">
        <v>1397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190</v>
      </c>
      <c r="AU593" s="226" t="s">
        <v>80</v>
      </c>
      <c r="AY593" s="19" t="s">
        <v>188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6525</v>
      </c>
    </row>
    <row r="594" s="2" customFormat="1" ht="16.5" customHeight="1">
      <c r="A594" s="40"/>
      <c r="B594" s="41"/>
      <c r="C594" s="215" t="s">
        <v>5877</v>
      </c>
      <c r="D594" s="215" t="s">
        <v>190</v>
      </c>
      <c r="E594" s="216" t="s">
        <v>6526</v>
      </c>
      <c r="F594" s="217" t="s">
        <v>3793</v>
      </c>
      <c r="G594" s="218" t="s">
        <v>1397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190</v>
      </c>
      <c r="AU594" s="226" t="s">
        <v>80</v>
      </c>
      <c r="AY594" s="19" t="s">
        <v>188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6527</v>
      </c>
    </row>
    <row r="595" s="2" customFormat="1" ht="16.5" customHeight="1">
      <c r="A595" s="40"/>
      <c r="B595" s="41"/>
      <c r="C595" s="215" t="s">
        <v>6528</v>
      </c>
      <c r="D595" s="215" t="s">
        <v>190</v>
      </c>
      <c r="E595" s="216" t="s">
        <v>3913</v>
      </c>
      <c r="F595" s="217" t="s">
        <v>6529</v>
      </c>
      <c r="G595" s="218" t="s">
        <v>1352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190</v>
      </c>
      <c r="AU595" s="226" t="s">
        <v>80</v>
      </c>
      <c r="AY595" s="19" t="s">
        <v>188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6530</v>
      </c>
    </row>
    <row r="596" s="2" customFormat="1" ht="16.5" customHeight="1">
      <c r="A596" s="40"/>
      <c r="B596" s="41"/>
      <c r="C596" s="215" t="s">
        <v>5880</v>
      </c>
      <c r="D596" s="215" t="s">
        <v>190</v>
      </c>
      <c r="E596" s="216" t="s">
        <v>6531</v>
      </c>
      <c r="F596" s="217" t="s">
        <v>6532</v>
      </c>
      <c r="G596" s="218" t="s">
        <v>501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190</v>
      </c>
      <c r="AU596" s="226" t="s">
        <v>80</v>
      </c>
      <c r="AY596" s="19" t="s">
        <v>188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6533</v>
      </c>
    </row>
    <row r="597" s="2" customFormat="1" ht="16.5" customHeight="1">
      <c r="A597" s="40"/>
      <c r="B597" s="41"/>
      <c r="C597" s="215" t="s">
        <v>6534</v>
      </c>
      <c r="D597" s="215" t="s">
        <v>190</v>
      </c>
      <c r="E597" s="216" t="s">
        <v>6535</v>
      </c>
      <c r="F597" s="217" t="s">
        <v>6536</v>
      </c>
      <c r="G597" s="218" t="s">
        <v>1352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190</v>
      </c>
      <c r="AU597" s="226" t="s">
        <v>80</v>
      </c>
      <c r="AY597" s="19" t="s">
        <v>188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6537</v>
      </c>
    </row>
    <row r="598" s="2" customFormat="1" ht="16.5" customHeight="1">
      <c r="A598" s="40"/>
      <c r="B598" s="41"/>
      <c r="C598" s="215" t="s">
        <v>5883</v>
      </c>
      <c r="D598" s="215" t="s">
        <v>190</v>
      </c>
      <c r="E598" s="216" t="s">
        <v>6538</v>
      </c>
      <c r="F598" s="217" t="s">
        <v>6539</v>
      </c>
      <c r="G598" s="218" t="s">
        <v>1352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190</v>
      </c>
      <c r="AU598" s="226" t="s">
        <v>80</v>
      </c>
      <c r="AY598" s="19" t="s">
        <v>188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6540</v>
      </c>
    </row>
    <row r="599" s="2" customFormat="1" ht="16.5" customHeight="1">
      <c r="A599" s="40"/>
      <c r="B599" s="41"/>
      <c r="C599" s="215" t="s">
        <v>6541</v>
      </c>
      <c r="D599" s="215" t="s">
        <v>190</v>
      </c>
      <c r="E599" s="216" t="s">
        <v>6542</v>
      </c>
      <c r="F599" s="217" t="s">
        <v>6543</v>
      </c>
      <c r="G599" s="218" t="s">
        <v>3822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190</v>
      </c>
      <c r="AU599" s="226" t="s">
        <v>80</v>
      </c>
      <c r="AY599" s="19" t="s">
        <v>188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6544</v>
      </c>
    </row>
    <row r="600" s="2" customFormat="1" ht="21.75" customHeight="1">
      <c r="A600" s="40"/>
      <c r="B600" s="41"/>
      <c r="C600" s="215" t="s">
        <v>5884</v>
      </c>
      <c r="D600" s="215" t="s">
        <v>190</v>
      </c>
      <c r="E600" s="216" t="s">
        <v>6545</v>
      </c>
      <c r="F600" s="217" t="s">
        <v>6546</v>
      </c>
      <c r="G600" s="218" t="s">
        <v>345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190</v>
      </c>
      <c r="AU600" s="226" t="s">
        <v>80</v>
      </c>
      <c r="AY600" s="19" t="s">
        <v>188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6547</v>
      </c>
    </row>
    <row r="601" s="2" customFormat="1" ht="16.5" customHeight="1">
      <c r="A601" s="40"/>
      <c r="B601" s="41"/>
      <c r="C601" s="215" t="s">
        <v>6548</v>
      </c>
      <c r="D601" s="215" t="s">
        <v>190</v>
      </c>
      <c r="E601" s="216" t="s">
        <v>6549</v>
      </c>
      <c r="F601" s="217" t="s">
        <v>6550</v>
      </c>
      <c r="G601" s="218" t="s">
        <v>345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190</v>
      </c>
      <c r="AU601" s="226" t="s">
        <v>80</v>
      </c>
      <c r="AY601" s="19" t="s">
        <v>188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6551</v>
      </c>
    </row>
    <row r="602" s="2" customFormat="1" ht="16.5" customHeight="1">
      <c r="A602" s="40"/>
      <c r="B602" s="41"/>
      <c r="C602" s="215" t="s">
        <v>5887</v>
      </c>
      <c r="D602" s="215" t="s">
        <v>190</v>
      </c>
      <c r="E602" s="216" t="s">
        <v>6552</v>
      </c>
      <c r="F602" s="217" t="s">
        <v>6553</v>
      </c>
      <c r="G602" s="218" t="s">
        <v>345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190</v>
      </c>
      <c r="AU602" s="226" t="s">
        <v>80</v>
      </c>
      <c r="AY602" s="19" t="s">
        <v>188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6554</v>
      </c>
    </row>
    <row r="603" s="2" customFormat="1" ht="16.5" customHeight="1">
      <c r="A603" s="40"/>
      <c r="B603" s="41"/>
      <c r="C603" s="215" t="s">
        <v>6555</v>
      </c>
      <c r="D603" s="215" t="s">
        <v>190</v>
      </c>
      <c r="E603" s="216" t="s">
        <v>6556</v>
      </c>
      <c r="F603" s="217" t="s">
        <v>6557</v>
      </c>
      <c r="G603" s="218" t="s">
        <v>345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190</v>
      </c>
      <c r="AU603" s="226" t="s">
        <v>80</v>
      </c>
      <c r="AY603" s="19" t="s">
        <v>188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6558</v>
      </c>
    </row>
    <row r="604" s="2" customFormat="1" ht="16.5" customHeight="1">
      <c r="A604" s="40"/>
      <c r="B604" s="41"/>
      <c r="C604" s="215" t="s">
        <v>5890</v>
      </c>
      <c r="D604" s="215" t="s">
        <v>190</v>
      </c>
      <c r="E604" s="216" t="s">
        <v>6092</v>
      </c>
      <c r="F604" s="217" t="s">
        <v>6093</v>
      </c>
      <c r="G604" s="218" t="s">
        <v>1352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190</v>
      </c>
      <c r="AU604" s="226" t="s">
        <v>80</v>
      </c>
      <c r="AY604" s="19" t="s">
        <v>188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6559</v>
      </c>
    </row>
    <row r="605" s="2" customFormat="1" ht="16.5" customHeight="1">
      <c r="A605" s="40"/>
      <c r="B605" s="41"/>
      <c r="C605" s="215" t="s">
        <v>6560</v>
      </c>
      <c r="D605" s="215" t="s">
        <v>190</v>
      </c>
      <c r="E605" s="216" t="s">
        <v>5577</v>
      </c>
      <c r="F605" s="217" t="s">
        <v>5578</v>
      </c>
      <c r="G605" s="218" t="s">
        <v>5579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190</v>
      </c>
      <c r="AU605" s="226" t="s">
        <v>80</v>
      </c>
      <c r="AY605" s="19" t="s">
        <v>188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6561</v>
      </c>
    </row>
    <row r="606" s="2" customFormat="1" ht="16.5" customHeight="1">
      <c r="A606" s="40"/>
      <c r="B606" s="41"/>
      <c r="C606" s="215" t="s">
        <v>5891</v>
      </c>
      <c r="D606" s="215" t="s">
        <v>190</v>
      </c>
      <c r="E606" s="216" t="s">
        <v>6096</v>
      </c>
      <c r="F606" s="217" t="s">
        <v>5581</v>
      </c>
      <c r="G606" s="218" t="s">
        <v>1352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190</v>
      </c>
      <c r="AU606" s="226" t="s">
        <v>80</v>
      </c>
      <c r="AY606" s="19" t="s">
        <v>188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6562</v>
      </c>
    </row>
    <row r="607" s="2" customFormat="1" ht="16.5" customHeight="1">
      <c r="A607" s="40"/>
      <c r="B607" s="41"/>
      <c r="C607" s="215" t="s">
        <v>6563</v>
      </c>
      <c r="D607" s="215" t="s">
        <v>190</v>
      </c>
      <c r="E607" s="216" t="s">
        <v>5584</v>
      </c>
      <c r="F607" s="217" t="s">
        <v>4147</v>
      </c>
      <c r="G607" s="218" t="s">
        <v>451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190</v>
      </c>
      <c r="AU607" s="226" t="s">
        <v>80</v>
      </c>
      <c r="AY607" s="19" t="s">
        <v>188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6564</v>
      </c>
    </row>
    <row r="608" s="2" customFormat="1" ht="16.5" customHeight="1">
      <c r="A608" s="40"/>
      <c r="B608" s="41"/>
      <c r="C608" s="215" t="s">
        <v>5892</v>
      </c>
      <c r="D608" s="215" t="s">
        <v>190</v>
      </c>
      <c r="E608" s="216" t="s">
        <v>3917</v>
      </c>
      <c r="F608" s="217" t="s">
        <v>6565</v>
      </c>
      <c r="G608" s="218" t="s">
        <v>345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190</v>
      </c>
      <c r="AU608" s="226" t="s">
        <v>80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6566</v>
      </c>
    </row>
    <row r="609" s="2" customFormat="1" ht="16.5" customHeight="1">
      <c r="A609" s="40"/>
      <c r="B609" s="41"/>
      <c r="C609" s="215" t="s">
        <v>6567</v>
      </c>
      <c r="D609" s="215" t="s">
        <v>190</v>
      </c>
      <c r="E609" s="216" t="s">
        <v>3919</v>
      </c>
      <c r="F609" s="217" t="s">
        <v>3762</v>
      </c>
      <c r="G609" s="218" t="s">
        <v>345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190</v>
      </c>
      <c r="AU609" s="226" t="s">
        <v>80</v>
      </c>
      <c r="AY609" s="19" t="s">
        <v>188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6568</v>
      </c>
    </row>
    <row r="610" s="2" customFormat="1" ht="16.5" customHeight="1">
      <c r="A610" s="40"/>
      <c r="B610" s="41"/>
      <c r="C610" s="215" t="s">
        <v>453</v>
      </c>
      <c r="D610" s="215" t="s">
        <v>190</v>
      </c>
      <c r="E610" s="216" t="s">
        <v>5586</v>
      </c>
      <c r="F610" s="217" t="s">
        <v>5587</v>
      </c>
      <c r="G610" s="218" t="s">
        <v>345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190</v>
      </c>
      <c r="AU610" s="226" t="s">
        <v>80</v>
      </c>
      <c r="AY610" s="19" t="s">
        <v>188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6569</v>
      </c>
    </row>
    <row r="611" s="2" customFormat="1" ht="16.5" customHeight="1">
      <c r="A611" s="40"/>
      <c r="B611" s="41"/>
      <c r="C611" s="215" t="s">
        <v>6570</v>
      </c>
      <c r="D611" s="215" t="s">
        <v>190</v>
      </c>
      <c r="E611" s="216" t="s">
        <v>5588</v>
      </c>
      <c r="F611" s="217" t="s">
        <v>3762</v>
      </c>
      <c r="G611" s="218" t="s">
        <v>345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190</v>
      </c>
      <c r="AU611" s="226" t="s">
        <v>80</v>
      </c>
      <c r="AY611" s="19" t="s">
        <v>188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6571</v>
      </c>
    </row>
    <row r="612" s="2" customFormat="1" ht="33" customHeight="1">
      <c r="A612" s="40"/>
      <c r="B612" s="41"/>
      <c r="C612" s="215" t="s">
        <v>5897</v>
      </c>
      <c r="D612" s="215" t="s">
        <v>190</v>
      </c>
      <c r="E612" s="216" t="s">
        <v>6572</v>
      </c>
      <c r="F612" s="217" t="s">
        <v>6573</v>
      </c>
      <c r="G612" s="218" t="s">
        <v>1352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190</v>
      </c>
      <c r="AU612" s="226" t="s">
        <v>80</v>
      </c>
      <c r="AY612" s="19" t="s">
        <v>188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6574</v>
      </c>
    </row>
    <row r="613" s="2" customFormat="1" ht="21.75" customHeight="1">
      <c r="A613" s="40"/>
      <c r="B613" s="41"/>
      <c r="C613" s="215" t="s">
        <v>6575</v>
      </c>
      <c r="D613" s="215" t="s">
        <v>190</v>
      </c>
      <c r="E613" s="216" t="s">
        <v>6576</v>
      </c>
      <c r="F613" s="217" t="s">
        <v>6577</v>
      </c>
      <c r="G613" s="218" t="s">
        <v>1352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190</v>
      </c>
      <c r="AU613" s="226" t="s">
        <v>80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6578</v>
      </c>
    </row>
    <row r="614" s="2" customFormat="1" ht="21.75" customHeight="1">
      <c r="A614" s="40"/>
      <c r="B614" s="41"/>
      <c r="C614" s="215" t="s">
        <v>5900</v>
      </c>
      <c r="D614" s="215" t="s">
        <v>190</v>
      </c>
      <c r="E614" s="216" t="s">
        <v>6445</v>
      </c>
      <c r="F614" s="217" t="s">
        <v>6446</v>
      </c>
      <c r="G614" s="218" t="s">
        <v>1352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190</v>
      </c>
      <c r="AU614" s="226" t="s">
        <v>80</v>
      </c>
      <c r="AY614" s="19" t="s">
        <v>188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6579</v>
      </c>
    </row>
    <row r="615" s="2" customFormat="1" ht="21.75" customHeight="1">
      <c r="A615" s="40"/>
      <c r="B615" s="41"/>
      <c r="C615" s="215" t="s">
        <v>6580</v>
      </c>
      <c r="D615" s="215" t="s">
        <v>190</v>
      </c>
      <c r="E615" s="216" t="s">
        <v>6448</v>
      </c>
      <c r="F615" s="217" t="s">
        <v>6449</v>
      </c>
      <c r="G615" s="218" t="s">
        <v>1352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190</v>
      </c>
      <c r="AU615" s="226" t="s">
        <v>80</v>
      </c>
      <c r="AY615" s="19" t="s">
        <v>188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6581</v>
      </c>
    </row>
    <row r="616" s="2" customFormat="1" ht="21.75" customHeight="1">
      <c r="A616" s="40"/>
      <c r="B616" s="41"/>
      <c r="C616" s="215" t="s">
        <v>5903</v>
      </c>
      <c r="D616" s="215" t="s">
        <v>190</v>
      </c>
      <c r="E616" s="216" t="s">
        <v>6582</v>
      </c>
      <c r="F616" s="217" t="s">
        <v>6583</v>
      </c>
      <c r="G616" s="218" t="s">
        <v>1352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190</v>
      </c>
      <c r="AU616" s="226" t="s">
        <v>80</v>
      </c>
      <c r="AY616" s="19" t="s">
        <v>188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6584</v>
      </c>
    </row>
    <row r="617" s="2" customFormat="1" ht="16.5" customHeight="1">
      <c r="A617" s="40"/>
      <c r="B617" s="41"/>
      <c r="C617" s="215" t="s">
        <v>6585</v>
      </c>
      <c r="D617" s="215" t="s">
        <v>190</v>
      </c>
      <c r="E617" s="216" t="s">
        <v>6455</v>
      </c>
      <c r="F617" s="217" t="s">
        <v>6456</v>
      </c>
      <c r="G617" s="218" t="s">
        <v>1352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190</v>
      </c>
      <c r="AU617" s="226" t="s">
        <v>80</v>
      </c>
      <c r="AY617" s="19" t="s">
        <v>188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6586</v>
      </c>
    </row>
    <row r="618" s="2" customFormat="1" ht="16.5" customHeight="1">
      <c r="A618" s="40"/>
      <c r="B618" s="41"/>
      <c r="C618" s="215" t="s">
        <v>5906</v>
      </c>
      <c r="D618" s="215" t="s">
        <v>190</v>
      </c>
      <c r="E618" s="216" t="s">
        <v>6587</v>
      </c>
      <c r="F618" s="217" t="s">
        <v>6588</v>
      </c>
      <c r="G618" s="218" t="s">
        <v>1352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190</v>
      </c>
      <c r="AU618" s="226" t="s">
        <v>80</v>
      </c>
      <c r="AY618" s="19" t="s">
        <v>188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6589</v>
      </c>
    </row>
    <row r="619" s="2" customFormat="1" ht="16.5" customHeight="1">
      <c r="A619" s="40"/>
      <c r="B619" s="41"/>
      <c r="C619" s="215" t="s">
        <v>6590</v>
      </c>
      <c r="D619" s="215" t="s">
        <v>190</v>
      </c>
      <c r="E619" s="216" t="s">
        <v>6459</v>
      </c>
      <c r="F619" s="217" t="s">
        <v>6460</v>
      </c>
      <c r="G619" s="218" t="s">
        <v>1352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190</v>
      </c>
      <c r="AU619" s="226" t="s">
        <v>80</v>
      </c>
      <c r="AY619" s="19" t="s">
        <v>188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6591</v>
      </c>
    </row>
    <row r="620" s="2" customFormat="1" ht="16.5" customHeight="1">
      <c r="A620" s="40"/>
      <c r="B620" s="41"/>
      <c r="C620" s="215" t="s">
        <v>5909</v>
      </c>
      <c r="D620" s="215" t="s">
        <v>190</v>
      </c>
      <c r="E620" s="216" t="s">
        <v>6462</v>
      </c>
      <c r="F620" s="217" t="s">
        <v>6463</v>
      </c>
      <c r="G620" s="218" t="s">
        <v>1352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190</v>
      </c>
      <c r="AU620" s="226" t="s">
        <v>80</v>
      </c>
      <c r="AY620" s="19" t="s">
        <v>188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6592</v>
      </c>
    </row>
    <row r="621" s="2" customFormat="1" ht="16.5" customHeight="1">
      <c r="A621" s="40"/>
      <c r="B621" s="41"/>
      <c r="C621" s="215" t="s">
        <v>6593</v>
      </c>
      <c r="D621" s="215" t="s">
        <v>190</v>
      </c>
      <c r="E621" s="216" t="s">
        <v>6594</v>
      </c>
      <c r="F621" s="217" t="s">
        <v>6595</v>
      </c>
      <c r="G621" s="218" t="s">
        <v>1352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190</v>
      </c>
      <c r="AU621" s="226" t="s">
        <v>80</v>
      </c>
      <c r="AY621" s="19" t="s">
        <v>188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6596</v>
      </c>
    </row>
    <row r="622" s="2" customFormat="1" ht="16.5" customHeight="1">
      <c r="A622" s="40"/>
      <c r="B622" s="41"/>
      <c r="C622" s="215" t="s">
        <v>5912</v>
      </c>
      <c r="D622" s="215" t="s">
        <v>190</v>
      </c>
      <c r="E622" s="216" t="s">
        <v>6466</v>
      </c>
      <c r="F622" s="217" t="s">
        <v>6467</v>
      </c>
      <c r="G622" s="218" t="s">
        <v>1352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190</v>
      </c>
      <c r="AU622" s="226" t="s">
        <v>80</v>
      </c>
      <c r="AY622" s="19" t="s">
        <v>188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6597</v>
      </c>
    </row>
    <row r="623" s="2" customFormat="1" ht="16.5" customHeight="1">
      <c r="A623" s="40"/>
      <c r="B623" s="41"/>
      <c r="C623" s="215" t="s">
        <v>6598</v>
      </c>
      <c r="D623" s="215" t="s">
        <v>190</v>
      </c>
      <c r="E623" s="216" t="s">
        <v>6469</v>
      </c>
      <c r="F623" s="217" t="s">
        <v>6470</v>
      </c>
      <c r="G623" s="218" t="s">
        <v>1397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190</v>
      </c>
      <c r="AU623" s="226" t="s">
        <v>80</v>
      </c>
      <c r="AY623" s="19" t="s">
        <v>188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6599</v>
      </c>
    </row>
    <row r="624" s="2" customFormat="1" ht="16.5" customHeight="1">
      <c r="A624" s="40"/>
      <c r="B624" s="41"/>
      <c r="C624" s="215" t="s">
        <v>5915</v>
      </c>
      <c r="D624" s="215" t="s">
        <v>190</v>
      </c>
      <c r="E624" s="216" t="s">
        <v>6473</v>
      </c>
      <c r="F624" s="217" t="s">
        <v>6474</v>
      </c>
      <c r="G624" s="218" t="s">
        <v>3822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190</v>
      </c>
      <c r="AU624" s="226" t="s">
        <v>80</v>
      </c>
      <c r="AY624" s="19" t="s">
        <v>188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6600</v>
      </c>
    </row>
    <row r="625" s="2" customFormat="1" ht="21.75" customHeight="1">
      <c r="A625" s="40"/>
      <c r="B625" s="41"/>
      <c r="C625" s="215" t="s">
        <v>6601</v>
      </c>
      <c r="D625" s="215" t="s">
        <v>190</v>
      </c>
      <c r="E625" s="216" t="s">
        <v>6476</v>
      </c>
      <c r="F625" s="217" t="s">
        <v>6477</v>
      </c>
      <c r="G625" s="218" t="s">
        <v>501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190</v>
      </c>
      <c r="AU625" s="226" t="s">
        <v>80</v>
      </c>
      <c r="AY625" s="19" t="s">
        <v>188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6602</v>
      </c>
    </row>
    <row r="626" s="2" customFormat="1" ht="24.15" customHeight="1">
      <c r="A626" s="40"/>
      <c r="B626" s="41"/>
      <c r="C626" s="215" t="s">
        <v>5918</v>
      </c>
      <c r="D626" s="215" t="s">
        <v>190</v>
      </c>
      <c r="E626" s="216" t="s">
        <v>6480</v>
      </c>
      <c r="F626" s="217" t="s">
        <v>6481</v>
      </c>
      <c r="G626" s="218" t="s">
        <v>501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190</v>
      </c>
      <c r="AU626" s="226" t="s">
        <v>80</v>
      </c>
      <c r="AY626" s="19" t="s">
        <v>188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6603</v>
      </c>
    </row>
    <row r="627" s="2" customFormat="1" ht="24.15" customHeight="1">
      <c r="A627" s="40"/>
      <c r="B627" s="41"/>
      <c r="C627" s="215" t="s">
        <v>6604</v>
      </c>
      <c r="D627" s="215" t="s">
        <v>190</v>
      </c>
      <c r="E627" s="216" t="s">
        <v>6483</v>
      </c>
      <c r="F627" s="217" t="s">
        <v>6484</v>
      </c>
      <c r="G627" s="218" t="s">
        <v>501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190</v>
      </c>
      <c r="AU627" s="226" t="s">
        <v>80</v>
      </c>
      <c r="AY627" s="19" t="s">
        <v>188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6605</v>
      </c>
    </row>
    <row r="628" s="2" customFormat="1" ht="24.15" customHeight="1">
      <c r="A628" s="40"/>
      <c r="B628" s="41"/>
      <c r="C628" s="215" t="s">
        <v>5921</v>
      </c>
      <c r="D628" s="215" t="s">
        <v>190</v>
      </c>
      <c r="E628" s="216" t="s">
        <v>6487</v>
      </c>
      <c r="F628" s="217" t="s">
        <v>6488</v>
      </c>
      <c r="G628" s="218" t="s">
        <v>501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190</v>
      </c>
      <c r="AU628" s="226" t="s">
        <v>80</v>
      </c>
      <c r="AY628" s="19" t="s">
        <v>188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6606</v>
      </c>
    </row>
    <row r="629" s="2" customFormat="1" ht="24.15" customHeight="1">
      <c r="A629" s="40"/>
      <c r="B629" s="41"/>
      <c r="C629" s="215" t="s">
        <v>6607</v>
      </c>
      <c r="D629" s="215" t="s">
        <v>190</v>
      </c>
      <c r="E629" s="216" t="s">
        <v>6490</v>
      </c>
      <c r="F629" s="217" t="s">
        <v>6491</v>
      </c>
      <c r="G629" s="218" t="s">
        <v>501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190</v>
      </c>
      <c r="AU629" s="226" t="s">
        <v>80</v>
      </c>
      <c r="AY629" s="19" t="s">
        <v>188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6608</v>
      </c>
    </row>
    <row r="630" s="2" customFormat="1" ht="24.15" customHeight="1">
      <c r="A630" s="40"/>
      <c r="B630" s="41"/>
      <c r="C630" s="215" t="s">
        <v>5924</v>
      </c>
      <c r="D630" s="215" t="s">
        <v>190</v>
      </c>
      <c r="E630" s="216" t="s">
        <v>6609</v>
      </c>
      <c r="F630" s="217" t="s">
        <v>6610</v>
      </c>
      <c r="G630" s="218" t="s">
        <v>501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190</v>
      </c>
      <c r="AU630" s="226" t="s">
        <v>80</v>
      </c>
      <c r="AY630" s="19" t="s">
        <v>188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6611</v>
      </c>
    </row>
    <row r="631" s="2" customFormat="1" ht="16.5" customHeight="1">
      <c r="A631" s="40"/>
      <c r="B631" s="41"/>
      <c r="C631" s="215" t="s">
        <v>6612</v>
      </c>
      <c r="D631" s="215" t="s">
        <v>190</v>
      </c>
      <c r="E631" s="216" t="s">
        <v>6494</v>
      </c>
      <c r="F631" s="217" t="s">
        <v>6495</v>
      </c>
      <c r="G631" s="218" t="s">
        <v>1352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190</v>
      </c>
      <c r="AU631" s="226" t="s">
        <v>80</v>
      </c>
      <c r="AY631" s="19" t="s">
        <v>188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6613</v>
      </c>
    </row>
    <row r="632" s="2" customFormat="1" ht="16.5" customHeight="1">
      <c r="A632" s="40"/>
      <c r="B632" s="41"/>
      <c r="C632" s="215" t="s">
        <v>5927</v>
      </c>
      <c r="D632" s="215" t="s">
        <v>190</v>
      </c>
      <c r="E632" s="216" t="s">
        <v>6497</v>
      </c>
      <c r="F632" s="217" t="s">
        <v>6498</v>
      </c>
      <c r="G632" s="218" t="s">
        <v>1352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190</v>
      </c>
      <c r="AU632" s="226" t="s">
        <v>80</v>
      </c>
      <c r="AY632" s="19" t="s">
        <v>188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6614</v>
      </c>
    </row>
    <row r="633" s="2" customFormat="1" ht="16.5" customHeight="1">
      <c r="A633" s="40"/>
      <c r="B633" s="41"/>
      <c r="C633" s="215" t="s">
        <v>6615</v>
      </c>
      <c r="D633" s="215" t="s">
        <v>190</v>
      </c>
      <c r="E633" s="216" t="s">
        <v>6616</v>
      </c>
      <c r="F633" s="217" t="s">
        <v>6502</v>
      </c>
      <c r="G633" s="218" t="s">
        <v>1352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190</v>
      </c>
      <c r="AU633" s="226" t="s">
        <v>80</v>
      </c>
      <c r="AY633" s="19" t="s">
        <v>188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6617</v>
      </c>
    </row>
    <row r="634" s="2" customFormat="1" ht="16.5" customHeight="1">
      <c r="A634" s="40"/>
      <c r="B634" s="41"/>
      <c r="C634" s="215" t="s">
        <v>5930</v>
      </c>
      <c r="D634" s="215" t="s">
        <v>190</v>
      </c>
      <c r="E634" s="216" t="s">
        <v>5416</v>
      </c>
      <c r="F634" s="217" t="s">
        <v>5417</v>
      </c>
      <c r="G634" s="218" t="s">
        <v>451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190</v>
      </c>
      <c r="AU634" s="226" t="s">
        <v>80</v>
      </c>
      <c r="AY634" s="19" t="s">
        <v>188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6618</v>
      </c>
    </row>
    <row r="635" s="2" customFormat="1" ht="24.15" customHeight="1">
      <c r="A635" s="40"/>
      <c r="B635" s="41"/>
      <c r="C635" s="215" t="s">
        <v>6619</v>
      </c>
      <c r="D635" s="215" t="s">
        <v>190</v>
      </c>
      <c r="E635" s="216" t="s">
        <v>6506</v>
      </c>
      <c r="F635" s="217" t="s">
        <v>6507</v>
      </c>
      <c r="G635" s="218" t="s">
        <v>5420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190</v>
      </c>
      <c r="AU635" s="226" t="s">
        <v>80</v>
      </c>
      <c r="AY635" s="19" t="s">
        <v>188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6620</v>
      </c>
    </row>
    <row r="636" s="2" customFormat="1" ht="16.5" customHeight="1">
      <c r="A636" s="40"/>
      <c r="B636" s="41"/>
      <c r="C636" s="215" t="s">
        <v>5933</v>
      </c>
      <c r="D636" s="215" t="s">
        <v>190</v>
      </c>
      <c r="E636" s="216" t="s">
        <v>3911</v>
      </c>
      <c r="F636" s="217" t="s">
        <v>3912</v>
      </c>
      <c r="G636" s="218" t="s">
        <v>501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190</v>
      </c>
      <c r="AU636" s="226" t="s">
        <v>80</v>
      </c>
      <c r="AY636" s="19" t="s">
        <v>188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6621</v>
      </c>
    </row>
    <row r="637" s="2" customFormat="1" ht="16.5" customHeight="1">
      <c r="A637" s="40"/>
      <c r="B637" s="41"/>
      <c r="C637" s="215" t="s">
        <v>6622</v>
      </c>
      <c r="D637" s="215" t="s">
        <v>190</v>
      </c>
      <c r="E637" s="216" t="s">
        <v>3907</v>
      </c>
      <c r="F637" s="217" t="s">
        <v>6511</v>
      </c>
      <c r="G637" s="218" t="s">
        <v>3771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190</v>
      </c>
      <c r="AU637" s="226" t="s">
        <v>80</v>
      </c>
      <c r="AY637" s="19" t="s">
        <v>188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6623</v>
      </c>
    </row>
    <row r="638" s="2" customFormat="1" ht="16.5" customHeight="1">
      <c r="A638" s="40"/>
      <c r="B638" s="41"/>
      <c r="C638" s="215" t="s">
        <v>5936</v>
      </c>
      <c r="D638" s="215" t="s">
        <v>190</v>
      </c>
      <c r="E638" s="216" t="s">
        <v>6513</v>
      </c>
      <c r="F638" s="217" t="s">
        <v>6514</v>
      </c>
      <c r="G638" s="218" t="s">
        <v>451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190</v>
      </c>
      <c r="AU638" s="226" t="s">
        <v>80</v>
      </c>
      <c r="AY638" s="19" t="s">
        <v>188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6624</v>
      </c>
    </row>
    <row r="639" s="2" customFormat="1" ht="16.5" customHeight="1">
      <c r="A639" s="40"/>
      <c r="B639" s="41"/>
      <c r="C639" s="215" t="s">
        <v>6625</v>
      </c>
      <c r="D639" s="215" t="s">
        <v>190</v>
      </c>
      <c r="E639" s="216" t="s">
        <v>3899</v>
      </c>
      <c r="F639" s="217" t="s">
        <v>6517</v>
      </c>
      <c r="G639" s="218" t="s">
        <v>501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190</v>
      </c>
      <c r="AU639" s="226" t="s">
        <v>80</v>
      </c>
      <c r="AY639" s="19" t="s">
        <v>188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6626</v>
      </c>
    </row>
    <row r="640" s="2" customFormat="1" ht="16.5" customHeight="1">
      <c r="A640" s="40"/>
      <c r="B640" s="41"/>
      <c r="C640" s="215" t="s">
        <v>5939</v>
      </c>
      <c r="D640" s="215" t="s">
        <v>190</v>
      </c>
      <c r="E640" s="216" t="s">
        <v>6519</v>
      </c>
      <c r="F640" s="217" t="s">
        <v>6520</v>
      </c>
      <c r="G640" s="218" t="s">
        <v>501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190</v>
      </c>
      <c r="AU640" s="226" t="s">
        <v>80</v>
      </c>
      <c r="AY640" s="19" t="s">
        <v>188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6627</v>
      </c>
    </row>
    <row r="641" s="2" customFormat="1" ht="16.5" customHeight="1">
      <c r="A641" s="40"/>
      <c r="B641" s="41"/>
      <c r="C641" s="215" t="s">
        <v>6628</v>
      </c>
      <c r="D641" s="215" t="s">
        <v>190</v>
      </c>
      <c r="E641" s="216" t="s">
        <v>6523</v>
      </c>
      <c r="F641" s="217" t="s">
        <v>6524</v>
      </c>
      <c r="G641" s="218" t="s">
        <v>1397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190</v>
      </c>
      <c r="AU641" s="226" t="s">
        <v>80</v>
      </c>
      <c r="AY641" s="19" t="s">
        <v>188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6629</v>
      </c>
    </row>
    <row r="642" s="2" customFormat="1" ht="16.5" customHeight="1">
      <c r="A642" s="40"/>
      <c r="B642" s="41"/>
      <c r="C642" s="215" t="s">
        <v>5942</v>
      </c>
      <c r="D642" s="215" t="s">
        <v>190</v>
      </c>
      <c r="E642" s="216" t="s">
        <v>6526</v>
      </c>
      <c r="F642" s="217" t="s">
        <v>3793</v>
      </c>
      <c r="G642" s="218" t="s">
        <v>1397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190</v>
      </c>
      <c r="AU642" s="226" t="s">
        <v>80</v>
      </c>
      <c r="AY642" s="19" t="s">
        <v>188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6630</v>
      </c>
    </row>
    <row r="643" s="2" customFormat="1" ht="16.5" customHeight="1">
      <c r="A643" s="40"/>
      <c r="B643" s="41"/>
      <c r="C643" s="215" t="s">
        <v>6631</v>
      </c>
      <c r="D643" s="215" t="s">
        <v>190</v>
      </c>
      <c r="E643" s="216" t="s">
        <v>3913</v>
      </c>
      <c r="F643" s="217" t="s">
        <v>6529</v>
      </c>
      <c r="G643" s="218" t="s">
        <v>1352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190</v>
      </c>
      <c r="AU643" s="226" t="s">
        <v>80</v>
      </c>
      <c r="AY643" s="19" t="s">
        <v>188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6632</v>
      </c>
    </row>
    <row r="644" s="2" customFormat="1" ht="16.5" customHeight="1">
      <c r="A644" s="40"/>
      <c r="B644" s="41"/>
      <c r="C644" s="215" t="s">
        <v>5945</v>
      </c>
      <c r="D644" s="215" t="s">
        <v>190</v>
      </c>
      <c r="E644" s="216" t="s">
        <v>6531</v>
      </c>
      <c r="F644" s="217" t="s">
        <v>6532</v>
      </c>
      <c r="G644" s="218" t="s">
        <v>501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190</v>
      </c>
      <c r="AU644" s="226" t="s">
        <v>80</v>
      </c>
      <c r="AY644" s="19" t="s">
        <v>188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6633</v>
      </c>
    </row>
    <row r="645" s="2" customFormat="1" ht="16.5" customHeight="1">
      <c r="A645" s="40"/>
      <c r="B645" s="41"/>
      <c r="C645" s="215" t="s">
        <v>6634</v>
      </c>
      <c r="D645" s="215" t="s">
        <v>190</v>
      </c>
      <c r="E645" s="216" t="s">
        <v>6535</v>
      </c>
      <c r="F645" s="217" t="s">
        <v>6536</v>
      </c>
      <c r="G645" s="218" t="s">
        <v>1352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190</v>
      </c>
      <c r="AU645" s="226" t="s">
        <v>80</v>
      </c>
      <c r="AY645" s="19" t="s">
        <v>188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6635</v>
      </c>
    </row>
    <row r="646" s="2" customFormat="1" ht="16.5" customHeight="1">
      <c r="A646" s="40"/>
      <c r="B646" s="41"/>
      <c r="C646" s="215" t="s">
        <v>5948</v>
      </c>
      <c r="D646" s="215" t="s">
        <v>190</v>
      </c>
      <c r="E646" s="216" t="s">
        <v>6542</v>
      </c>
      <c r="F646" s="217" t="s">
        <v>6543</v>
      </c>
      <c r="G646" s="218" t="s">
        <v>3822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190</v>
      </c>
      <c r="AU646" s="226" t="s">
        <v>80</v>
      </c>
      <c r="AY646" s="19" t="s">
        <v>188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6636</v>
      </c>
    </row>
    <row r="647" s="2" customFormat="1" ht="21.75" customHeight="1">
      <c r="A647" s="40"/>
      <c r="B647" s="41"/>
      <c r="C647" s="215" t="s">
        <v>6637</v>
      </c>
      <c r="D647" s="215" t="s">
        <v>190</v>
      </c>
      <c r="E647" s="216" t="s">
        <v>6545</v>
      </c>
      <c r="F647" s="217" t="s">
        <v>6546</v>
      </c>
      <c r="G647" s="218" t="s">
        <v>345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190</v>
      </c>
      <c r="AU647" s="226" t="s">
        <v>80</v>
      </c>
      <c r="AY647" s="19" t="s">
        <v>188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6638</v>
      </c>
    </row>
    <row r="648" s="2" customFormat="1" ht="16.5" customHeight="1">
      <c r="A648" s="40"/>
      <c r="B648" s="41"/>
      <c r="C648" s="215" t="s">
        <v>5951</v>
      </c>
      <c r="D648" s="215" t="s">
        <v>190</v>
      </c>
      <c r="E648" s="216" t="s">
        <v>6549</v>
      </c>
      <c r="F648" s="217" t="s">
        <v>6550</v>
      </c>
      <c r="G648" s="218" t="s">
        <v>345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190</v>
      </c>
      <c r="AU648" s="226" t="s">
        <v>80</v>
      </c>
      <c r="AY648" s="19" t="s">
        <v>188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6639</v>
      </c>
    </row>
    <row r="649" s="2" customFormat="1" ht="16.5" customHeight="1">
      <c r="A649" s="40"/>
      <c r="B649" s="41"/>
      <c r="C649" s="215" t="s">
        <v>6640</v>
      </c>
      <c r="D649" s="215" t="s">
        <v>190</v>
      </c>
      <c r="E649" s="216" t="s">
        <v>6552</v>
      </c>
      <c r="F649" s="217" t="s">
        <v>6553</v>
      </c>
      <c r="G649" s="218" t="s">
        <v>345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190</v>
      </c>
      <c r="AU649" s="226" t="s">
        <v>80</v>
      </c>
      <c r="AY649" s="19" t="s">
        <v>188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6641</v>
      </c>
    </row>
    <row r="650" s="2" customFormat="1" ht="16.5" customHeight="1">
      <c r="A650" s="40"/>
      <c r="B650" s="41"/>
      <c r="C650" s="215" t="s">
        <v>5954</v>
      </c>
      <c r="D650" s="215" t="s">
        <v>190</v>
      </c>
      <c r="E650" s="216" t="s">
        <v>6556</v>
      </c>
      <c r="F650" s="217" t="s">
        <v>6557</v>
      </c>
      <c r="G650" s="218" t="s">
        <v>345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190</v>
      </c>
      <c r="AU650" s="226" t="s">
        <v>80</v>
      </c>
      <c r="AY650" s="19" t="s">
        <v>188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6642</v>
      </c>
    </row>
    <row r="651" s="2" customFormat="1" ht="16.5" customHeight="1">
      <c r="A651" s="40"/>
      <c r="B651" s="41"/>
      <c r="C651" s="215" t="s">
        <v>6643</v>
      </c>
      <c r="D651" s="215" t="s">
        <v>190</v>
      </c>
      <c r="E651" s="216" t="s">
        <v>5584</v>
      </c>
      <c r="F651" s="217" t="s">
        <v>4147</v>
      </c>
      <c r="G651" s="218" t="s">
        <v>451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190</v>
      </c>
      <c r="AU651" s="226" t="s">
        <v>80</v>
      </c>
      <c r="AY651" s="19" t="s">
        <v>188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6644</v>
      </c>
    </row>
    <row r="652" s="2" customFormat="1" ht="16.5" customHeight="1">
      <c r="A652" s="40"/>
      <c r="B652" s="41"/>
      <c r="C652" s="215" t="s">
        <v>5957</v>
      </c>
      <c r="D652" s="215" t="s">
        <v>190</v>
      </c>
      <c r="E652" s="216" t="s">
        <v>3917</v>
      </c>
      <c r="F652" s="217" t="s">
        <v>6565</v>
      </c>
      <c r="G652" s="218" t="s">
        <v>345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190</v>
      </c>
      <c r="AU652" s="226" t="s">
        <v>80</v>
      </c>
      <c r="AY652" s="19" t="s">
        <v>188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6645</v>
      </c>
    </row>
    <row r="653" s="2" customFormat="1" ht="16.5" customHeight="1">
      <c r="A653" s="40"/>
      <c r="B653" s="41"/>
      <c r="C653" s="215" t="s">
        <v>6646</v>
      </c>
      <c r="D653" s="215" t="s">
        <v>190</v>
      </c>
      <c r="E653" s="216" t="s">
        <v>3919</v>
      </c>
      <c r="F653" s="217" t="s">
        <v>3762</v>
      </c>
      <c r="G653" s="218" t="s">
        <v>345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190</v>
      </c>
      <c r="AU653" s="226" t="s">
        <v>80</v>
      </c>
      <c r="AY653" s="19" t="s">
        <v>188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6647</v>
      </c>
    </row>
    <row r="654" s="2" customFormat="1" ht="16.5" customHeight="1">
      <c r="A654" s="40"/>
      <c r="B654" s="41"/>
      <c r="C654" s="215" t="s">
        <v>5960</v>
      </c>
      <c r="D654" s="215" t="s">
        <v>190</v>
      </c>
      <c r="E654" s="216" t="s">
        <v>5586</v>
      </c>
      <c r="F654" s="217" t="s">
        <v>5587</v>
      </c>
      <c r="G654" s="218" t="s">
        <v>345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190</v>
      </c>
      <c r="AU654" s="226" t="s">
        <v>80</v>
      </c>
      <c r="AY654" s="19" t="s">
        <v>188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6648</v>
      </c>
    </row>
    <row r="655" s="2" customFormat="1" ht="16.5" customHeight="1">
      <c r="A655" s="40"/>
      <c r="B655" s="41"/>
      <c r="C655" s="215" t="s">
        <v>6649</v>
      </c>
      <c r="D655" s="215" t="s">
        <v>190</v>
      </c>
      <c r="E655" s="216" t="s">
        <v>5588</v>
      </c>
      <c r="F655" s="217" t="s">
        <v>3762</v>
      </c>
      <c r="G655" s="218" t="s">
        <v>345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190</v>
      </c>
      <c r="AU655" s="226" t="s">
        <v>80</v>
      </c>
      <c r="AY655" s="19" t="s">
        <v>188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6650</v>
      </c>
    </row>
    <row r="656" s="2" customFormat="1" ht="33" customHeight="1">
      <c r="A656" s="40"/>
      <c r="B656" s="41"/>
      <c r="C656" s="215" t="s">
        <v>5963</v>
      </c>
      <c r="D656" s="215" t="s">
        <v>190</v>
      </c>
      <c r="E656" s="216" t="s">
        <v>6651</v>
      </c>
      <c r="F656" s="217" t="s">
        <v>6652</v>
      </c>
      <c r="G656" s="218" t="s">
        <v>1352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190</v>
      </c>
      <c r="AU656" s="226" t="s">
        <v>80</v>
      </c>
      <c r="AY656" s="19" t="s">
        <v>188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6653</v>
      </c>
    </row>
    <row r="657" s="2" customFormat="1" ht="16.5" customHeight="1">
      <c r="A657" s="40"/>
      <c r="B657" s="41"/>
      <c r="C657" s="215" t="s">
        <v>6654</v>
      </c>
      <c r="D657" s="215" t="s">
        <v>190</v>
      </c>
      <c r="E657" s="216" t="s">
        <v>6655</v>
      </c>
      <c r="F657" s="217" t="s">
        <v>6656</v>
      </c>
      <c r="G657" s="218" t="s">
        <v>1352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190</v>
      </c>
      <c r="AU657" s="226" t="s">
        <v>80</v>
      </c>
      <c r="AY657" s="19" t="s">
        <v>188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6657</v>
      </c>
    </row>
    <row r="658" s="2" customFormat="1" ht="16.5" customHeight="1">
      <c r="A658" s="40"/>
      <c r="B658" s="41"/>
      <c r="C658" s="215" t="s">
        <v>5966</v>
      </c>
      <c r="D658" s="215" t="s">
        <v>190</v>
      </c>
      <c r="E658" s="216" t="s">
        <v>6658</v>
      </c>
      <c r="F658" s="217" t="s">
        <v>6659</v>
      </c>
      <c r="G658" s="218" t="s">
        <v>1352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190</v>
      </c>
      <c r="AU658" s="226" t="s">
        <v>80</v>
      </c>
      <c r="AY658" s="19" t="s">
        <v>188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6660</v>
      </c>
    </row>
    <row r="659" s="2" customFormat="1" ht="16.5" customHeight="1">
      <c r="A659" s="40"/>
      <c r="B659" s="41"/>
      <c r="C659" s="215" t="s">
        <v>6661</v>
      </c>
      <c r="D659" s="215" t="s">
        <v>190</v>
      </c>
      <c r="E659" s="216" t="s">
        <v>6662</v>
      </c>
      <c r="F659" s="217" t="s">
        <v>6663</v>
      </c>
      <c r="G659" s="218" t="s">
        <v>1352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190</v>
      </c>
      <c r="AU659" s="226" t="s">
        <v>80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6664</v>
      </c>
    </row>
    <row r="660" s="2" customFormat="1" ht="16.5" customHeight="1">
      <c r="A660" s="40"/>
      <c r="B660" s="41"/>
      <c r="C660" s="215" t="s">
        <v>5969</v>
      </c>
      <c r="D660" s="215" t="s">
        <v>190</v>
      </c>
      <c r="E660" s="216" t="s">
        <v>6665</v>
      </c>
      <c r="F660" s="217" t="s">
        <v>6666</v>
      </c>
      <c r="G660" s="218" t="s">
        <v>1352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190</v>
      </c>
      <c r="AU660" s="226" t="s">
        <v>80</v>
      </c>
      <c r="AY660" s="19" t="s">
        <v>188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6667</v>
      </c>
    </row>
    <row r="661" s="2" customFormat="1" ht="21.75" customHeight="1">
      <c r="A661" s="40"/>
      <c r="B661" s="41"/>
      <c r="C661" s="215" t="s">
        <v>6668</v>
      </c>
      <c r="D661" s="215" t="s">
        <v>190</v>
      </c>
      <c r="E661" s="216" t="s">
        <v>6576</v>
      </c>
      <c r="F661" s="217" t="s">
        <v>6577</v>
      </c>
      <c r="G661" s="218" t="s">
        <v>1352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190</v>
      </c>
      <c r="AU661" s="226" t="s">
        <v>80</v>
      </c>
      <c r="AY661" s="19" t="s">
        <v>188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6669</v>
      </c>
    </row>
    <row r="662" s="2" customFormat="1" ht="21.75" customHeight="1">
      <c r="A662" s="40"/>
      <c r="B662" s="41"/>
      <c r="C662" s="215" t="s">
        <v>5970</v>
      </c>
      <c r="D662" s="215" t="s">
        <v>190</v>
      </c>
      <c r="E662" s="216" t="s">
        <v>6445</v>
      </c>
      <c r="F662" s="217" t="s">
        <v>6446</v>
      </c>
      <c r="G662" s="218" t="s">
        <v>1352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190</v>
      </c>
      <c r="AU662" s="226" t="s">
        <v>80</v>
      </c>
      <c r="AY662" s="19" t="s">
        <v>188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6670</v>
      </c>
    </row>
    <row r="663" s="2" customFormat="1" ht="21.75" customHeight="1">
      <c r="A663" s="40"/>
      <c r="B663" s="41"/>
      <c r="C663" s="215" t="s">
        <v>6671</v>
      </c>
      <c r="D663" s="215" t="s">
        <v>190</v>
      </c>
      <c r="E663" s="216" t="s">
        <v>6448</v>
      </c>
      <c r="F663" s="217" t="s">
        <v>6449</v>
      </c>
      <c r="G663" s="218" t="s">
        <v>1352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190</v>
      </c>
      <c r="AU663" s="226" t="s">
        <v>80</v>
      </c>
      <c r="AY663" s="19" t="s">
        <v>188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6672</v>
      </c>
    </row>
    <row r="664" s="2" customFormat="1" ht="21.75" customHeight="1">
      <c r="A664" s="40"/>
      <c r="B664" s="41"/>
      <c r="C664" s="215" t="s">
        <v>5971</v>
      </c>
      <c r="D664" s="215" t="s">
        <v>190</v>
      </c>
      <c r="E664" s="216" t="s">
        <v>6452</v>
      </c>
      <c r="F664" s="217" t="s">
        <v>6453</v>
      </c>
      <c r="G664" s="218" t="s">
        <v>1352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190</v>
      </c>
      <c r="AU664" s="226" t="s">
        <v>80</v>
      </c>
      <c r="AY664" s="19" t="s">
        <v>188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6673</v>
      </c>
    </row>
    <row r="665" s="2" customFormat="1" ht="21.75" customHeight="1">
      <c r="A665" s="40"/>
      <c r="B665" s="41"/>
      <c r="C665" s="215" t="s">
        <v>6674</v>
      </c>
      <c r="D665" s="215" t="s">
        <v>190</v>
      </c>
      <c r="E665" s="216" t="s">
        <v>6675</v>
      </c>
      <c r="F665" s="217" t="s">
        <v>6676</v>
      </c>
      <c r="G665" s="218" t="s">
        <v>1352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190</v>
      </c>
      <c r="AU665" s="226" t="s">
        <v>80</v>
      </c>
      <c r="AY665" s="19" t="s">
        <v>188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6677</v>
      </c>
    </row>
    <row r="666" s="2" customFormat="1" ht="16.5" customHeight="1">
      <c r="A666" s="40"/>
      <c r="B666" s="41"/>
      <c r="C666" s="215" t="s">
        <v>5974</v>
      </c>
      <c r="D666" s="215" t="s">
        <v>190</v>
      </c>
      <c r="E666" s="216" t="s">
        <v>6455</v>
      </c>
      <c r="F666" s="217" t="s">
        <v>6456</v>
      </c>
      <c r="G666" s="218" t="s">
        <v>1352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190</v>
      </c>
      <c r="AU666" s="226" t="s">
        <v>80</v>
      </c>
      <c r="AY666" s="19" t="s">
        <v>188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6678</v>
      </c>
    </row>
    <row r="667" s="2" customFormat="1" ht="16.5" customHeight="1">
      <c r="A667" s="40"/>
      <c r="B667" s="41"/>
      <c r="C667" s="215" t="s">
        <v>6679</v>
      </c>
      <c r="D667" s="215" t="s">
        <v>190</v>
      </c>
      <c r="E667" s="216" t="s">
        <v>6587</v>
      </c>
      <c r="F667" s="217" t="s">
        <v>6588</v>
      </c>
      <c r="G667" s="218" t="s">
        <v>1352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190</v>
      </c>
      <c r="AU667" s="226" t="s">
        <v>80</v>
      </c>
      <c r="AY667" s="19" t="s">
        <v>188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6680</v>
      </c>
    </row>
    <row r="668" s="2" customFormat="1" ht="16.5" customHeight="1">
      <c r="A668" s="40"/>
      <c r="B668" s="41"/>
      <c r="C668" s="215" t="s">
        <v>5977</v>
      </c>
      <c r="D668" s="215" t="s">
        <v>190</v>
      </c>
      <c r="E668" s="216" t="s">
        <v>6459</v>
      </c>
      <c r="F668" s="217" t="s">
        <v>6460</v>
      </c>
      <c r="G668" s="218" t="s">
        <v>1352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190</v>
      </c>
      <c r="AU668" s="226" t="s">
        <v>80</v>
      </c>
      <c r="AY668" s="19" t="s">
        <v>188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6681</v>
      </c>
    </row>
    <row r="669" s="2" customFormat="1" ht="16.5" customHeight="1">
      <c r="A669" s="40"/>
      <c r="B669" s="41"/>
      <c r="C669" s="215" t="s">
        <v>6682</v>
      </c>
      <c r="D669" s="215" t="s">
        <v>190</v>
      </c>
      <c r="E669" s="216" t="s">
        <v>6462</v>
      </c>
      <c r="F669" s="217" t="s">
        <v>6463</v>
      </c>
      <c r="G669" s="218" t="s">
        <v>1352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190</v>
      </c>
      <c r="AU669" s="226" t="s">
        <v>80</v>
      </c>
      <c r="AY669" s="19" t="s">
        <v>188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6683</v>
      </c>
    </row>
    <row r="670" s="2" customFormat="1" ht="16.5" customHeight="1">
      <c r="A670" s="40"/>
      <c r="B670" s="41"/>
      <c r="C670" s="215" t="s">
        <v>5980</v>
      </c>
      <c r="D670" s="215" t="s">
        <v>190</v>
      </c>
      <c r="E670" s="216" t="s">
        <v>6594</v>
      </c>
      <c r="F670" s="217" t="s">
        <v>6595</v>
      </c>
      <c r="G670" s="218" t="s">
        <v>1352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190</v>
      </c>
      <c r="AU670" s="226" t="s">
        <v>80</v>
      </c>
      <c r="AY670" s="19" t="s">
        <v>188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6684</v>
      </c>
    </row>
    <row r="671" s="2" customFormat="1" ht="16.5" customHeight="1">
      <c r="A671" s="40"/>
      <c r="B671" s="41"/>
      <c r="C671" s="215" t="s">
        <v>6685</v>
      </c>
      <c r="D671" s="215" t="s">
        <v>190</v>
      </c>
      <c r="E671" s="216" t="s">
        <v>6466</v>
      </c>
      <c r="F671" s="217" t="s">
        <v>6467</v>
      </c>
      <c r="G671" s="218" t="s">
        <v>1352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190</v>
      </c>
      <c r="AU671" s="226" t="s">
        <v>80</v>
      </c>
      <c r="AY671" s="19" t="s">
        <v>188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6686</v>
      </c>
    </row>
    <row r="672" s="2" customFormat="1" ht="16.5" customHeight="1">
      <c r="A672" s="40"/>
      <c r="B672" s="41"/>
      <c r="C672" s="215" t="s">
        <v>5983</v>
      </c>
      <c r="D672" s="215" t="s">
        <v>190</v>
      </c>
      <c r="E672" s="216" t="s">
        <v>6469</v>
      </c>
      <c r="F672" s="217" t="s">
        <v>6470</v>
      </c>
      <c r="G672" s="218" t="s">
        <v>1397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190</v>
      </c>
      <c r="AU672" s="226" t="s">
        <v>80</v>
      </c>
      <c r="AY672" s="19" t="s">
        <v>188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6687</v>
      </c>
    </row>
    <row r="673" s="2" customFormat="1" ht="16.5" customHeight="1">
      <c r="A673" s="40"/>
      <c r="B673" s="41"/>
      <c r="C673" s="215" t="s">
        <v>6688</v>
      </c>
      <c r="D673" s="215" t="s">
        <v>190</v>
      </c>
      <c r="E673" s="216" t="s">
        <v>6473</v>
      </c>
      <c r="F673" s="217" t="s">
        <v>6474</v>
      </c>
      <c r="G673" s="218" t="s">
        <v>3822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190</v>
      </c>
      <c r="AU673" s="226" t="s">
        <v>80</v>
      </c>
      <c r="AY673" s="19" t="s">
        <v>188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6689</v>
      </c>
    </row>
    <row r="674" s="2" customFormat="1" ht="21.75" customHeight="1">
      <c r="A674" s="40"/>
      <c r="B674" s="41"/>
      <c r="C674" s="215" t="s">
        <v>5986</v>
      </c>
      <c r="D674" s="215" t="s">
        <v>190</v>
      </c>
      <c r="E674" s="216" t="s">
        <v>6476</v>
      </c>
      <c r="F674" s="217" t="s">
        <v>6477</v>
      </c>
      <c r="G674" s="218" t="s">
        <v>501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190</v>
      </c>
      <c r="AU674" s="226" t="s">
        <v>80</v>
      </c>
      <c r="AY674" s="19" t="s">
        <v>188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6690</v>
      </c>
    </row>
    <row r="675" s="2" customFormat="1" ht="24.15" customHeight="1">
      <c r="A675" s="40"/>
      <c r="B675" s="41"/>
      <c r="C675" s="215" t="s">
        <v>6691</v>
      </c>
      <c r="D675" s="215" t="s">
        <v>190</v>
      </c>
      <c r="E675" s="216" t="s">
        <v>6480</v>
      </c>
      <c r="F675" s="217" t="s">
        <v>6481</v>
      </c>
      <c r="G675" s="218" t="s">
        <v>501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190</v>
      </c>
      <c r="AU675" s="226" t="s">
        <v>80</v>
      </c>
      <c r="AY675" s="19" t="s">
        <v>188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6692</v>
      </c>
    </row>
    <row r="676" s="2" customFormat="1" ht="24.15" customHeight="1">
      <c r="A676" s="40"/>
      <c r="B676" s="41"/>
      <c r="C676" s="215" t="s">
        <v>5989</v>
      </c>
      <c r="D676" s="215" t="s">
        <v>190</v>
      </c>
      <c r="E676" s="216" t="s">
        <v>6483</v>
      </c>
      <c r="F676" s="217" t="s">
        <v>6484</v>
      </c>
      <c r="G676" s="218" t="s">
        <v>501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190</v>
      </c>
      <c r="AU676" s="226" t="s">
        <v>80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6693</v>
      </c>
    </row>
    <row r="677" s="2" customFormat="1" ht="24.15" customHeight="1">
      <c r="A677" s="40"/>
      <c r="B677" s="41"/>
      <c r="C677" s="215" t="s">
        <v>6694</v>
      </c>
      <c r="D677" s="215" t="s">
        <v>190</v>
      </c>
      <c r="E677" s="216" t="s">
        <v>6487</v>
      </c>
      <c r="F677" s="217" t="s">
        <v>6488</v>
      </c>
      <c r="G677" s="218" t="s">
        <v>501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190</v>
      </c>
      <c r="AU677" s="226" t="s">
        <v>80</v>
      </c>
      <c r="AY677" s="19" t="s">
        <v>188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6695</v>
      </c>
    </row>
    <row r="678" s="2" customFormat="1" ht="24.15" customHeight="1">
      <c r="A678" s="40"/>
      <c r="B678" s="41"/>
      <c r="C678" s="215" t="s">
        <v>5992</v>
      </c>
      <c r="D678" s="215" t="s">
        <v>190</v>
      </c>
      <c r="E678" s="216" t="s">
        <v>6490</v>
      </c>
      <c r="F678" s="217" t="s">
        <v>6491</v>
      </c>
      <c r="G678" s="218" t="s">
        <v>501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190</v>
      </c>
      <c r="AU678" s="226" t="s">
        <v>80</v>
      </c>
      <c r="AY678" s="19" t="s">
        <v>188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6696</v>
      </c>
    </row>
    <row r="679" s="2" customFormat="1" ht="24.15" customHeight="1">
      <c r="A679" s="40"/>
      <c r="B679" s="41"/>
      <c r="C679" s="215" t="s">
        <v>6697</v>
      </c>
      <c r="D679" s="215" t="s">
        <v>190</v>
      </c>
      <c r="E679" s="216" t="s">
        <v>6609</v>
      </c>
      <c r="F679" s="217" t="s">
        <v>6610</v>
      </c>
      <c r="G679" s="218" t="s">
        <v>501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190</v>
      </c>
      <c r="AU679" s="226" t="s">
        <v>80</v>
      </c>
      <c r="AY679" s="19" t="s">
        <v>188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6698</v>
      </c>
    </row>
    <row r="680" s="2" customFormat="1" ht="16.5" customHeight="1">
      <c r="A680" s="40"/>
      <c r="B680" s="41"/>
      <c r="C680" s="215" t="s">
        <v>5995</v>
      </c>
      <c r="D680" s="215" t="s">
        <v>190</v>
      </c>
      <c r="E680" s="216" t="s">
        <v>6494</v>
      </c>
      <c r="F680" s="217" t="s">
        <v>6495</v>
      </c>
      <c r="G680" s="218" t="s">
        <v>1352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190</v>
      </c>
      <c r="AU680" s="226" t="s">
        <v>80</v>
      </c>
      <c r="AY680" s="19" t="s">
        <v>188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6699</v>
      </c>
    </row>
    <row r="681" s="2" customFormat="1" ht="16.5" customHeight="1">
      <c r="A681" s="40"/>
      <c r="B681" s="41"/>
      <c r="C681" s="215" t="s">
        <v>6700</v>
      </c>
      <c r="D681" s="215" t="s">
        <v>190</v>
      </c>
      <c r="E681" s="216" t="s">
        <v>6497</v>
      </c>
      <c r="F681" s="217" t="s">
        <v>6498</v>
      </c>
      <c r="G681" s="218" t="s">
        <v>1352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190</v>
      </c>
      <c r="AU681" s="226" t="s">
        <v>80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6701</v>
      </c>
    </row>
    <row r="682" s="2" customFormat="1" ht="16.5" customHeight="1">
      <c r="A682" s="40"/>
      <c r="B682" s="41"/>
      <c r="C682" s="215" t="s">
        <v>5998</v>
      </c>
      <c r="D682" s="215" t="s">
        <v>190</v>
      </c>
      <c r="E682" s="216" t="s">
        <v>6616</v>
      </c>
      <c r="F682" s="217" t="s">
        <v>6502</v>
      </c>
      <c r="G682" s="218" t="s">
        <v>1352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190</v>
      </c>
      <c r="AU682" s="226" t="s">
        <v>80</v>
      </c>
      <c r="AY682" s="19" t="s">
        <v>188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6702</v>
      </c>
    </row>
    <row r="683" s="2" customFormat="1" ht="16.5" customHeight="1">
      <c r="A683" s="40"/>
      <c r="B683" s="41"/>
      <c r="C683" s="215" t="s">
        <v>6703</v>
      </c>
      <c r="D683" s="215" t="s">
        <v>190</v>
      </c>
      <c r="E683" s="216" t="s">
        <v>5416</v>
      </c>
      <c r="F683" s="217" t="s">
        <v>5417</v>
      </c>
      <c r="G683" s="218" t="s">
        <v>451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190</v>
      </c>
      <c r="AU683" s="226" t="s">
        <v>80</v>
      </c>
      <c r="AY683" s="19" t="s">
        <v>188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6704</v>
      </c>
    </row>
    <row r="684" s="2" customFormat="1" ht="24.15" customHeight="1">
      <c r="A684" s="40"/>
      <c r="B684" s="41"/>
      <c r="C684" s="215" t="s">
        <v>6001</v>
      </c>
      <c r="D684" s="215" t="s">
        <v>190</v>
      </c>
      <c r="E684" s="216" t="s">
        <v>6506</v>
      </c>
      <c r="F684" s="217" t="s">
        <v>6507</v>
      </c>
      <c r="G684" s="218" t="s">
        <v>5420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190</v>
      </c>
      <c r="AU684" s="226" t="s">
        <v>80</v>
      </c>
      <c r="AY684" s="19" t="s">
        <v>188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6705</v>
      </c>
    </row>
    <row r="685" s="2" customFormat="1" ht="16.5" customHeight="1">
      <c r="A685" s="40"/>
      <c r="B685" s="41"/>
      <c r="C685" s="215" t="s">
        <v>6706</v>
      </c>
      <c r="D685" s="215" t="s">
        <v>190</v>
      </c>
      <c r="E685" s="216" t="s">
        <v>3911</v>
      </c>
      <c r="F685" s="217" t="s">
        <v>3912</v>
      </c>
      <c r="G685" s="218" t="s">
        <v>501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190</v>
      </c>
      <c r="AU685" s="226" t="s">
        <v>80</v>
      </c>
      <c r="AY685" s="19" t="s">
        <v>188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6707</v>
      </c>
    </row>
    <row r="686" s="2" customFormat="1" ht="16.5" customHeight="1">
      <c r="A686" s="40"/>
      <c r="B686" s="41"/>
      <c r="C686" s="215" t="s">
        <v>6004</v>
      </c>
      <c r="D686" s="215" t="s">
        <v>190</v>
      </c>
      <c r="E686" s="216" t="s">
        <v>3907</v>
      </c>
      <c r="F686" s="217" t="s">
        <v>6511</v>
      </c>
      <c r="G686" s="218" t="s">
        <v>3771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190</v>
      </c>
      <c r="AU686" s="226" t="s">
        <v>80</v>
      </c>
      <c r="AY686" s="19" t="s">
        <v>188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6708</v>
      </c>
    </row>
    <row r="687" s="2" customFormat="1" ht="16.5" customHeight="1">
      <c r="A687" s="40"/>
      <c r="B687" s="41"/>
      <c r="C687" s="215" t="s">
        <v>6709</v>
      </c>
      <c r="D687" s="215" t="s">
        <v>190</v>
      </c>
      <c r="E687" s="216" t="s">
        <v>6513</v>
      </c>
      <c r="F687" s="217" t="s">
        <v>6514</v>
      </c>
      <c r="G687" s="218" t="s">
        <v>451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190</v>
      </c>
      <c r="AU687" s="226" t="s">
        <v>80</v>
      </c>
      <c r="AY687" s="19" t="s">
        <v>188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6710</v>
      </c>
    </row>
    <row r="688" s="2" customFormat="1" ht="16.5" customHeight="1">
      <c r="A688" s="40"/>
      <c r="B688" s="41"/>
      <c r="C688" s="215" t="s">
        <v>6007</v>
      </c>
      <c r="D688" s="215" t="s">
        <v>190</v>
      </c>
      <c r="E688" s="216" t="s">
        <v>3899</v>
      </c>
      <c r="F688" s="217" t="s">
        <v>6517</v>
      </c>
      <c r="G688" s="218" t="s">
        <v>501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190</v>
      </c>
      <c r="AU688" s="226" t="s">
        <v>80</v>
      </c>
      <c r="AY688" s="19" t="s">
        <v>188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6711</v>
      </c>
    </row>
    <row r="689" s="2" customFormat="1" ht="16.5" customHeight="1">
      <c r="A689" s="40"/>
      <c r="B689" s="41"/>
      <c r="C689" s="215" t="s">
        <v>6712</v>
      </c>
      <c r="D689" s="215" t="s">
        <v>190</v>
      </c>
      <c r="E689" s="216" t="s">
        <v>6519</v>
      </c>
      <c r="F689" s="217" t="s">
        <v>6520</v>
      </c>
      <c r="G689" s="218" t="s">
        <v>501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190</v>
      </c>
      <c r="AU689" s="226" t="s">
        <v>80</v>
      </c>
      <c r="AY689" s="19" t="s">
        <v>188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6713</v>
      </c>
    </row>
    <row r="690" s="2" customFormat="1" ht="16.5" customHeight="1">
      <c r="A690" s="40"/>
      <c r="B690" s="41"/>
      <c r="C690" s="215" t="s">
        <v>6010</v>
      </c>
      <c r="D690" s="215" t="s">
        <v>190</v>
      </c>
      <c r="E690" s="216" t="s">
        <v>6523</v>
      </c>
      <c r="F690" s="217" t="s">
        <v>6524</v>
      </c>
      <c r="G690" s="218" t="s">
        <v>1397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190</v>
      </c>
      <c r="AU690" s="226" t="s">
        <v>80</v>
      </c>
      <c r="AY690" s="19" t="s">
        <v>188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6714</v>
      </c>
    </row>
    <row r="691" s="2" customFormat="1" ht="16.5" customHeight="1">
      <c r="A691" s="40"/>
      <c r="B691" s="41"/>
      <c r="C691" s="215" t="s">
        <v>6715</v>
      </c>
      <c r="D691" s="215" t="s">
        <v>190</v>
      </c>
      <c r="E691" s="216" t="s">
        <v>6526</v>
      </c>
      <c r="F691" s="217" t="s">
        <v>3793</v>
      </c>
      <c r="G691" s="218" t="s">
        <v>1397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190</v>
      </c>
      <c r="AU691" s="226" t="s">
        <v>80</v>
      </c>
      <c r="AY691" s="19" t="s">
        <v>188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6716</v>
      </c>
    </row>
    <row r="692" s="2" customFormat="1" ht="16.5" customHeight="1">
      <c r="A692" s="40"/>
      <c r="B692" s="41"/>
      <c r="C692" s="215" t="s">
        <v>6013</v>
      </c>
      <c r="D692" s="215" t="s">
        <v>190</v>
      </c>
      <c r="E692" s="216" t="s">
        <v>3913</v>
      </c>
      <c r="F692" s="217" t="s">
        <v>6529</v>
      </c>
      <c r="G692" s="218" t="s">
        <v>1352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190</v>
      </c>
      <c r="AU692" s="226" t="s">
        <v>80</v>
      </c>
      <c r="AY692" s="19" t="s">
        <v>188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6717</v>
      </c>
    </row>
    <row r="693" s="2" customFormat="1" ht="16.5" customHeight="1">
      <c r="A693" s="40"/>
      <c r="B693" s="41"/>
      <c r="C693" s="215" t="s">
        <v>6718</v>
      </c>
      <c r="D693" s="215" t="s">
        <v>190</v>
      </c>
      <c r="E693" s="216" t="s">
        <v>6531</v>
      </c>
      <c r="F693" s="217" t="s">
        <v>6532</v>
      </c>
      <c r="G693" s="218" t="s">
        <v>501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190</v>
      </c>
      <c r="AU693" s="226" t="s">
        <v>80</v>
      </c>
      <c r="AY693" s="19" t="s">
        <v>188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6719</v>
      </c>
    </row>
    <row r="694" s="2" customFormat="1" ht="16.5" customHeight="1">
      <c r="A694" s="40"/>
      <c r="B694" s="41"/>
      <c r="C694" s="215" t="s">
        <v>6016</v>
      </c>
      <c r="D694" s="215" t="s">
        <v>190</v>
      </c>
      <c r="E694" s="216" t="s">
        <v>6535</v>
      </c>
      <c r="F694" s="217" t="s">
        <v>6536</v>
      </c>
      <c r="G694" s="218" t="s">
        <v>1352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190</v>
      </c>
      <c r="AU694" s="226" t="s">
        <v>80</v>
      </c>
      <c r="AY694" s="19" t="s">
        <v>188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6720</v>
      </c>
    </row>
    <row r="695" s="2" customFormat="1" ht="16.5" customHeight="1">
      <c r="A695" s="40"/>
      <c r="B695" s="41"/>
      <c r="C695" s="215" t="s">
        <v>6721</v>
      </c>
      <c r="D695" s="215" t="s">
        <v>190</v>
      </c>
      <c r="E695" s="216" t="s">
        <v>6542</v>
      </c>
      <c r="F695" s="217" t="s">
        <v>6543</v>
      </c>
      <c r="G695" s="218" t="s">
        <v>3822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190</v>
      </c>
      <c r="AU695" s="226" t="s">
        <v>80</v>
      </c>
      <c r="AY695" s="19" t="s">
        <v>188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6722</v>
      </c>
    </row>
    <row r="696" s="2" customFormat="1" ht="21.75" customHeight="1">
      <c r="A696" s="40"/>
      <c r="B696" s="41"/>
      <c r="C696" s="215" t="s">
        <v>6019</v>
      </c>
      <c r="D696" s="215" t="s">
        <v>190</v>
      </c>
      <c r="E696" s="216" t="s">
        <v>6545</v>
      </c>
      <c r="F696" s="217" t="s">
        <v>6546</v>
      </c>
      <c r="G696" s="218" t="s">
        <v>345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190</v>
      </c>
      <c r="AU696" s="226" t="s">
        <v>80</v>
      </c>
      <c r="AY696" s="19" t="s">
        <v>188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6723</v>
      </c>
    </row>
    <row r="697" s="2" customFormat="1" ht="16.5" customHeight="1">
      <c r="A697" s="40"/>
      <c r="B697" s="41"/>
      <c r="C697" s="215" t="s">
        <v>6724</v>
      </c>
      <c r="D697" s="215" t="s">
        <v>190</v>
      </c>
      <c r="E697" s="216" t="s">
        <v>6549</v>
      </c>
      <c r="F697" s="217" t="s">
        <v>6550</v>
      </c>
      <c r="G697" s="218" t="s">
        <v>345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190</v>
      </c>
      <c r="AU697" s="226" t="s">
        <v>80</v>
      </c>
      <c r="AY697" s="19" t="s">
        <v>188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6725</v>
      </c>
    </row>
    <row r="698" s="2" customFormat="1" ht="16.5" customHeight="1">
      <c r="A698" s="40"/>
      <c r="B698" s="41"/>
      <c r="C698" s="215" t="s">
        <v>6020</v>
      </c>
      <c r="D698" s="215" t="s">
        <v>190</v>
      </c>
      <c r="E698" s="216" t="s">
        <v>6552</v>
      </c>
      <c r="F698" s="217" t="s">
        <v>6553</v>
      </c>
      <c r="G698" s="218" t="s">
        <v>345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190</v>
      </c>
      <c r="AU698" s="226" t="s">
        <v>80</v>
      </c>
      <c r="AY698" s="19" t="s">
        <v>188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6726</v>
      </c>
    </row>
    <row r="699" s="2" customFormat="1" ht="16.5" customHeight="1">
      <c r="A699" s="40"/>
      <c r="B699" s="41"/>
      <c r="C699" s="215" t="s">
        <v>6727</v>
      </c>
      <c r="D699" s="215" t="s">
        <v>190</v>
      </c>
      <c r="E699" s="216" t="s">
        <v>6556</v>
      </c>
      <c r="F699" s="217" t="s">
        <v>6557</v>
      </c>
      <c r="G699" s="218" t="s">
        <v>345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190</v>
      </c>
      <c r="AU699" s="226" t="s">
        <v>80</v>
      </c>
      <c r="AY699" s="19" t="s">
        <v>188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6728</v>
      </c>
    </row>
    <row r="700" s="2" customFormat="1" ht="16.5" customHeight="1">
      <c r="A700" s="40"/>
      <c r="B700" s="41"/>
      <c r="C700" s="215" t="s">
        <v>6021</v>
      </c>
      <c r="D700" s="215" t="s">
        <v>190</v>
      </c>
      <c r="E700" s="216" t="s">
        <v>5584</v>
      </c>
      <c r="F700" s="217" t="s">
        <v>4147</v>
      </c>
      <c r="G700" s="218" t="s">
        <v>451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190</v>
      </c>
      <c r="AU700" s="226" t="s">
        <v>80</v>
      </c>
      <c r="AY700" s="19" t="s">
        <v>188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6729</v>
      </c>
    </row>
    <row r="701" s="2" customFormat="1" ht="16.5" customHeight="1">
      <c r="A701" s="40"/>
      <c r="B701" s="41"/>
      <c r="C701" s="215" t="s">
        <v>6730</v>
      </c>
      <c r="D701" s="215" t="s">
        <v>190</v>
      </c>
      <c r="E701" s="216" t="s">
        <v>3917</v>
      </c>
      <c r="F701" s="217" t="s">
        <v>6565</v>
      </c>
      <c r="G701" s="218" t="s">
        <v>345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190</v>
      </c>
      <c r="AU701" s="226" t="s">
        <v>80</v>
      </c>
      <c r="AY701" s="19" t="s">
        <v>188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6731</v>
      </c>
    </row>
    <row r="702" s="2" customFormat="1" ht="16.5" customHeight="1">
      <c r="A702" s="40"/>
      <c r="B702" s="41"/>
      <c r="C702" s="215" t="s">
        <v>6022</v>
      </c>
      <c r="D702" s="215" t="s">
        <v>190</v>
      </c>
      <c r="E702" s="216" t="s">
        <v>3919</v>
      </c>
      <c r="F702" s="217" t="s">
        <v>3762</v>
      </c>
      <c r="G702" s="218" t="s">
        <v>345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190</v>
      </c>
      <c r="AU702" s="226" t="s">
        <v>80</v>
      </c>
      <c r="AY702" s="19" t="s">
        <v>188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6732</v>
      </c>
    </row>
    <row r="703" s="2" customFormat="1" ht="16.5" customHeight="1">
      <c r="A703" s="40"/>
      <c r="B703" s="41"/>
      <c r="C703" s="215" t="s">
        <v>6733</v>
      </c>
      <c r="D703" s="215" t="s">
        <v>190</v>
      </c>
      <c r="E703" s="216" t="s">
        <v>5586</v>
      </c>
      <c r="F703" s="217" t="s">
        <v>5587</v>
      </c>
      <c r="G703" s="218" t="s">
        <v>345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190</v>
      </c>
      <c r="AU703" s="226" t="s">
        <v>80</v>
      </c>
      <c r="AY703" s="19" t="s">
        <v>188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6734</v>
      </c>
    </row>
    <row r="704" s="2" customFormat="1" ht="16.5" customHeight="1">
      <c r="A704" s="40"/>
      <c r="B704" s="41"/>
      <c r="C704" s="215" t="s">
        <v>6023</v>
      </c>
      <c r="D704" s="215" t="s">
        <v>190</v>
      </c>
      <c r="E704" s="216" t="s">
        <v>5588</v>
      </c>
      <c r="F704" s="217" t="s">
        <v>3762</v>
      </c>
      <c r="G704" s="218" t="s">
        <v>345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190</v>
      </c>
      <c r="AU704" s="226" t="s">
        <v>80</v>
      </c>
      <c r="AY704" s="19" t="s">
        <v>188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6735</v>
      </c>
    </row>
    <row r="705" s="2" customFormat="1" ht="16.5" customHeight="1">
      <c r="A705" s="40"/>
      <c r="B705" s="41"/>
      <c r="C705" s="215" t="s">
        <v>6736</v>
      </c>
      <c r="D705" s="215" t="s">
        <v>190</v>
      </c>
      <c r="E705" s="216" t="s">
        <v>6737</v>
      </c>
      <c r="F705" s="217" t="s">
        <v>6738</v>
      </c>
      <c r="G705" s="218" t="s">
        <v>1352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190</v>
      </c>
      <c r="AU705" s="226" t="s">
        <v>80</v>
      </c>
      <c r="AY705" s="19" t="s">
        <v>188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6739</v>
      </c>
    </row>
    <row r="706" s="2" customFormat="1" ht="16.5" customHeight="1">
      <c r="A706" s="40"/>
      <c r="B706" s="41"/>
      <c r="C706" s="215" t="s">
        <v>6026</v>
      </c>
      <c r="D706" s="215" t="s">
        <v>190</v>
      </c>
      <c r="E706" s="216" t="s">
        <v>5589</v>
      </c>
      <c r="F706" s="217" t="s">
        <v>5590</v>
      </c>
      <c r="G706" s="218" t="s">
        <v>1352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190</v>
      </c>
      <c r="AU706" s="226" t="s">
        <v>80</v>
      </c>
      <c r="AY706" s="19" t="s">
        <v>188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6740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263</v>
      </c>
      <c r="F707" s="202" t="s">
        <v>6741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188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6742</v>
      </c>
      <c r="D708" s="215" t="s">
        <v>190</v>
      </c>
      <c r="E708" s="216" t="s">
        <v>6743</v>
      </c>
      <c r="F708" s="217" t="s">
        <v>6744</v>
      </c>
      <c r="G708" s="218" t="s">
        <v>1352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190</v>
      </c>
      <c r="AU708" s="226" t="s">
        <v>80</v>
      </c>
      <c r="AY708" s="19" t="s">
        <v>188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6745</v>
      </c>
    </row>
    <row r="709" s="2" customFormat="1" ht="16.5" customHeight="1">
      <c r="A709" s="40"/>
      <c r="B709" s="41"/>
      <c r="C709" s="215" t="s">
        <v>6029</v>
      </c>
      <c r="D709" s="215" t="s">
        <v>190</v>
      </c>
      <c r="E709" s="216" t="s">
        <v>6746</v>
      </c>
      <c r="F709" s="217" t="s">
        <v>6747</v>
      </c>
      <c r="G709" s="218" t="s">
        <v>1352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190</v>
      </c>
      <c r="AU709" s="226" t="s">
        <v>80</v>
      </c>
      <c r="AY709" s="19" t="s">
        <v>188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6748</v>
      </c>
    </row>
    <row r="710" s="2" customFormat="1" ht="16.5" customHeight="1">
      <c r="A710" s="40"/>
      <c r="B710" s="41"/>
      <c r="C710" s="215" t="s">
        <v>6749</v>
      </c>
      <c r="D710" s="215" t="s">
        <v>190</v>
      </c>
      <c r="E710" s="216" t="s">
        <v>6750</v>
      </c>
      <c r="F710" s="217" t="s">
        <v>6751</v>
      </c>
      <c r="G710" s="218" t="s">
        <v>1352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190</v>
      </c>
      <c r="AU710" s="226" t="s">
        <v>80</v>
      </c>
      <c r="AY710" s="19" t="s">
        <v>188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6752</v>
      </c>
    </row>
    <row r="711" s="2" customFormat="1" ht="16.5" customHeight="1">
      <c r="A711" s="40"/>
      <c r="B711" s="41"/>
      <c r="C711" s="215" t="s">
        <v>6032</v>
      </c>
      <c r="D711" s="215" t="s">
        <v>190</v>
      </c>
      <c r="E711" s="216" t="s">
        <v>6665</v>
      </c>
      <c r="F711" s="217" t="s">
        <v>6666</v>
      </c>
      <c r="G711" s="218" t="s">
        <v>1352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190</v>
      </c>
      <c r="AU711" s="226" t="s">
        <v>80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6753</v>
      </c>
    </row>
    <row r="712" s="2" customFormat="1" ht="16.5" customHeight="1">
      <c r="A712" s="40"/>
      <c r="B712" s="41"/>
      <c r="C712" s="215" t="s">
        <v>6754</v>
      </c>
      <c r="D712" s="215" t="s">
        <v>190</v>
      </c>
      <c r="E712" s="216" t="s">
        <v>6755</v>
      </c>
      <c r="F712" s="217" t="s">
        <v>6756</v>
      </c>
      <c r="G712" s="218" t="s">
        <v>1352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190</v>
      </c>
      <c r="AU712" s="226" t="s">
        <v>80</v>
      </c>
      <c r="AY712" s="19" t="s">
        <v>188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6757</v>
      </c>
    </row>
    <row r="713" s="2" customFormat="1" ht="16.5" customHeight="1">
      <c r="A713" s="40"/>
      <c r="B713" s="41"/>
      <c r="C713" s="215" t="s">
        <v>6035</v>
      </c>
      <c r="D713" s="215" t="s">
        <v>190</v>
      </c>
      <c r="E713" s="216" t="s">
        <v>6662</v>
      </c>
      <c r="F713" s="217" t="s">
        <v>6663</v>
      </c>
      <c r="G713" s="218" t="s">
        <v>1352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190</v>
      </c>
      <c r="AU713" s="226" t="s">
        <v>80</v>
      </c>
      <c r="AY713" s="19" t="s">
        <v>188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6758</v>
      </c>
    </row>
    <row r="714" s="2" customFormat="1" ht="16.5" customHeight="1">
      <c r="A714" s="40"/>
      <c r="B714" s="41"/>
      <c r="C714" s="215" t="s">
        <v>6759</v>
      </c>
      <c r="D714" s="215" t="s">
        <v>190</v>
      </c>
      <c r="E714" s="216" t="s">
        <v>6760</v>
      </c>
      <c r="F714" s="217" t="s">
        <v>6761</v>
      </c>
      <c r="G714" s="218" t="s">
        <v>1352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190</v>
      </c>
      <c r="AU714" s="226" t="s">
        <v>80</v>
      </c>
      <c r="AY714" s="19" t="s">
        <v>188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6762</v>
      </c>
    </row>
    <row r="715" s="2" customFormat="1" ht="16.5" customHeight="1">
      <c r="A715" s="40"/>
      <c r="B715" s="41"/>
      <c r="C715" s="215" t="s">
        <v>6038</v>
      </c>
      <c r="D715" s="215" t="s">
        <v>190</v>
      </c>
      <c r="E715" s="216" t="s">
        <v>6469</v>
      </c>
      <c r="F715" s="217" t="s">
        <v>6470</v>
      </c>
      <c r="G715" s="218" t="s">
        <v>1397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190</v>
      </c>
      <c r="AU715" s="226" t="s">
        <v>80</v>
      </c>
      <c r="AY715" s="19" t="s">
        <v>188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6763</v>
      </c>
    </row>
    <row r="716" s="2" customFormat="1" ht="16.5" customHeight="1">
      <c r="A716" s="40"/>
      <c r="B716" s="41"/>
      <c r="C716" s="215" t="s">
        <v>6764</v>
      </c>
      <c r="D716" s="215" t="s">
        <v>190</v>
      </c>
      <c r="E716" s="216" t="s">
        <v>6473</v>
      </c>
      <c r="F716" s="217" t="s">
        <v>6474</v>
      </c>
      <c r="G716" s="218" t="s">
        <v>3822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190</v>
      </c>
      <c r="AU716" s="226" t="s">
        <v>80</v>
      </c>
      <c r="AY716" s="19" t="s">
        <v>188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6765</v>
      </c>
    </row>
    <row r="717" s="2" customFormat="1" ht="21.75" customHeight="1">
      <c r="A717" s="40"/>
      <c r="B717" s="41"/>
      <c r="C717" s="215" t="s">
        <v>6041</v>
      </c>
      <c r="D717" s="215" t="s">
        <v>190</v>
      </c>
      <c r="E717" s="216" t="s">
        <v>6476</v>
      </c>
      <c r="F717" s="217" t="s">
        <v>6477</v>
      </c>
      <c r="G717" s="218" t="s">
        <v>501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190</v>
      </c>
      <c r="AU717" s="226" t="s">
        <v>80</v>
      </c>
      <c r="AY717" s="19" t="s">
        <v>188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6766</v>
      </c>
    </row>
    <row r="718" s="2" customFormat="1" ht="24.15" customHeight="1">
      <c r="A718" s="40"/>
      <c r="B718" s="41"/>
      <c r="C718" s="215" t="s">
        <v>6767</v>
      </c>
      <c r="D718" s="215" t="s">
        <v>190</v>
      </c>
      <c r="E718" s="216" t="s">
        <v>6480</v>
      </c>
      <c r="F718" s="217" t="s">
        <v>6481</v>
      </c>
      <c r="G718" s="218" t="s">
        <v>501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190</v>
      </c>
      <c r="AU718" s="226" t="s">
        <v>80</v>
      </c>
      <c r="AY718" s="19" t="s">
        <v>188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6768</v>
      </c>
    </row>
    <row r="719" s="2" customFormat="1" ht="24.15" customHeight="1">
      <c r="A719" s="40"/>
      <c r="B719" s="41"/>
      <c r="C719" s="215" t="s">
        <v>6044</v>
      </c>
      <c r="D719" s="215" t="s">
        <v>190</v>
      </c>
      <c r="E719" s="216" t="s">
        <v>6483</v>
      </c>
      <c r="F719" s="217" t="s">
        <v>6484</v>
      </c>
      <c r="G719" s="218" t="s">
        <v>501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190</v>
      </c>
      <c r="AU719" s="226" t="s">
        <v>80</v>
      </c>
      <c r="AY719" s="19" t="s">
        <v>188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6769</v>
      </c>
    </row>
    <row r="720" s="2" customFormat="1" ht="24.15" customHeight="1">
      <c r="A720" s="40"/>
      <c r="B720" s="41"/>
      <c r="C720" s="215" t="s">
        <v>6770</v>
      </c>
      <c r="D720" s="215" t="s">
        <v>190</v>
      </c>
      <c r="E720" s="216" t="s">
        <v>6487</v>
      </c>
      <c r="F720" s="217" t="s">
        <v>6488</v>
      </c>
      <c r="G720" s="218" t="s">
        <v>501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190</v>
      </c>
      <c r="AU720" s="226" t="s">
        <v>80</v>
      </c>
      <c r="AY720" s="19" t="s">
        <v>188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6771</v>
      </c>
    </row>
    <row r="721" s="2" customFormat="1" ht="16.5" customHeight="1">
      <c r="A721" s="40"/>
      <c r="B721" s="41"/>
      <c r="C721" s="215" t="s">
        <v>6047</v>
      </c>
      <c r="D721" s="215" t="s">
        <v>190</v>
      </c>
      <c r="E721" s="216" t="s">
        <v>6494</v>
      </c>
      <c r="F721" s="217" t="s">
        <v>6495</v>
      </c>
      <c r="G721" s="218" t="s">
        <v>1352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190</v>
      </c>
      <c r="AU721" s="226" t="s">
        <v>80</v>
      </c>
      <c r="AY721" s="19" t="s">
        <v>188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6772</v>
      </c>
    </row>
    <row r="722" s="2" customFormat="1" ht="16.5" customHeight="1">
      <c r="A722" s="40"/>
      <c r="B722" s="41"/>
      <c r="C722" s="215" t="s">
        <v>6773</v>
      </c>
      <c r="D722" s="215" t="s">
        <v>190</v>
      </c>
      <c r="E722" s="216" t="s">
        <v>6774</v>
      </c>
      <c r="F722" s="217" t="s">
        <v>6775</v>
      </c>
      <c r="G722" s="218" t="s">
        <v>1866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190</v>
      </c>
      <c r="AU722" s="226" t="s">
        <v>80</v>
      </c>
      <c r="AY722" s="19" t="s">
        <v>188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6776</v>
      </c>
    </row>
    <row r="723" s="2" customFormat="1" ht="33" customHeight="1">
      <c r="A723" s="40"/>
      <c r="B723" s="41"/>
      <c r="C723" s="215" t="s">
        <v>6050</v>
      </c>
      <c r="D723" s="215" t="s">
        <v>190</v>
      </c>
      <c r="E723" s="216" t="s">
        <v>6777</v>
      </c>
      <c r="F723" s="217" t="s">
        <v>6778</v>
      </c>
      <c r="G723" s="218" t="s">
        <v>1866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190</v>
      </c>
      <c r="AU723" s="226" t="s">
        <v>80</v>
      </c>
      <c r="AY723" s="19" t="s">
        <v>188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6779</v>
      </c>
    </row>
    <row r="724" s="2" customFormat="1" ht="16.5" customHeight="1">
      <c r="A724" s="40"/>
      <c r="B724" s="41"/>
      <c r="C724" s="215" t="s">
        <v>6780</v>
      </c>
      <c r="D724" s="215" t="s">
        <v>190</v>
      </c>
      <c r="E724" s="216" t="s">
        <v>6781</v>
      </c>
      <c r="F724" s="217" t="s">
        <v>6782</v>
      </c>
      <c r="G724" s="218" t="s">
        <v>1352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190</v>
      </c>
      <c r="AU724" s="226" t="s">
        <v>80</v>
      </c>
      <c r="AY724" s="19" t="s">
        <v>188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6783</v>
      </c>
    </row>
    <row r="725" s="2" customFormat="1" ht="16.5" customHeight="1">
      <c r="A725" s="40"/>
      <c r="B725" s="41"/>
      <c r="C725" s="215" t="s">
        <v>6053</v>
      </c>
      <c r="D725" s="215" t="s">
        <v>190</v>
      </c>
      <c r="E725" s="216" t="s">
        <v>5416</v>
      </c>
      <c r="F725" s="217" t="s">
        <v>5417</v>
      </c>
      <c r="G725" s="218" t="s">
        <v>451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190</v>
      </c>
      <c r="AU725" s="226" t="s">
        <v>80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6784</v>
      </c>
    </row>
    <row r="726" s="2" customFormat="1" ht="16.5" customHeight="1">
      <c r="A726" s="40"/>
      <c r="B726" s="41"/>
      <c r="C726" s="215" t="s">
        <v>6785</v>
      </c>
      <c r="D726" s="215" t="s">
        <v>190</v>
      </c>
      <c r="E726" s="216" t="s">
        <v>6786</v>
      </c>
      <c r="F726" s="217" t="s">
        <v>6787</v>
      </c>
      <c r="G726" s="218" t="s">
        <v>3771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190</v>
      </c>
      <c r="AU726" s="226" t="s">
        <v>80</v>
      </c>
      <c r="AY726" s="19" t="s">
        <v>188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6788</v>
      </c>
    </row>
    <row r="727" s="2" customFormat="1" ht="16.5" customHeight="1">
      <c r="A727" s="40"/>
      <c r="B727" s="41"/>
      <c r="C727" s="215" t="s">
        <v>6056</v>
      </c>
      <c r="D727" s="215" t="s">
        <v>190</v>
      </c>
      <c r="E727" s="216" t="s">
        <v>3911</v>
      </c>
      <c r="F727" s="217" t="s">
        <v>3912</v>
      </c>
      <c r="G727" s="218" t="s">
        <v>501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190</v>
      </c>
      <c r="AU727" s="226" t="s">
        <v>80</v>
      </c>
      <c r="AY727" s="19" t="s">
        <v>188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6789</v>
      </c>
    </row>
    <row r="728" s="2" customFormat="1" ht="16.5" customHeight="1">
      <c r="A728" s="40"/>
      <c r="B728" s="41"/>
      <c r="C728" s="215" t="s">
        <v>6790</v>
      </c>
      <c r="D728" s="215" t="s">
        <v>190</v>
      </c>
      <c r="E728" s="216" t="s">
        <v>3907</v>
      </c>
      <c r="F728" s="217" t="s">
        <v>6511</v>
      </c>
      <c r="G728" s="218" t="s">
        <v>3771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190</v>
      </c>
      <c r="AU728" s="226" t="s">
        <v>80</v>
      </c>
      <c r="AY728" s="19" t="s">
        <v>188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6791</v>
      </c>
    </row>
    <row r="729" s="2" customFormat="1" ht="16.5" customHeight="1">
      <c r="A729" s="40"/>
      <c r="B729" s="41"/>
      <c r="C729" s="215" t="s">
        <v>6059</v>
      </c>
      <c r="D729" s="215" t="s">
        <v>190</v>
      </c>
      <c r="E729" s="216" t="s">
        <v>6513</v>
      </c>
      <c r="F729" s="217" t="s">
        <v>6514</v>
      </c>
      <c r="G729" s="218" t="s">
        <v>451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190</v>
      </c>
      <c r="AU729" s="226" t="s">
        <v>80</v>
      </c>
      <c r="AY729" s="19" t="s">
        <v>188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6792</v>
      </c>
    </row>
    <row r="730" s="2" customFormat="1" ht="16.5" customHeight="1">
      <c r="A730" s="40"/>
      <c r="B730" s="41"/>
      <c r="C730" s="215" t="s">
        <v>6793</v>
      </c>
      <c r="D730" s="215" t="s">
        <v>190</v>
      </c>
      <c r="E730" s="216" t="s">
        <v>3899</v>
      </c>
      <c r="F730" s="217" t="s">
        <v>6517</v>
      </c>
      <c r="G730" s="218" t="s">
        <v>501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190</v>
      </c>
      <c r="AU730" s="226" t="s">
        <v>80</v>
      </c>
      <c r="AY730" s="19" t="s">
        <v>188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6794</v>
      </c>
    </row>
    <row r="731" s="2" customFormat="1" ht="16.5" customHeight="1">
      <c r="A731" s="40"/>
      <c r="B731" s="41"/>
      <c r="C731" s="215" t="s">
        <v>6060</v>
      </c>
      <c r="D731" s="215" t="s">
        <v>190</v>
      </c>
      <c r="E731" s="216" t="s">
        <v>6519</v>
      </c>
      <c r="F731" s="217" t="s">
        <v>6520</v>
      </c>
      <c r="G731" s="218" t="s">
        <v>501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190</v>
      </c>
      <c r="AU731" s="226" t="s">
        <v>80</v>
      </c>
      <c r="AY731" s="19" t="s">
        <v>188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6795</v>
      </c>
    </row>
    <row r="732" s="2" customFormat="1" ht="16.5" customHeight="1">
      <c r="A732" s="40"/>
      <c r="B732" s="41"/>
      <c r="C732" s="215" t="s">
        <v>6796</v>
      </c>
      <c r="D732" s="215" t="s">
        <v>190</v>
      </c>
      <c r="E732" s="216" t="s">
        <v>6523</v>
      </c>
      <c r="F732" s="217" t="s">
        <v>6524</v>
      </c>
      <c r="G732" s="218" t="s">
        <v>1397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190</v>
      </c>
      <c r="AU732" s="226" t="s">
        <v>80</v>
      </c>
      <c r="AY732" s="19" t="s">
        <v>188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6797</v>
      </c>
    </row>
    <row r="733" s="2" customFormat="1" ht="16.5" customHeight="1">
      <c r="A733" s="40"/>
      <c r="B733" s="41"/>
      <c r="C733" s="215" t="s">
        <v>6063</v>
      </c>
      <c r="D733" s="215" t="s">
        <v>190</v>
      </c>
      <c r="E733" s="216" t="s">
        <v>6526</v>
      </c>
      <c r="F733" s="217" t="s">
        <v>3793</v>
      </c>
      <c r="G733" s="218" t="s">
        <v>1397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190</v>
      </c>
      <c r="AU733" s="226" t="s">
        <v>80</v>
      </c>
      <c r="AY733" s="19" t="s">
        <v>188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6798</v>
      </c>
    </row>
    <row r="734" s="2" customFormat="1" ht="16.5" customHeight="1">
      <c r="A734" s="40"/>
      <c r="B734" s="41"/>
      <c r="C734" s="215" t="s">
        <v>6799</v>
      </c>
      <c r="D734" s="215" t="s">
        <v>190</v>
      </c>
      <c r="E734" s="216" t="s">
        <v>6535</v>
      </c>
      <c r="F734" s="217" t="s">
        <v>6536</v>
      </c>
      <c r="G734" s="218" t="s">
        <v>1352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190</v>
      </c>
      <c r="AU734" s="226" t="s">
        <v>80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6800</v>
      </c>
    </row>
    <row r="735" s="2" customFormat="1" ht="16.5" customHeight="1">
      <c r="A735" s="40"/>
      <c r="B735" s="41"/>
      <c r="C735" s="215" t="s">
        <v>6066</v>
      </c>
      <c r="D735" s="215" t="s">
        <v>190</v>
      </c>
      <c r="E735" s="216" t="s">
        <v>6542</v>
      </c>
      <c r="F735" s="217" t="s">
        <v>6543</v>
      </c>
      <c r="G735" s="218" t="s">
        <v>3822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190</v>
      </c>
      <c r="AU735" s="226" t="s">
        <v>80</v>
      </c>
      <c r="AY735" s="19" t="s">
        <v>188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6801</v>
      </c>
    </row>
    <row r="736" s="2" customFormat="1" ht="21.75" customHeight="1">
      <c r="A736" s="40"/>
      <c r="B736" s="41"/>
      <c r="C736" s="215" t="s">
        <v>6802</v>
      </c>
      <c r="D736" s="215" t="s">
        <v>190</v>
      </c>
      <c r="E736" s="216" t="s">
        <v>6545</v>
      </c>
      <c r="F736" s="217" t="s">
        <v>6546</v>
      </c>
      <c r="G736" s="218" t="s">
        <v>345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190</v>
      </c>
      <c r="AU736" s="226" t="s">
        <v>80</v>
      </c>
      <c r="AY736" s="19" t="s">
        <v>188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6803</v>
      </c>
    </row>
    <row r="737" s="2" customFormat="1" ht="16.5" customHeight="1">
      <c r="A737" s="40"/>
      <c r="B737" s="41"/>
      <c r="C737" s="215" t="s">
        <v>6067</v>
      </c>
      <c r="D737" s="215" t="s">
        <v>190</v>
      </c>
      <c r="E737" s="216" t="s">
        <v>6549</v>
      </c>
      <c r="F737" s="217" t="s">
        <v>6550</v>
      </c>
      <c r="G737" s="218" t="s">
        <v>345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190</v>
      </c>
      <c r="AU737" s="226" t="s">
        <v>80</v>
      </c>
      <c r="AY737" s="19" t="s">
        <v>188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6804</v>
      </c>
    </row>
    <row r="738" s="2" customFormat="1" ht="16.5" customHeight="1">
      <c r="A738" s="40"/>
      <c r="B738" s="41"/>
      <c r="C738" s="215" t="s">
        <v>6805</v>
      </c>
      <c r="D738" s="215" t="s">
        <v>190</v>
      </c>
      <c r="E738" s="216" t="s">
        <v>6552</v>
      </c>
      <c r="F738" s="217" t="s">
        <v>6553</v>
      </c>
      <c r="G738" s="218" t="s">
        <v>345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190</v>
      </c>
      <c r="AU738" s="226" t="s">
        <v>80</v>
      </c>
      <c r="AY738" s="19" t="s">
        <v>188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6806</v>
      </c>
    </row>
    <row r="739" s="2" customFormat="1" ht="16.5" customHeight="1">
      <c r="A739" s="40"/>
      <c r="B739" s="41"/>
      <c r="C739" s="215" t="s">
        <v>6070</v>
      </c>
      <c r="D739" s="215" t="s">
        <v>190</v>
      </c>
      <c r="E739" s="216" t="s">
        <v>6556</v>
      </c>
      <c r="F739" s="217" t="s">
        <v>6557</v>
      </c>
      <c r="G739" s="218" t="s">
        <v>345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190</v>
      </c>
      <c r="AU739" s="226" t="s">
        <v>80</v>
      </c>
      <c r="AY739" s="19" t="s">
        <v>188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6807</v>
      </c>
    </row>
    <row r="740" s="2" customFormat="1" ht="16.5" customHeight="1">
      <c r="A740" s="40"/>
      <c r="B740" s="41"/>
      <c r="C740" s="215" t="s">
        <v>6808</v>
      </c>
      <c r="D740" s="215" t="s">
        <v>190</v>
      </c>
      <c r="E740" s="216" t="s">
        <v>5584</v>
      </c>
      <c r="F740" s="217" t="s">
        <v>4147</v>
      </c>
      <c r="G740" s="218" t="s">
        <v>451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190</v>
      </c>
      <c r="AU740" s="226" t="s">
        <v>80</v>
      </c>
      <c r="AY740" s="19" t="s">
        <v>188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6809</v>
      </c>
    </row>
    <row r="741" s="2" customFormat="1" ht="16.5" customHeight="1">
      <c r="A741" s="40"/>
      <c r="B741" s="41"/>
      <c r="C741" s="215" t="s">
        <v>6073</v>
      </c>
      <c r="D741" s="215" t="s">
        <v>190</v>
      </c>
      <c r="E741" s="216" t="s">
        <v>3917</v>
      </c>
      <c r="F741" s="217" t="s">
        <v>6565</v>
      </c>
      <c r="G741" s="218" t="s">
        <v>345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190</v>
      </c>
      <c r="AU741" s="226" t="s">
        <v>80</v>
      </c>
      <c r="AY741" s="19" t="s">
        <v>188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6810</v>
      </c>
    </row>
    <row r="742" s="2" customFormat="1" ht="16.5" customHeight="1">
      <c r="A742" s="40"/>
      <c r="B742" s="41"/>
      <c r="C742" s="215" t="s">
        <v>6811</v>
      </c>
      <c r="D742" s="215" t="s">
        <v>190</v>
      </c>
      <c r="E742" s="216" t="s">
        <v>3919</v>
      </c>
      <c r="F742" s="217" t="s">
        <v>3762</v>
      </c>
      <c r="G742" s="218" t="s">
        <v>345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190</v>
      </c>
      <c r="AU742" s="226" t="s">
        <v>80</v>
      </c>
      <c r="AY742" s="19" t="s">
        <v>188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6812</v>
      </c>
    </row>
    <row r="743" s="2" customFormat="1" ht="16.5" customHeight="1">
      <c r="A743" s="40"/>
      <c r="B743" s="41"/>
      <c r="C743" s="215" t="s">
        <v>6076</v>
      </c>
      <c r="D743" s="215" t="s">
        <v>190</v>
      </c>
      <c r="E743" s="216" t="s">
        <v>5586</v>
      </c>
      <c r="F743" s="217" t="s">
        <v>5587</v>
      </c>
      <c r="G743" s="218" t="s">
        <v>345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190</v>
      </c>
      <c r="AU743" s="226" t="s">
        <v>80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6813</v>
      </c>
    </row>
    <row r="744" s="2" customFormat="1" ht="16.5" customHeight="1">
      <c r="A744" s="40"/>
      <c r="B744" s="41"/>
      <c r="C744" s="215" t="s">
        <v>6814</v>
      </c>
      <c r="D744" s="215" t="s">
        <v>190</v>
      </c>
      <c r="E744" s="216" t="s">
        <v>5588</v>
      </c>
      <c r="F744" s="217" t="s">
        <v>3762</v>
      </c>
      <c r="G744" s="218" t="s">
        <v>345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190</v>
      </c>
      <c r="AU744" s="226" t="s">
        <v>80</v>
      </c>
      <c r="AY744" s="19" t="s">
        <v>188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6815</v>
      </c>
    </row>
    <row r="745" s="2" customFormat="1" ht="16.5" customHeight="1">
      <c r="A745" s="40"/>
      <c r="B745" s="41"/>
      <c r="C745" s="215" t="s">
        <v>6079</v>
      </c>
      <c r="D745" s="215" t="s">
        <v>190</v>
      </c>
      <c r="E745" s="216" t="s">
        <v>5589</v>
      </c>
      <c r="F745" s="217" t="s">
        <v>5590</v>
      </c>
      <c r="G745" s="218" t="s">
        <v>1352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190</v>
      </c>
      <c r="AU745" s="226" t="s">
        <v>80</v>
      </c>
      <c r="AY745" s="19" t="s">
        <v>188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6816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239</v>
      </c>
      <c r="F746" s="202" t="s">
        <v>6817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188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6818</v>
      </c>
      <c r="D747" s="215" t="s">
        <v>190</v>
      </c>
      <c r="E747" s="216" t="s">
        <v>6819</v>
      </c>
      <c r="F747" s="217" t="s">
        <v>6820</v>
      </c>
      <c r="G747" s="218" t="s">
        <v>1352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190</v>
      </c>
      <c r="AU747" s="226" t="s">
        <v>80</v>
      </c>
      <c r="AY747" s="19" t="s">
        <v>188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6821</v>
      </c>
    </row>
    <row r="748" s="2" customFormat="1" ht="24.15" customHeight="1">
      <c r="A748" s="40"/>
      <c r="B748" s="41"/>
      <c r="C748" s="215" t="s">
        <v>6082</v>
      </c>
      <c r="D748" s="215" t="s">
        <v>190</v>
      </c>
      <c r="E748" s="216" t="s">
        <v>6822</v>
      </c>
      <c r="F748" s="217" t="s">
        <v>6823</v>
      </c>
      <c r="G748" s="218" t="s">
        <v>1352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190</v>
      </c>
      <c r="AU748" s="226" t="s">
        <v>80</v>
      </c>
      <c r="AY748" s="19" t="s">
        <v>188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6824</v>
      </c>
    </row>
    <row r="749" s="2" customFormat="1" ht="16.5" customHeight="1">
      <c r="A749" s="40"/>
      <c r="B749" s="41"/>
      <c r="C749" s="215" t="s">
        <v>6825</v>
      </c>
      <c r="D749" s="215" t="s">
        <v>190</v>
      </c>
      <c r="E749" s="216" t="s">
        <v>6826</v>
      </c>
      <c r="F749" s="217" t="s">
        <v>6827</v>
      </c>
      <c r="G749" s="218" t="s">
        <v>1352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190</v>
      </c>
      <c r="AU749" s="226" t="s">
        <v>80</v>
      </c>
      <c r="AY749" s="19" t="s">
        <v>188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6828</v>
      </c>
    </row>
    <row r="750" s="2" customFormat="1" ht="16.5" customHeight="1">
      <c r="A750" s="40"/>
      <c r="B750" s="41"/>
      <c r="C750" s="215" t="s">
        <v>6085</v>
      </c>
      <c r="D750" s="215" t="s">
        <v>190</v>
      </c>
      <c r="E750" s="216" t="s">
        <v>6829</v>
      </c>
      <c r="F750" s="217" t="s">
        <v>6830</v>
      </c>
      <c r="G750" s="218" t="s">
        <v>3822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190</v>
      </c>
      <c r="AU750" s="226" t="s">
        <v>80</v>
      </c>
      <c r="AY750" s="19" t="s">
        <v>188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6831</v>
      </c>
    </row>
    <row r="751" s="2" customFormat="1" ht="24.15" customHeight="1">
      <c r="A751" s="40"/>
      <c r="B751" s="41"/>
      <c r="C751" s="215" t="s">
        <v>6832</v>
      </c>
      <c r="D751" s="215" t="s">
        <v>190</v>
      </c>
      <c r="E751" s="216" t="s">
        <v>6833</v>
      </c>
      <c r="F751" s="217" t="s">
        <v>6834</v>
      </c>
      <c r="G751" s="218" t="s">
        <v>501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190</v>
      </c>
      <c r="AU751" s="226" t="s">
        <v>80</v>
      </c>
      <c r="AY751" s="19" t="s">
        <v>188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6835</v>
      </c>
    </row>
    <row r="752" s="2" customFormat="1" ht="16.5" customHeight="1">
      <c r="A752" s="40"/>
      <c r="B752" s="41"/>
      <c r="C752" s="215" t="s">
        <v>6088</v>
      </c>
      <c r="D752" s="215" t="s">
        <v>190</v>
      </c>
      <c r="E752" s="216" t="s">
        <v>6836</v>
      </c>
      <c r="F752" s="217" t="s">
        <v>6837</v>
      </c>
      <c r="G752" s="218" t="s">
        <v>1397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190</v>
      </c>
      <c r="AU752" s="226" t="s">
        <v>80</v>
      </c>
      <c r="AY752" s="19" t="s">
        <v>188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6838</v>
      </c>
    </row>
    <row r="753" s="2" customFormat="1" ht="16.5" customHeight="1">
      <c r="A753" s="40"/>
      <c r="B753" s="41"/>
      <c r="C753" s="215" t="s">
        <v>6839</v>
      </c>
      <c r="D753" s="215" t="s">
        <v>190</v>
      </c>
      <c r="E753" s="216" t="s">
        <v>6494</v>
      </c>
      <c r="F753" s="217" t="s">
        <v>6495</v>
      </c>
      <c r="G753" s="218" t="s">
        <v>1352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190</v>
      </c>
      <c r="AU753" s="226" t="s">
        <v>80</v>
      </c>
      <c r="AY753" s="19" t="s">
        <v>188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6840</v>
      </c>
    </row>
    <row r="754" s="2" customFormat="1" ht="16.5" customHeight="1">
      <c r="A754" s="40"/>
      <c r="B754" s="41"/>
      <c r="C754" s="215" t="s">
        <v>6089</v>
      </c>
      <c r="D754" s="215" t="s">
        <v>190</v>
      </c>
      <c r="E754" s="216" t="s">
        <v>6841</v>
      </c>
      <c r="F754" s="217" t="s">
        <v>6842</v>
      </c>
      <c r="G754" s="218" t="s">
        <v>1352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190</v>
      </c>
      <c r="AU754" s="226" t="s">
        <v>80</v>
      </c>
      <c r="AY754" s="19" t="s">
        <v>188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6843</v>
      </c>
    </row>
    <row r="755" s="2" customFormat="1" ht="16.5" customHeight="1">
      <c r="A755" s="40"/>
      <c r="B755" s="41"/>
      <c r="C755" s="215" t="s">
        <v>6844</v>
      </c>
      <c r="D755" s="215" t="s">
        <v>190</v>
      </c>
      <c r="E755" s="216" t="s">
        <v>6845</v>
      </c>
      <c r="F755" s="217" t="s">
        <v>6846</v>
      </c>
      <c r="G755" s="218" t="s">
        <v>1352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190</v>
      </c>
      <c r="AU755" s="226" t="s">
        <v>80</v>
      </c>
      <c r="AY755" s="19" t="s">
        <v>188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6847</v>
      </c>
    </row>
    <row r="756" s="2" customFormat="1" ht="24.15" customHeight="1">
      <c r="A756" s="40"/>
      <c r="B756" s="41"/>
      <c r="C756" s="215" t="s">
        <v>6090</v>
      </c>
      <c r="D756" s="215" t="s">
        <v>190</v>
      </c>
      <c r="E756" s="216" t="s">
        <v>6848</v>
      </c>
      <c r="F756" s="217" t="s">
        <v>6849</v>
      </c>
      <c r="G756" s="218" t="s">
        <v>1352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190</v>
      </c>
      <c r="AU756" s="226" t="s">
        <v>80</v>
      </c>
      <c r="AY756" s="19" t="s">
        <v>188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6850</v>
      </c>
    </row>
    <row r="757" s="2" customFormat="1" ht="16.5" customHeight="1">
      <c r="A757" s="40"/>
      <c r="B757" s="41"/>
      <c r="C757" s="215" t="s">
        <v>6851</v>
      </c>
      <c r="D757" s="215" t="s">
        <v>190</v>
      </c>
      <c r="E757" s="216" t="s">
        <v>6852</v>
      </c>
      <c r="F757" s="217" t="s">
        <v>6853</v>
      </c>
      <c r="G757" s="218" t="s">
        <v>1352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190</v>
      </c>
      <c r="AU757" s="226" t="s">
        <v>80</v>
      </c>
      <c r="AY757" s="19" t="s">
        <v>188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6854</v>
      </c>
    </row>
    <row r="758" s="2" customFormat="1" ht="16.5" customHeight="1">
      <c r="A758" s="40"/>
      <c r="B758" s="41"/>
      <c r="C758" s="215" t="s">
        <v>6091</v>
      </c>
      <c r="D758" s="215" t="s">
        <v>190</v>
      </c>
      <c r="E758" s="216" t="s">
        <v>6855</v>
      </c>
      <c r="F758" s="217" t="s">
        <v>6856</v>
      </c>
      <c r="G758" s="218" t="s">
        <v>1352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190</v>
      </c>
      <c r="AU758" s="226" t="s">
        <v>80</v>
      </c>
      <c r="AY758" s="19" t="s">
        <v>188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6857</v>
      </c>
    </row>
    <row r="759" s="2" customFormat="1" ht="16.5" customHeight="1">
      <c r="A759" s="40"/>
      <c r="B759" s="41"/>
      <c r="C759" s="215" t="s">
        <v>6858</v>
      </c>
      <c r="D759" s="215" t="s">
        <v>190</v>
      </c>
      <c r="E759" s="216" t="s">
        <v>5416</v>
      </c>
      <c r="F759" s="217" t="s">
        <v>5417</v>
      </c>
      <c r="G759" s="218" t="s">
        <v>451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190</v>
      </c>
      <c r="AU759" s="226" t="s">
        <v>80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6859</v>
      </c>
    </row>
    <row r="760" s="2" customFormat="1" ht="16.5" customHeight="1">
      <c r="A760" s="40"/>
      <c r="B760" s="41"/>
      <c r="C760" s="215" t="s">
        <v>6094</v>
      </c>
      <c r="D760" s="215" t="s">
        <v>190</v>
      </c>
      <c r="E760" s="216" t="s">
        <v>6786</v>
      </c>
      <c r="F760" s="217" t="s">
        <v>6787</v>
      </c>
      <c r="G760" s="218" t="s">
        <v>3771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190</v>
      </c>
      <c r="AU760" s="226" t="s">
        <v>80</v>
      </c>
      <c r="AY760" s="19" t="s">
        <v>188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6860</v>
      </c>
    </row>
    <row r="761" s="2" customFormat="1" ht="16.5" customHeight="1">
      <c r="A761" s="40"/>
      <c r="B761" s="41"/>
      <c r="C761" s="215" t="s">
        <v>6861</v>
      </c>
      <c r="D761" s="215" t="s">
        <v>190</v>
      </c>
      <c r="E761" s="216" t="s">
        <v>3911</v>
      </c>
      <c r="F761" s="217" t="s">
        <v>3912</v>
      </c>
      <c r="G761" s="218" t="s">
        <v>501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190</v>
      </c>
      <c r="AU761" s="226" t="s">
        <v>80</v>
      </c>
      <c r="AY761" s="19" t="s">
        <v>188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6862</v>
      </c>
    </row>
    <row r="762" s="2" customFormat="1" ht="16.5" customHeight="1">
      <c r="A762" s="40"/>
      <c r="B762" s="41"/>
      <c r="C762" s="215" t="s">
        <v>6095</v>
      </c>
      <c r="D762" s="215" t="s">
        <v>190</v>
      </c>
      <c r="E762" s="216" t="s">
        <v>3907</v>
      </c>
      <c r="F762" s="217" t="s">
        <v>6511</v>
      </c>
      <c r="G762" s="218" t="s">
        <v>3771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190</v>
      </c>
      <c r="AU762" s="226" t="s">
        <v>80</v>
      </c>
      <c r="AY762" s="19" t="s">
        <v>188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6863</v>
      </c>
    </row>
    <row r="763" s="2" customFormat="1" ht="16.5" customHeight="1">
      <c r="A763" s="40"/>
      <c r="B763" s="41"/>
      <c r="C763" s="215" t="s">
        <v>6864</v>
      </c>
      <c r="D763" s="215" t="s">
        <v>190</v>
      </c>
      <c r="E763" s="216" t="s">
        <v>6513</v>
      </c>
      <c r="F763" s="217" t="s">
        <v>6514</v>
      </c>
      <c r="G763" s="218" t="s">
        <v>451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190</v>
      </c>
      <c r="AU763" s="226" t="s">
        <v>80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6865</v>
      </c>
    </row>
    <row r="764" s="2" customFormat="1" ht="16.5" customHeight="1">
      <c r="A764" s="40"/>
      <c r="B764" s="41"/>
      <c r="C764" s="215" t="s">
        <v>6097</v>
      </c>
      <c r="D764" s="215" t="s">
        <v>190</v>
      </c>
      <c r="E764" s="216" t="s">
        <v>3899</v>
      </c>
      <c r="F764" s="217" t="s">
        <v>6517</v>
      </c>
      <c r="G764" s="218" t="s">
        <v>501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190</v>
      </c>
      <c r="AU764" s="226" t="s">
        <v>80</v>
      </c>
      <c r="AY764" s="19" t="s">
        <v>188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6866</v>
      </c>
    </row>
    <row r="765" s="2" customFormat="1" ht="16.5" customHeight="1">
      <c r="A765" s="40"/>
      <c r="B765" s="41"/>
      <c r="C765" s="215" t="s">
        <v>6867</v>
      </c>
      <c r="D765" s="215" t="s">
        <v>190</v>
      </c>
      <c r="E765" s="216" t="s">
        <v>6868</v>
      </c>
      <c r="F765" s="217" t="s">
        <v>6869</v>
      </c>
      <c r="G765" s="218" t="s">
        <v>1397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190</v>
      </c>
      <c r="AU765" s="226" t="s">
        <v>80</v>
      </c>
      <c r="AY765" s="19" t="s">
        <v>188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6870</v>
      </c>
    </row>
    <row r="766" s="2" customFormat="1" ht="16.5" customHeight="1">
      <c r="A766" s="40"/>
      <c r="B766" s="41"/>
      <c r="C766" s="215" t="s">
        <v>6098</v>
      </c>
      <c r="D766" s="215" t="s">
        <v>190</v>
      </c>
      <c r="E766" s="216" t="s">
        <v>6526</v>
      </c>
      <c r="F766" s="217" t="s">
        <v>3793</v>
      </c>
      <c r="G766" s="218" t="s">
        <v>1397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190</v>
      </c>
      <c r="AU766" s="226" t="s">
        <v>80</v>
      </c>
      <c r="AY766" s="19" t="s">
        <v>188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6871</v>
      </c>
    </row>
    <row r="767" s="2" customFormat="1" ht="16.5" customHeight="1">
      <c r="A767" s="40"/>
      <c r="B767" s="41"/>
      <c r="C767" s="215" t="s">
        <v>6872</v>
      </c>
      <c r="D767" s="215" t="s">
        <v>190</v>
      </c>
      <c r="E767" s="216" t="s">
        <v>6535</v>
      </c>
      <c r="F767" s="217" t="s">
        <v>6536</v>
      </c>
      <c r="G767" s="218" t="s">
        <v>1352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190</v>
      </c>
      <c r="AU767" s="226" t="s">
        <v>80</v>
      </c>
      <c r="AY767" s="19" t="s">
        <v>188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6873</v>
      </c>
    </row>
    <row r="768" s="2" customFormat="1" ht="21.75" customHeight="1">
      <c r="A768" s="40"/>
      <c r="B768" s="41"/>
      <c r="C768" s="215" t="s">
        <v>6099</v>
      </c>
      <c r="D768" s="215" t="s">
        <v>190</v>
      </c>
      <c r="E768" s="216" t="s">
        <v>6545</v>
      </c>
      <c r="F768" s="217" t="s">
        <v>6546</v>
      </c>
      <c r="G768" s="218" t="s">
        <v>345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190</v>
      </c>
      <c r="AU768" s="226" t="s">
        <v>80</v>
      </c>
      <c r="AY768" s="19" t="s">
        <v>188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6874</v>
      </c>
    </row>
    <row r="769" s="2" customFormat="1" ht="16.5" customHeight="1">
      <c r="A769" s="40"/>
      <c r="B769" s="41"/>
      <c r="C769" s="215" t="s">
        <v>6875</v>
      </c>
      <c r="D769" s="215" t="s">
        <v>190</v>
      </c>
      <c r="E769" s="216" t="s">
        <v>6549</v>
      </c>
      <c r="F769" s="217" t="s">
        <v>6550</v>
      </c>
      <c r="G769" s="218" t="s">
        <v>345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190</v>
      </c>
      <c r="AU769" s="226" t="s">
        <v>80</v>
      </c>
      <c r="AY769" s="19" t="s">
        <v>188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6876</v>
      </c>
    </row>
    <row r="770" s="2" customFormat="1" ht="16.5" customHeight="1">
      <c r="A770" s="40"/>
      <c r="B770" s="41"/>
      <c r="C770" s="215" t="s">
        <v>6100</v>
      </c>
      <c r="D770" s="215" t="s">
        <v>190</v>
      </c>
      <c r="E770" s="216" t="s">
        <v>6552</v>
      </c>
      <c r="F770" s="217" t="s">
        <v>6553</v>
      </c>
      <c r="G770" s="218" t="s">
        <v>345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190</v>
      </c>
      <c r="AU770" s="226" t="s">
        <v>80</v>
      </c>
      <c r="AY770" s="19" t="s">
        <v>188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6877</v>
      </c>
    </row>
    <row r="771" s="2" customFormat="1" ht="16.5" customHeight="1">
      <c r="A771" s="40"/>
      <c r="B771" s="41"/>
      <c r="C771" s="215" t="s">
        <v>6878</v>
      </c>
      <c r="D771" s="215" t="s">
        <v>190</v>
      </c>
      <c r="E771" s="216" t="s">
        <v>6556</v>
      </c>
      <c r="F771" s="217" t="s">
        <v>6557</v>
      </c>
      <c r="G771" s="218" t="s">
        <v>345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190</v>
      </c>
      <c r="AU771" s="226" t="s">
        <v>80</v>
      </c>
      <c r="AY771" s="19" t="s">
        <v>188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6879</v>
      </c>
    </row>
    <row r="772" s="2" customFormat="1" ht="16.5" customHeight="1">
      <c r="A772" s="40"/>
      <c r="B772" s="41"/>
      <c r="C772" s="215" t="s">
        <v>6101</v>
      </c>
      <c r="D772" s="215" t="s">
        <v>190</v>
      </c>
      <c r="E772" s="216" t="s">
        <v>3913</v>
      </c>
      <c r="F772" s="217" t="s">
        <v>6529</v>
      </c>
      <c r="G772" s="218" t="s">
        <v>1352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190</v>
      </c>
      <c r="AU772" s="226" t="s">
        <v>80</v>
      </c>
      <c r="AY772" s="19" t="s">
        <v>188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6880</v>
      </c>
    </row>
    <row r="773" s="2" customFormat="1" ht="16.5" customHeight="1">
      <c r="A773" s="40"/>
      <c r="B773" s="41"/>
      <c r="C773" s="215" t="s">
        <v>6881</v>
      </c>
      <c r="D773" s="215" t="s">
        <v>190</v>
      </c>
      <c r="E773" s="216" t="s">
        <v>6882</v>
      </c>
      <c r="F773" s="217" t="s">
        <v>6543</v>
      </c>
      <c r="G773" s="218" t="s">
        <v>3822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190</v>
      </c>
      <c r="AU773" s="226" t="s">
        <v>80</v>
      </c>
      <c r="AY773" s="19" t="s">
        <v>188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6883</v>
      </c>
    </row>
    <row r="774" s="2" customFormat="1" ht="16.5" customHeight="1">
      <c r="A774" s="40"/>
      <c r="B774" s="41"/>
      <c r="C774" s="215" t="s">
        <v>6102</v>
      </c>
      <c r="D774" s="215" t="s">
        <v>190</v>
      </c>
      <c r="E774" s="216" t="s">
        <v>6884</v>
      </c>
      <c r="F774" s="217" t="s">
        <v>6885</v>
      </c>
      <c r="G774" s="218" t="s">
        <v>501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190</v>
      </c>
      <c r="AU774" s="226" t="s">
        <v>80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6886</v>
      </c>
    </row>
    <row r="775" s="2" customFormat="1" ht="16.5" customHeight="1">
      <c r="A775" s="40"/>
      <c r="B775" s="41"/>
      <c r="C775" s="215" t="s">
        <v>6887</v>
      </c>
      <c r="D775" s="215" t="s">
        <v>190</v>
      </c>
      <c r="E775" s="216" t="s">
        <v>6888</v>
      </c>
      <c r="F775" s="217" t="s">
        <v>6889</v>
      </c>
      <c r="G775" s="218" t="s">
        <v>501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190</v>
      </c>
      <c r="AU775" s="226" t="s">
        <v>80</v>
      </c>
      <c r="AY775" s="19" t="s">
        <v>188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6890</v>
      </c>
    </row>
    <row r="776" s="2" customFormat="1" ht="16.5" customHeight="1">
      <c r="A776" s="40"/>
      <c r="B776" s="41"/>
      <c r="C776" s="215" t="s">
        <v>6103</v>
      </c>
      <c r="D776" s="215" t="s">
        <v>190</v>
      </c>
      <c r="E776" s="216" t="s">
        <v>5584</v>
      </c>
      <c r="F776" s="217" t="s">
        <v>4147</v>
      </c>
      <c r="G776" s="218" t="s">
        <v>451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190</v>
      </c>
      <c r="AU776" s="226" t="s">
        <v>80</v>
      </c>
      <c r="AY776" s="19" t="s">
        <v>188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6891</v>
      </c>
    </row>
    <row r="777" s="2" customFormat="1" ht="16.5" customHeight="1">
      <c r="A777" s="40"/>
      <c r="B777" s="41"/>
      <c r="C777" s="215" t="s">
        <v>6892</v>
      </c>
      <c r="D777" s="215" t="s">
        <v>190</v>
      </c>
      <c r="E777" s="216" t="s">
        <v>3917</v>
      </c>
      <c r="F777" s="217" t="s">
        <v>6565</v>
      </c>
      <c r="G777" s="218" t="s">
        <v>345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190</v>
      </c>
      <c r="AU777" s="226" t="s">
        <v>80</v>
      </c>
      <c r="AY777" s="19" t="s">
        <v>188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6893</v>
      </c>
    </row>
    <row r="778" s="2" customFormat="1" ht="16.5" customHeight="1">
      <c r="A778" s="40"/>
      <c r="B778" s="41"/>
      <c r="C778" s="215" t="s">
        <v>6104</v>
      </c>
      <c r="D778" s="215" t="s">
        <v>190</v>
      </c>
      <c r="E778" s="216" t="s">
        <v>3919</v>
      </c>
      <c r="F778" s="217" t="s">
        <v>3762</v>
      </c>
      <c r="G778" s="218" t="s">
        <v>345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190</v>
      </c>
      <c r="AU778" s="226" t="s">
        <v>80</v>
      </c>
      <c r="AY778" s="19" t="s">
        <v>188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6894</v>
      </c>
    </row>
    <row r="779" s="2" customFormat="1" ht="16.5" customHeight="1">
      <c r="A779" s="40"/>
      <c r="B779" s="41"/>
      <c r="C779" s="215" t="s">
        <v>6895</v>
      </c>
      <c r="D779" s="215" t="s">
        <v>190</v>
      </c>
      <c r="E779" s="216" t="s">
        <v>5586</v>
      </c>
      <c r="F779" s="217" t="s">
        <v>5587</v>
      </c>
      <c r="G779" s="218" t="s">
        <v>345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190</v>
      </c>
      <c r="AU779" s="226" t="s">
        <v>80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6896</v>
      </c>
    </row>
    <row r="780" s="2" customFormat="1" ht="16.5" customHeight="1">
      <c r="A780" s="40"/>
      <c r="B780" s="41"/>
      <c r="C780" s="215" t="s">
        <v>6105</v>
      </c>
      <c r="D780" s="215" t="s">
        <v>190</v>
      </c>
      <c r="E780" s="216" t="s">
        <v>5588</v>
      </c>
      <c r="F780" s="217" t="s">
        <v>3762</v>
      </c>
      <c r="G780" s="218" t="s">
        <v>345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190</v>
      </c>
      <c r="AU780" s="226" t="s">
        <v>80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6897</v>
      </c>
    </row>
    <row r="781" s="2" customFormat="1" ht="16.5" customHeight="1">
      <c r="A781" s="40"/>
      <c r="B781" s="41"/>
      <c r="C781" s="215" t="s">
        <v>6898</v>
      </c>
      <c r="D781" s="215" t="s">
        <v>190</v>
      </c>
      <c r="E781" s="216" t="s">
        <v>5589</v>
      </c>
      <c r="F781" s="217" t="s">
        <v>5590</v>
      </c>
      <c r="G781" s="218" t="s">
        <v>1352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190</v>
      </c>
      <c r="AU781" s="226" t="s">
        <v>80</v>
      </c>
      <c r="AY781" s="19" t="s">
        <v>188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6899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286</v>
      </c>
      <c r="F782" s="202" t="s">
        <v>6900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188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6106</v>
      </c>
      <c r="D783" s="215" t="s">
        <v>190</v>
      </c>
      <c r="E783" s="216" t="s">
        <v>6901</v>
      </c>
      <c r="F783" s="217" t="s">
        <v>4151</v>
      </c>
      <c r="G783" s="218" t="s">
        <v>1866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190</v>
      </c>
      <c r="AU783" s="226" t="s">
        <v>80</v>
      </c>
      <c r="AY783" s="19" t="s">
        <v>188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6902</v>
      </c>
    </row>
    <row r="784" s="2" customFormat="1" ht="16.5" customHeight="1">
      <c r="A784" s="40"/>
      <c r="B784" s="41"/>
      <c r="C784" s="215" t="s">
        <v>6903</v>
      </c>
      <c r="D784" s="215" t="s">
        <v>190</v>
      </c>
      <c r="E784" s="216" t="s">
        <v>6904</v>
      </c>
      <c r="F784" s="217" t="s">
        <v>4154</v>
      </c>
      <c r="G784" s="218" t="s">
        <v>1866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190</v>
      </c>
      <c r="AU784" s="226" t="s">
        <v>80</v>
      </c>
      <c r="AY784" s="19" t="s">
        <v>188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6905</v>
      </c>
    </row>
    <row r="785" s="2" customFormat="1" ht="16.5" customHeight="1">
      <c r="A785" s="40"/>
      <c r="B785" s="41"/>
      <c r="C785" s="215" t="s">
        <v>6107</v>
      </c>
      <c r="D785" s="215" t="s">
        <v>190</v>
      </c>
      <c r="E785" s="216" t="s">
        <v>6906</v>
      </c>
      <c r="F785" s="217" t="s">
        <v>4157</v>
      </c>
      <c r="G785" s="218" t="s">
        <v>451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190</v>
      </c>
      <c r="AU785" s="226" t="s">
        <v>80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6907</v>
      </c>
    </row>
    <row r="786" s="2" customFormat="1" ht="24.15" customHeight="1">
      <c r="A786" s="40"/>
      <c r="B786" s="41"/>
      <c r="C786" s="215" t="s">
        <v>6908</v>
      </c>
      <c r="D786" s="215" t="s">
        <v>190</v>
      </c>
      <c r="E786" s="216" t="s">
        <v>6909</v>
      </c>
      <c r="F786" s="217" t="s">
        <v>4160</v>
      </c>
      <c r="G786" s="218" t="s">
        <v>1866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190</v>
      </c>
      <c r="AU786" s="226" t="s">
        <v>80</v>
      </c>
      <c r="AY786" s="19" t="s">
        <v>188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6910</v>
      </c>
    </row>
    <row r="787" s="2" customFormat="1" ht="16.5" customHeight="1">
      <c r="A787" s="40"/>
      <c r="B787" s="41"/>
      <c r="C787" s="215" t="s">
        <v>6911</v>
      </c>
      <c r="D787" s="215" t="s">
        <v>190</v>
      </c>
      <c r="E787" s="216" t="s">
        <v>6912</v>
      </c>
      <c r="F787" s="217" t="s">
        <v>4163</v>
      </c>
      <c r="G787" s="218" t="s">
        <v>1866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190</v>
      </c>
      <c r="AU787" s="226" t="s">
        <v>80</v>
      </c>
      <c r="AY787" s="19" t="s">
        <v>188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6913</v>
      </c>
    </row>
    <row r="788" s="2" customFormat="1" ht="16.5" customHeight="1">
      <c r="A788" s="40"/>
      <c r="B788" s="41"/>
      <c r="C788" s="215" t="s">
        <v>6914</v>
      </c>
      <c r="D788" s="215" t="s">
        <v>190</v>
      </c>
      <c r="E788" s="216" t="s">
        <v>6915</v>
      </c>
      <c r="F788" s="217" t="s">
        <v>4166</v>
      </c>
      <c r="G788" s="218" t="s">
        <v>1866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190</v>
      </c>
      <c r="AU788" s="226" t="s">
        <v>80</v>
      </c>
      <c r="AY788" s="19" t="s">
        <v>188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6916</v>
      </c>
    </row>
    <row r="789" s="2" customFormat="1" ht="62.7" customHeight="1">
      <c r="A789" s="40"/>
      <c r="B789" s="41"/>
      <c r="C789" s="215" t="s">
        <v>6917</v>
      </c>
      <c r="D789" s="215" t="s">
        <v>190</v>
      </c>
      <c r="E789" s="216" t="s">
        <v>6918</v>
      </c>
      <c r="F789" s="217" t="s">
        <v>6919</v>
      </c>
      <c r="G789" s="218" t="s">
        <v>1866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190</v>
      </c>
      <c r="AU789" s="226" t="s">
        <v>80</v>
      </c>
      <c r="AY789" s="19" t="s">
        <v>188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6920</v>
      </c>
    </row>
    <row r="790" s="2" customFormat="1" ht="37.8" customHeight="1">
      <c r="A790" s="40"/>
      <c r="B790" s="41"/>
      <c r="C790" s="215" t="s">
        <v>6921</v>
      </c>
      <c r="D790" s="215" t="s">
        <v>190</v>
      </c>
      <c r="E790" s="216" t="s">
        <v>6922</v>
      </c>
      <c r="F790" s="217" t="s">
        <v>4172</v>
      </c>
      <c r="G790" s="218" t="s">
        <v>1866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190</v>
      </c>
      <c r="AU790" s="226" t="s">
        <v>80</v>
      </c>
      <c r="AY790" s="19" t="s">
        <v>188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6923</v>
      </c>
    </row>
    <row r="791" s="2" customFormat="1" ht="16.5" customHeight="1">
      <c r="A791" s="40"/>
      <c r="B791" s="41"/>
      <c r="C791" s="215" t="s">
        <v>6924</v>
      </c>
      <c r="D791" s="215" t="s">
        <v>190</v>
      </c>
      <c r="E791" s="216" t="s">
        <v>6925</v>
      </c>
      <c r="F791" s="217" t="s">
        <v>4177</v>
      </c>
      <c r="G791" s="218" t="s">
        <v>3822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190</v>
      </c>
      <c r="AU791" s="226" t="s">
        <v>80</v>
      </c>
      <c r="AY791" s="19" t="s">
        <v>188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6926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O2D5bLUpbYMjHStPNNdOSjkOF9NYdnTqJSGcd1qBn29Nb33OKqHf1EgawrmttyRvFV9YNs2NCaNok0eJ7m7/Tg==" hashValue="sUxObDGI9ScnGmZ2uxHoZCum2N81A7lqGR/3TdNqqpvQdt5Ekd85kEn7HSBu9qT5ksO9kjxc/fWSs6hAxxsV/Q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6927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ROUND((SUM(BE106:BE1681)),  2)</f>
        <v>0</v>
      </c>
      <c r="G35" s="40"/>
      <c r="H35" s="40"/>
      <c r="I35" s="160">
        <v>0.20999999999999999</v>
      </c>
      <c r="J35" s="159">
        <f>ROUND(((SUM(BE106:BE1681))*I35),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ROUND((SUM(BF106:BF1681)),  2)</f>
        <v>0</v>
      </c>
      <c r="G36" s="40"/>
      <c r="H36" s="40"/>
      <c r="I36" s="160">
        <v>0.14999999999999999</v>
      </c>
      <c r="J36" s="159">
        <f>ROUND(((SUM(BF106:BF1681))*I36),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1039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J640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J646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J649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464</v>
      </c>
      <c r="E69" s="185"/>
      <c r="F69" s="185"/>
      <c r="G69" s="185"/>
      <c r="H69" s="185"/>
      <c r="I69" s="185"/>
      <c r="J69" s="186">
        <f>J650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J689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6929</v>
      </c>
      <c r="E71" s="185"/>
      <c r="F71" s="185"/>
      <c r="G71" s="185"/>
      <c r="H71" s="185"/>
      <c r="I71" s="185"/>
      <c r="J71" s="186">
        <f>J720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1514</v>
      </c>
      <c r="E72" s="185"/>
      <c r="F72" s="185"/>
      <c r="G72" s="185"/>
      <c r="H72" s="185"/>
      <c r="I72" s="185"/>
      <c r="J72" s="186">
        <f>J729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1041</v>
      </c>
      <c r="E73" s="185"/>
      <c r="F73" s="185"/>
      <c r="G73" s="185"/>
      <c r="H73" s="185"/>
      <c r="I73" s="185"/>
      <c r="J73" s="186">
        <f>J767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1042</v>
      </c>
      <c r="E74" s="185"/>
      <c r="F74" s="185"/>
      <c r="G74" s="185"/>
      <c r="H74" s="185"/>
      <c r="I74" s="185"/>
      <c r="J74" s="186">
        <f>J905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170</v>
      </c>
      <c r="E75" s="185"/>
      <c r="F75" s="185"/>
      <c r="G75" s="185"/>
      <c r="H75" s="185"/>
      <c r="I75" s="185"/>
      <c r="J75" s="186">
        <f>J919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1043</v>
      </c>
      <c r="E76" s="185"/>
      <c r="F76" s="185"/>
      <c r="G76" s="185"/>
      <c r="H76" s="185"/>
      <c r="I76" s="185"/>
      <c r="J76" s="186">
        <f>J1102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1515</v>
      </c>
      <c r="E77" s="185"/>
      <c r="F77" s="185"/>
      <c r="G77" s="185"/>
      <c r="H77" s="185"/>
      <c r="I77" s="185"/>
      <c r="J77" s="186">
        <f>J1262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1044</v>
      </c>
      <c r="E78" s="185"/>
      <c r="F78" s="185"/>
      <c r="G78" s="185"/>
      <c r="H78" s="185"/>
      <c r="I78" s="185"/>
      <c r="J78" s="186">
        <f>J1309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1516</v>
      </c>
      <c r="E79" s="185"/>
      <c r="F79" s="185"/>
      <c r="G79" s="185"/>
      <c r="H79" s="185"/>
      <c r="I79" s="185"/>
      <c r="J79" s="186">
        <f>J1382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1045</v>
      </c>
      <c r="E80" s="185"/>
      <c r="F80" s="185"/>
      <c r="G80" s="185"/>
      <c r="H80" s="185"/>
      <c r="I80" s="185"/>
      <c r="J80" s="186">
        <f>J1494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1517</v>
      </c>
      <c r="E81" s="185"/>
      <c r="F81" s="185"/>
      <c r="G81" s="185"/>
      <c r="H81" s="185"/>
      <c r="I81" s="185"/>
      <c r="J81" s="186">
        <f>J1624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6930</v>
      </c>
      <c r="E82" s="180"/>
      <c r="F82" s="180"/>
      <c r="G82" s="180"/>
      <c r="H82" s="180"/>
      <c r="I82" s="180"/>
      <c r="J82" s="181">
        <f>J1657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6931</v>
      </c>
      <c r="E83" s="185"/>
      <c r="F83" s="185"/>
      <c r="G83" s="185"/>
      <c r="H83" s="185"/>
      <c r="I83" s="185"/>
      <c r="J83" s="186">
        <f>J1658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172</v>
      </c>
      <c r="E84" s="180"/>
      <c r="F84" s="180"/>
      <c r="G84" s="180"/>
      <c r="H84" s="180"/>
      <c r="I84" s="180"/>
      <c r="J84" s="181">
        <f>J1680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173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153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6927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155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174</v>
      </c>
      <c r="D105" s="191" t="s">
        <v>58</v>
      </c>
      <c r="E105" s="191" t="s">
        <v>54</v>
      </c>
      <c r="F105" s="191" t="s">
        <v>55</v>
      </c>
      <c r="G105" s="191" t="s">
        <v>175</v>
      </c>
      <c r="H105" s="191" t="s">
        <v>176</v>
      </c>
      <c r="I105" s="191" t="s">
        <v>177</v>
      </c>
      <c r="J105" s="191" t="s">
        <v>159</v>
      </c>
      <c r="K105" s="192" t="s">
        <v>178</v>
      </c>
      <c r="L105" s="193"/>
      <c r="M105" s="94" t="s">
        <v>19</v>
      </c>
      <c r="N105" s="95" t="s">
        <v>43</v>
      </c>
      <c r="O105" s="95" t="s">
        <v>179</v>
      </c>
      <c r="P105" s="95" t="s">
        <v>180</v>
      </c>
      <c r="Q105" s="95" t="s">
        <v>181</v>
      </c>
      <c r="R105" s="95" t="s">
        <v>182</v>
      </c>
      <c r="S105" s="95" t="s">
        <v>183</v>
      </c>
      <c r="T105" s="96" t="s">
        <v>184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185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P107+P649+P1657+P1680</f>
        <v>0</v>
      </c>
      <c r="Q106" s="98"/>
      <c r="R106" s="196">
        <f>R107+R649+R1657+R1680</f>
        <v>97.729612400000008</v>
      </c>
      <c r="S106" s="98"/>
      <c r="T106" s="197">
        <f>T107+T649+T1657+T1680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160</v>
      </c>
      <c r="BK106" s="198">
        <f>BK107+BK649+BK1657+BK1680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186</v>
      </c>
      <c r="F107" s="202" t="s">
        <v>187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P108+P640+P646</f>
        <v>0</v>
      </c>
      <c r="Q107" s="207"/>
      <c r="R107" s="208">
        <f>R108+R640+R646</f>
        <v>76.052440709999999</v>
      </c>
      <c r="S107" s="207"/>
      <c r="T107" s="209">
        <f>T108+T640+T646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188</v>
      </c>
      <c r="BK107" s="212">
        <f>BK108+BK640+BK646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258</v>
      </c>
      <c r="F108" s="213" t="s">
        <v>1138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SUM(P109:P639)</f>
        <v>0</v>
      </c>
      <c r="Q108" s="207"/>
      <c r="R108" s="208">
        <f>SUM(R109:R639)</f>
        <v>75.953551709999999</v>
      </c>
      <c r="S108" s="207"/>
      <c r="T108" s="209">
        <f>SUM(T109:T639)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188</v>
      </c>
      <c r="BK108" s="212">
        <f>SUM(BK109:BK639)</f>
        <v>0</v>
      </c>
    </row>
    <row r="109" s="2" customFormat="1" ht="16.5" customHeight="1">
      <c r="A109" s="40"/>
      <c r="B109" s="41"/>
      <c r="C109" s="215" t="s">
        <v>80</v>
      </c>
      <c r="D109" s="215" t="s">
        <v>190</v>
      </c>
      <c r="E109" s="216" t="s">
        <v>1621</v>
      </c>
      <c r="F109" s="217" t="s">
        <v>1622</v>
      </c>
      <c r="G109" s="218" t="s">
        <v>243</v>
      </c>
      <c r="H109" s="219">
        <v>25.489999999999998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6932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1624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3" customFormat="1">
      <c r="A111" s="13"/>
      <c r="B111" s="233"/>
      <c r="C111" s="234"/>
      <c r="D111" s="235" t="s">
        <v>198</v>
      </c>
      <c r="E111" s="236" t="s">
        <v>19</v>
      </c>
      <c r="F111" s="237" t="s">
        <v>6933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198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6934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735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6935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6936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6937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6936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6938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6936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3" customFormat="1">
      <c r="A120" s="13"/>
      <c r="B120" s="233"/>
      <c r="C120" s="234"/>
      <c r="D120" s="235" t="s">
        <v>198</v>
      </c>
      <c r="E120" s="236" t="s">
        <v>19</v>
      </c>
      <c r="F120" s="237" t="s">
        <v>6939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198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2435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6940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6941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5" customFormat="1">
      <c r="A124" s="15"/>
      <c r="B124" s="255"/>
      <c r="C124" s="256"/>
      <c r="D124" s="235" t="s">
        <v>198</v>
      </c>
      <c r="E124" s="257" t="s">
        <v>19</v>
      </c>
      <c r="F124" s="258" t="s">
        <v>229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198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188</v>
      </c>
    </row>
    <row r="125" s="2" customFormat="1" ht="24.15" customHeight="1">
      <c r="A125" s="40"/>
      <c r="B125" s="41"/>
      <c r="C125" s="215" t="s">
        <v>82</v>
      </c>
      <c r="D125" s="215" t="s">
        <v>190</v>
      </c>
      <c r="E125" s="216" t="s">
        <v>1139</v>
      </c>
      <c r="F125" s="217" t="s">
        <v>1140</v>
      </c>
      <c r="G125" s="218" t="s">
        <v>243</v>
      </c>
      <c r="H125" s="219">
        <v>60.174999999999997</v>
      </c>
      <c r="I125" s="220"/>
      <c r="J125" s="221">
        <f>ROUND(I125*H125,2)</f>
        <v>0</v>
      </c>
      <c r="K125" s="217" t="s">
        <v>194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82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6942</v>
      </c>
    </row>
    <row r="126" s="2" customFormat="1">
      <c r="A126" s="40"/>
      <c r="B126" s="41"/>
      <c r="C126" s="42"/>
      <c r="D126" s="228" t="s">
        <v>196</v>
      </c>
      <c r="E126" s="42"/>
      <c r="F126" s="229" t="s">
        <v>1142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196</v>
      </c>
      <c r="AU126" s="19" t="s">
        <v>82</v>
      </c>
    </row>
    <row r="127" s="13" customFormat="1">
      <c r="A127" s="13"/>
      <c r="B127" s="233"/>
      <c r="C127" s="234"/>
      <c r="D127" s="235" t="s">
        <v>198</v>
      </c>
      <c r="E127" s="236" t="s">
        <v>19</v>
      </c>
      <c r="F127" s="237" t="s">
        <v>912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198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6943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748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747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6944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912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945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2296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947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5" customFormat="1">
      <c r="A136" s="15"/>
      <c r="B136" s="255"/>
      <c r="C136" s="256"/>
      <c r="D136" s="235" t="s">
        <v>198</v>
      </c>
      <c r="E136" s="257" t="s">
        <v>19</v>
      </c>
      <c r="F136" s="258" t="s">
        <v>229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198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188</v>
      </c>
    </row>
    <row r="137" s="2" customFormat="1" ht="24.15" customHeight="1">
      <c r="A137" s="40"/>
      <c r="B137" s="41"/>
      <c r="C137" s="215" t="s">
        <v>129</v>
      </c>
      <c r="D137" s="215" t="s">
        <v>190</v>
      </c>
      <c r="E137" s="216" t="s">
        <v>1636</v>
      </c>
      <c r="F137" s="217" t="s">
        <v>1637</v>
      </c>
      <c r="G137" s="218" t="s">
        <v>243</v>
      </c>
      <c r="H137" s="219">
        <v>35.627000000000002</v>
      </c>
      <c r="I137" s="220"/>
      <c r="J137" s="221">
        <f>ROUND(I137*H137,2)</f>
        <v>0</v>
      </c>
      <c r="K137" s="217" t="s">
        <v>194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82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6945</v>
      </c>
    </row>
    <row r="138" s="2" customFormat="1">
      <c r="A138" s="40"/>
      <c r="B138" s="41"/>
      <c r="C138" s="42"/>
      <c r="D138" s="228" t="s">
        <v>196</v>
      </c>
      <c r="E138" s="42"/>
      <c r="F138" s="229" t="s">
        <v>1639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196</v>
      </c>
      <c r="AU138" s="19" t="s">
        <v>82</v>
      </c>
    </row>
    <row r="139" s="13" customFormat="1">
      <c r="A139" s="13"/>
      <c r="B139" s="233"/>
      <c r="C139" s="234"/>
      <c r="D139" s="235" t="s">
        <v>198</v>
      </c>
      <c r="E139" s="236" t="s">
        <v>19</v>
      </c>
      <c r="F139" s="237" t="s">
        <v>6933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198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6934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735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6935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6936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6937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6936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6938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6936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3" customFormat="1">
      <c r="A148" s="13"/>
      <c r="B148" s="233"/>
      <c r="C148" s="234"/>
      <c r="D148" s="235" t="s">
        <v>198</v>
      </c>
      <c r="E148" s="236" t="s">
        <v>19</v>
      </c>
      <c r="F148" s="237" t="s">
        <v>912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198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945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1634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947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3" customFormat="1">
      <c r="A152" s="13"/>
      <c r="B152" s="233"/>
      <c r="C152" s="234"/>
      <c r="D152" s="235" t="s">
        <v>198</v>
      </c>
      <c r="E152" s="236" t="s">
        <v>19</v>
      </c>
      <c r="F152" s="237" t="s">
        <v>6939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198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2435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6940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6941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5" customFormat="1">
      <c r="A156" s="15"/>
      <c r="B156" s="255"/>
      <c r="C156" s="256"/>
      <c r="D156" s="235" t="s">
        <v>198</v>
      </c>
      <c r="E156" s="257" t="s">
        <v>19</v>
      </c>
      <c r="F156" s="258" t="s">
        <v>229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198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188</v>
      </c>
    </row>
    <row r="157" s="2" customFormat="1" ht="21.75" customHeight="1">
      <c r="A157" s="40"/>
      <c r="B157" s="41"/>
      <c r="C157" s="215" t="s">
        <v>135</v>
      </c>
      <c r="D157" s="215" t="s">
        <v>190</v>
      </c>
      <c r="E157" s="216" t="s">
        <v>1640</v>
      </c>
      <c r="F157" s="217" t="s">
        <v>1641</v>
      </c>
      <c r="G157" s="218" t="s">
        <v>243</v>
      </c>
      <c r="H157" s="219">
        <v>25.489999999999998</v>
      </c>
      <c r="I157" s="220"/>
      <c r="J157" s="221">
        <f>ROUND(I157*H157,2)</f>
        <v>0</v>
      </c>
      <c r="K157" s="217" t="s">
        <v>194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82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6946</v>
      </c>
    </row>
    <row r="158" s="2" customFormat="1">
      <c r="A158" s="40"/>
      <c r="B158" s="41"/>
      <c r="C158" s="42"/>
      <c r="D158" s="228" t="s">
        <v>196</v>
      </c>
      <c r="E158" s="42"/>
      <c r="F158" s="229" t="s">
        <v>1642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196</v>
      </c>
      <c r="AU158" s="19" t="s">
        <v>82</v>
      </c>
    </row>
    <row r="159" s="13" customFormat="1">
      <c r="A159" s="13"/>
      <c r="B159" s="233"/>
      <c r="C159" s="234"/>
      <c r="D159" s="235" t="s">
        <v>198</v>
      </c>
      <c r="E159" s="236" t="s">
        <v>19</v>
      </c>
      <c r="F159" s="237" t="s">
        <v>6933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198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6934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3" customFormat="1">
      <c r="A161" s="13"/>
      <c r="B161" s="233"/>
      <c r="C161" s="234"/>
      <c r="D161" s="235" t="s">
        <v>198</v>
      </c>
      <c r="E161" s="236" t="s">
        <v>19</v>
      </c>
      <c r="F161" s="237" t="s">
        <v>735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198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6935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6936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6937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6936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6938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6936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6939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2435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3" customFormat="1">
      <c r="A170" s="13"/>
      <c r="B170" s="233"/>
      <c r="C170" s="234"/>
      <c r="D170" s="235" t="s">
        <v>198</v>
      </c>
      <c r="E170" s="236" t="s">
        <v>19</v>
      </c>
      <c r="F170" s="237" t="s">
        <v>6940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198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6941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5" customFormat="1">
      <c r="A172" s="15"/>
      <c r="B172" s="255"/>
      <c r="C172" s="256"/>
      <c r="D172" s="235" t="s">
        <v>198</v>
      </c>
      <c r="E172" s="257" t="s">
        <v>19</v>
      </c>
      <c r="F172" s="258" t="s">
        <v>229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198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188</v>
      </c>
    </row>
    <row r="173" s="2" customFormat="1" ht="24.15" customHeight="1">
      <c r="A173" s="40"/>
      <c r="B173" s="41"/>
      <c r="C173" s="215" t="s">
        <v>253</v>
      </c>
      <c r="D173" s="215" t="s">
        <v>190</v>
      </c>
      <c r="E173" s="216" t="s">
        <v>1148</v>
      </c>
      <c r="F173" s="217" t="s">
        <v>1149</v>
      </c>
      <c r="G173" s="218" t="s">
        <v>243</v>
      </c>
      <c r="H173" s="219">
        <v>60.174999999999997</v>
      </c>
      <c r="I173" s="220"/>
      <c r="J173" s="221">
        <f>ROUND(I173*H173,2)</f>
        <v>0</v>
      </c>
      <c r="K173" s="217" t="s">
        <v>194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82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6947</v>
      </c>
    </row>
    <row r="174" s="2" customFormat="1">
      <c r="A174" s="40"/>
      <c r="B174" s="41"/>
      <c r="C174" s="42"/>
      <c r="D174" s="228" t="s">
        <v>196</v>
      </c>
      <c r="E174" s="42"/>
      <c r="F174" s="229" t="s">
        <v>1151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196</v>
      </c>
      <c r="AU174" s="19" t="s">
        <v>82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912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6943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748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747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6944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6948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945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2296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947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5" customFormat="1">
      <c r="A184" s="15"/>
      <c r="B184" s="255"/>
      <c r="C184" s="256"/>
      <c r="D184" s="235" t="s">
        <v>198</v>
      </c>
      <c r="E184" s="257" t="s">
        <v>19</v>
      </c>
      <c r="F184" s="258" t="s">
        <v>229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198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188</v>
      </c>
    </row>
    <row r="185" s="2" customFormat="1" ht="16.5" customHeight="1">
      <c r="A185" s="40"/>
      <c r="B185" s="41"/>
      <c r="C185" s="215" t="s">
        <v>258</v>
      </c>
      <c r="D185" s="215" t="s">
        <v>190</v>
      </c>
      <c r="E185" s="216" t="s">
        <v>1152</v>
      </c>
      <c r="F185" s="217" t="s">
        <v>1153</v>
      </c>
      <c r="G185" s="218" t="s">
        <v>243</v>
      </c>
      <c r="H185" s="219">
        <v>668.11900000000003</v>
      </c>
      <c r="I185" s="220"/>
      <c r="J185" s="221">
        <f>ROUND(I185*H185,2)</f>
        <v>0</v>
      </c>
      <c r="K185" s="217" t="s">
        <v>194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82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6949</v>
      </c>
    </row>
    <row r="186" s="2" customFormat="1">
      <c r="A186" s="40"/>
      <c r="B186" s="41"/>
      <c r="C186" s="42"/>
      <c r="D186" s="228" t="s">
        <v>196</v>
      </c>
      <c r="E186" s="42"/>
      <c r="F186" s="229" t="s">
        <v>1155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196</v>
      </c>
      <c r="AU186" s="19" t="s">
        <v>82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655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3" customFormat="1">
      <c r="A188" s="13"/>
      <c r="B188" s="233"/>
      <c r="C188" s="234"/>
      <c r="D188" s="235" t="s">
        <v>198</v>
      </c>
      <c r="E188" s="236" t="s">
        <v>19</v>
      </c>
      <c r="F188" s="237" t="s">
        <v>6933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198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6950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6951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6952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6953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3" customFormat="1">
      <c r="A193" s="13"/>
      <c r="B193" s="233"/>
      <c r="C193" s="234"/>
      <c r="D193" s="235" t="s">
        <v>198</v>
      </c>
      <c r="E193" s="236" t="s">
        <v>19</v>
      </c>
      <c r="F193" s="237" t="s">
        <v>770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198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771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772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773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774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775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6954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6955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773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6956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6957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6958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3" customFormat="1">
      <c r="A205" s="13"/>
      <c r="B205" s="233"/>
      <c r="C205" s="234"/>
      <c r="D205" s="235" t="s">
        <v>198</v>
      </c>
      <c r="E205" s="236" t="s">
        <v>19</v>
      </c>
      <c r="F205" s="237" t="s">
        <v>731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198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6959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6960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6961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6962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6963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3" customFormat="1">
      <c r="A211" s="13"/>
      <c r="B211" s="233"/>
      <c r="C211" s="234"/>
      <c r="D211" s="235" t="s">
        <v>198</v>
      </c>
      <c r="E211" s="236" t="s">
        <v>19</v>
      </c>
      <c r="F211" s="237" t="s">
        <v>735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198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6964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6965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6966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6967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4" customFormat="1">
      <c r="A216" s="14"/>
      <c r="B216" s="244"/>
      <c r="C216" s="245"/>
      <c r="D216" s="235" t="s">
        <v>198</v>
      </c>
      <c r="E216" s="246" t="s">
        <v>19</v>
      </c>
      <c r="F216" s="247" t="s">
        <v>6966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198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6968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6969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6970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6970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6971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6972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6972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6973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6974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6975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6975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6976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6977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4" customFormat="1">
      <c r="A230" s="14"/>
      <c r="B230" s="244"/>
      <c r="C230" s="245"/>
      <c r="D230" s="235" t="s">
        <v>198</v>
      </c>
      <c r="E230" s="246" t="s">
        <v>19</v>
      </c>
      <c r="F230" s="247" t="s">
        <v>6977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198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6976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6974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6978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6978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6979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6980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6980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661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662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663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664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3" customFormat="1">
      <c r="A242" s="13"/>
      <c r="B242" s="233"/>
      <c r="C242" s="234"/>
      <c r="D242" s="235" t="s">
        <v>198</v>
      </c>
      <c r="E242" s="236" t="s">
        <v>19</v>
      </c>
      <c r="F242" s="237" t="s">
        <v>6981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198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6982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6983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6984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3" customFormat="1">
      <c r="A246" s="13"/>
      <c r="B246" s="233"/>
      <c r="C246" s="234"/>
      <c r="D246" s="235" t="s">
        <v>198</v>
      </c>
      <c r="E246" s="236" t="s">
        <v>19</v>
      </c>
      <c r="F246" s="237" t="s">
        <v>6985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198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6986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3" customFormat="1">
      <c r="A248" s="13"/>
      <c r="B248" s="233"/>
      <c r="C248" s="234"/>
      <c r="D248" s="235" t="s">
        <v>198</v>
      </c>
      <c r="E248" s="236" t="s">
        <v>19</v>
      </c>
      <c r="F248" s="237" t="s">
        <v>6939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198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6987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3" customFormat="1">
      <c r="A250" s="13"/>
      <c r="B250" s="233"/>
      <c r="C250" s="234"/>
      <c r="D250" s="235" t="s">
        <v>198</v>
      </c>
      <c r="E250" s="236" t="s">
        <v>19</v>
      </c>
      <c r="F250" s="237" t="s">
        <v>6940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198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6988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6989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6990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6991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6992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3" customFormat="1">
      <c r="A256" s="13"/>
      <c r="B256" s="233"/>
      <c r="C256" s="234"/>
      <c r="D256" s="235" t="s">
        <v>198</v>
      </c>
      <c r="E256" s="236" t="s">
        <v>19</v>
      </c>
      <c r="F256" s="237" t="s">
        <v>6993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198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6994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6995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6996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6997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6998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6999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7000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7001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7002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7003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7004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3" customFormat="1">
      <c r="A268" s="13"/>
      <c r="B268" s="233"/>
      <c r="C268" s="234"/>
      <c r="D268" s="235" t="s">
        <v>198</v>
      </c>
      <c r="E268" s="236" t="s">
        <v>19</v>
      </c>
      <c r="F268" s="237" t="s">
        <v>7005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198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7006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3" customFormat="1">
      <c r="A270" s="13"/>
      <c r="B270" s="233"/>
      <c r="C270" s="234"/>
      <c r="D270" s="235" t="s">
        <v>198</v>
      </c>
      <c r="E270" s="236" t="s">
        <v>19</v>
      </c>
      <c r="F270" s="237" t="s">
        <v>7007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198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7008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5" customFormat="1">
      <c r="A272" s="15"/>
      <c r="B272" s="255"/>
      <c r="C272" s="256"/>
      <c r="D272" s="235" t="s">
        <v>198</v>
      </c>
      <c r="E272" s="257" t="s">
        <v>19</v>
      </c>
      <c r="F272" s="258" t="s">
        <v>229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198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188</v>
      </c>
    </row>
    <row r="273" s="2" customFormat="1" ht="24.15" customHeight="1">
      <c r="A273" s="40"/>
      <c r="B273" s="41"/>
      <c r="C273" s="215" t="s">
        <v>263</v>
      </c>
      <c r="D273" s="215" t="s">
        <v>190</v>
      </c>
      <c r="E273" s="216" t="s">
        <v>1183</v>
      </c>
      <c r="F273" s="217" t="s">
        <v>1184</v>
      </c>
      <c r="G273" s="218" t="s">
        <v>243</v>
      </c>
      <c r="H273" s="219">
        <v>728.29399999999998</v>
      </c>
      <c r="I273" s="220"/>
      <c r="J273" s="221">
        <f>ROUND(I273*H273,2)</f>
        <v>0</v>
      </c>
      <c r="K273" s="217" t="s">
        <v>194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82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7009</v>
      </c>
    </row>
    <row r="274" s="2" customFormat="1">
      <c r="A274" s="40"/>
      <c r="B274" s="41"/>
      <c r="C274" s="42"/>
      <c r="D274" s="228" t="s">
        <v>196</v>
      </c>
      <c r="E274" s="42"/>
      <c r="F274" s="229" t="s">
        <v>1186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196</v>
      </c>
      <c r="AU274" s="19" t="s">
        <v>82</v>
      </c>
    </row>
    <row r="275" s="13" customFormat="1">
      <c r="A275" s="13"/>
      <c r="B275" s="233"/>
      <c r="C275" s="234"/>
      <c r="D275" s="235" t="s">
        <v>198</v>
      </c>
      <c r="E275" s="236" t="s">
        <v>19</v>
      </c>
      <c r="F275" s="237" t="s">
        <v>655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198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188</v>
      </c>
    </row>
    <row r="276" s="13" customFormat="1">
      <c r="A276" s="13"/>
      <c r="B276" s="233"/>
      <c r="C276" s="234"/>
      <c r="D276" s="235" t="s">
        <v>198</v>
      </c>
      <c r="E276" s="236" t="s">
        <v>19</v>
      </c>
      <c r="F276" s="237" t="s">
        <v>6933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198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6950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6951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6952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6953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3" customFormat="1">
      <c r="A281" s="13"/>
      <c r="B281" s="233"/>
      <c r="C281" s="234"/>
      <c r="D281" s="235" t="s">
        <v>198</v>
      </c>
      <c r="E281" s="236" t="s">
        <v>19</v>
      </c>
      <c r="F281" s="237" t="s">
        <v>770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198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771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772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773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774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775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6954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6955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773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6956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6957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6958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3" customFormat="1">
      <c r="A293" s="13"/>
      <c r="B293" s="233"/>
      <c r="C293" s="234"/>
      <c r="D293" s="235" t="s">
        <v>198</v>
      </c>
      <c r="E293" s="236" t="s">
        <v>19</v>
      </c>
      <c r="F293" s="237" t="s">
        <v>731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198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6959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6960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6961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6962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6963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3" customFormat="1">
      <c r="A299" s="13"/>
      <c r="B299" s="233"/>
      <c r="C299" s="234"/>
      <c r="D299" s="235" t="s">
        <v>198</v>
      </c>
      <c r="E299" s="236" t="s">
        <v>19</v>
      </c>
      <c r="F299" s="237" t="s">
        <v>735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198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6964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6965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6966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6967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6966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6968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6969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6970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6970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6971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4" customFormat="1">
      <c r="A310" s="14"/>
      <c r="B310" s="244"/>
      <c r="C310" s="245"/>
      <c r="D310" s="235" t="s">
        <v>198</v>
      </c>
      <c r="E310" s="246" t="s">
        <v>19</v>
      </c>
      <c r="F310" s="247" t="s">
        <v>6972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198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6972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6973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4" customFormat="1">
      <c r="A313" s="14"/>
      <c r="B313" s="244"/>
      <c r="C313" s="245"/>
      <c r="D313" s="235" t="s">
        <v>198</v>
      </c>
      <c r="E313" s="246" t="s">
        <v>19</v>
      </c>
      <c r="F313" s="247" t="s">
        <v>6974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198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6975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6975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6976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6977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4" customFormat="1">
      <c r="A318" s="14"/>
      <c r="B318" s="244"/>
      <c r="C318" s="245"/>
      <c r="D318" s="235" t="s">
        <v>198</v>
      </c>
      <c r="E318" s="246" t="s">
        <v>19</v>
      </c>
      <c r="F318" s="247" t="s">
        <v>6977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198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6976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4" customFormat="1">
      <c r="A320" s="14"/>
      <c r="B320" s="244"/>
      <c r="C320" s="245"/>
      <c r="D320" s="235" t="s">
        <v>198</v>
      </c>
      <c r="E320" s="246" t="s">
        <v>19</v>
      </c>
      <c r="F320" s="247" t="s">
        <v>6974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198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6978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6978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6979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6980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6980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661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662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663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664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3" customFormat="1">
      <c r="A330" s="13"/>
      <c r="B330" s="233"/>
      <c r="C330" s="234"/>
      <c r="D330" s="235" t="s">
        <v>198</v>
      </c>
      <c r="E330" s="236" t="s">
        <v>19</v>
      </c>
      <c r="F330" s="237" t="s">
        <v>912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198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6943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4" customFormat="1">
      <c r="A332" s="14"/>
      <c r="B332" s="244"/>
      <c r="C332" s="245"/>
      <c r="D332" s="235" t="s">
        <v>198</v>
      </c>
      <c r="E332" s="246" t="s">
        <v>19</v>
      </c>
      <c r="F332" s="247" t="s">
        <v>748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198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747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6944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3" customFormat="1">
      <c r="A335" s="13"/>
      <c r="B335" s="233"/>
      <c r="C335" s="234"/>
      <c r="D335" s="235" t="s">
        <v>198</v>
      </c>
      <c r="E335" s="236" t="s">
        <v>19</v>
      </c>
      <c r="F335" s="237" t="s">
        <v>6948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198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945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2296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947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6981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6982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3" customFormat="1">
      <c r="A341" s="13"/>
      <c r="B341" s="233"/>
      <c r="C341" s="234"/>
      <c r="D341" s="235" t="s">
        <v>198</v>
      </c>
      <c r="E341" s="236" t="s">
        <v>19</v>
      </c>
      <c r="F341" s="237" t="s">
        <v>6983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198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6984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3" customFormat="1">
      <c r="A343" s="13"/>
      <c r="B343" s="233"/>
      <c r="C343" s="234"/>
      <c r="D343" s="235" t="s">
        <v>198</v>
      </c>
      <c r="E343" s="236" t="s">
        <v>19</v>
      </c>
      <c r="F343" s="237" t="s">
        <v>6985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198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6986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3" customFormat="1">
      <c r="A345" s="13"/>
      <c r="B345" s="233"/>
      <c r="C345" s="234"/>
      <c r="D345" s="235" t="s">
        <v>198</v>
      </c>
      <c r="E345" s="236" t="s">
        <v>19</v>
      </c>
      <c r="F345" s="237" t="s">
        <v>6939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198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188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6987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6940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6988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3" customFormat="1">
      <c r="A349" s="13"/>
      <c r="B349" s="233"/>
      <c r="C349" s="234"/>
      <c r="D349" s="235" t="s">
        <v>198</v>
      </c>
      <c r="E349" s="236" t="s">
        <v>19</v>
      </c>
      <c r="F349" s="237" t="s">
        <v>6989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198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6990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6991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6992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6993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6994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6995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6996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3" customFormat="1">
      <c r="A357" s="13"/>
      <c r="B357" s="233"/>
      <c r="C357" s="234"/>
      <c r="D357" s="235" t="s">
        <v>198</v>
      </c>
      <c r="E357" s="236" t="s">
        <v>19</v>
      </c>
      <c r="F357" s="237" t="s">
        <v>6997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198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6998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6999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7000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3" customFormat="1">
      <c r="A361" s="13"/>
      <c r="B361" s="233"/>
      <c r="C361" s="234"/>
      <c r="D361" s="235" t="s">
        <v>198</v>
      </c>
      <c r="E361" s="236" t="s">
        <v>19</v>
      </c>
      <c r="F361" s="237" t="s">
        <v>7001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198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7002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7003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7004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3" customFormat="1">
      <c r="A365" s="13"/>
      <c r="B365" s="233"/>
      <c r="C365" s="234"/>
      <c r="D365" s="235" t="s">
        <v>198</v>
      </c>
      <c r="E365" s="236" t="s">
        <v>19</v>
      </c>
      <c r="F365" s="237" t="s">
        <v>7005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198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7006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7007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7008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2" customFormat="1" ht="16.5" customHeight="1">
      <c r="A370" s="40"/>
      <c r="B370" s="41"/>
      <c r="C370" s="215" t="s">
        <v>268</v>
      </c>
      <c r="D370" s="215" t="s">
        <v>190</v>
      </c>
      <c r="E370" s="216" t="s">
        <v>1187</v>
      </c>
      <c r="F370" s="217" t="s">
        <v>1188</v>
      </c>
      <c r="G370" s="218" t="s">
        <v>243</v>
      </c>
      <c r="H370" s="219">
        <v>642.95500000000004</v>
      </c>
      <c r="I370" s="220"/>
      <c r="J370" s="221">
        <f>ROUND(I370*H370,2)</f>
        <v>0</v>
      </c>
      <c r="K370" s="217" t="s">
        <v>194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82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7010</v>
      </c>
    </row>
    <row r="371" s="2" customFormat="1">
      <c r="A371" s="40"/>
      <c r="B371" s="41"/>
      <c r="C371" s="42"/>
      <c r="D371" s="228" t="s">
        <v>196</v>
      </c>
      <c r="E371" s="42"/>
      <c r="F371" s="229" t="s">
        <v>1190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196</v>
      </c>
      <c r="AU371" s="19" t="s">
        <v>82</v>
      </c>
    </row>
    <row r="372" s="13" customFormat="1">
      <c r="A372" s="13"/>
      <c r="B372" s="233"/>
      <c r="C372" s="234"/>
      <c r="D372" s="235" t="s">
        <v>198</v>
      </c>
      <c r="E372" s="236" t="s">
        <v>19</v>
      </c>
      <c r="F372" s="237" t="s">
        <v>655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198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188</v>
      </c>
    </row>
    <row r="373" s="13" customFormat="1">
      <c r="A373" s="13"/>
      <c r="B373" s="233"/>
      <c r="C373" s="234"/>
      <c r="D373" s="235" t="s">
        <v>198</v>
      </c>
      <c r="E373" s="236" t="s">
        <v>19</v>
      </c>
      <c r="F373" s="237" t="s">
        <v>6933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198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6950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6951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6952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6953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3" customFormat="1">
      <c r="A378" s="13"/>
      <c r="B378" s="233"/>
      <c r="C378" s="234"/>
      <c r="D378" s="235" t="s">
        <v>198</v>
      </c>
      <c r="E378" s="236" t="s">
        <v>19</v>
      </c>
      <c r="F378" s="237" t="s">
        <v>770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198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771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772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773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774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775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6954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6955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773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6956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6957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6958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3" customFormat="1">
      <c r="A390" s="13"/>
      <c r="B390" s="233"/>
      <c r="C390" s="234"/>
      <c r="D390" s="235" t="s">
        <v>198</v>
      </c>
      <c r="E390" s="236" t="s">
        <v>19</v>
      </c>
      <c r="F390" s="237" t="s">
        <v>731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198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6959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6960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6961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6962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6963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3" customFormat="1">
      <c r="A396" s="13"/>
      <c r="B396" s="233"/>
      <c r="C396" s="234"/>
      <c r="D396" s="235" t="s">
        <v>198</v>
      </c>
      <c r="E396" s="236" t="s">
        <v>19</v>
      </c>
      <c r="F396" s="237" t="s">
        <v>735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198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6964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6965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6966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6967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6966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6968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6969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4" customFormat="1">
      <c r="A404" s="14"/>
      <c r="B404" s="244"/>
      <c r="C404" s="245"/>
      <c r="D404" s="235" t="s">
        <v>198</v>
      </c>
      <c r="E404" s="246" t="s">
        <v>19</v>
      </c>
      <c r="F404" s="247" t="s">
        <v>6970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198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6970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6971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6972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6972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6973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6974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6975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6975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6976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6977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6977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6976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6974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6978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4" customFormat="1">
      <c r="A419" s="14"/>
      <c r="B419" s="244"/>
      <c r="C419" s="245"/>
      <c r="D419" s="235" t="s">
        <v>198</v>
      </c>
      <c r="E419" s="246" t="s">
        <v>19</v>
      </c>
      <c r="F419" s="247" t="s">
        <v>6978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198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6979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6980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6980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661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662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663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664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3" customFormat="1">
      <c r="A427" s="13"/>
      <c r="B427" s="233"/>
      <c r="C427" s="234"/>
      <c r="D427" s="235" t="s">
        <v>198</v>
      </c>
      <c r="E427" s="236" t="s">
        <v>19</v>
      </c>
      <c r="F427" s="237" t="s">
        <v>6981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198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6982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2491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3" customFormat="1">
      <c r="A430" s="13"/>
      <c r="B430" s="233"/>
      <c r="C430" s="234"/>
      <c r="D430" s="235" t="s">
        <v>198</v>
      </c>
      <c r="E430" s="236" t="s">
        <v>19</v>
      </c>
      <c r="F430" s="237" t="s">
        <v>6983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198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6984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7011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3" customFormat="1">
      <c r="A433" s="13"/>
      <c r="B433" s="233"/>
      <c r="C433" s="234"/>
      <c r="D433" s="235" t="s">
        <v>198</v>
      </c>
      <c r="E433" s="236" t="s">
        <v>19</v>
      </c>
      <c r="F433" s="237" t="s">
        <v>6985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198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6986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7012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3" customFormat="1">
      <c r="A436" s="13"/>
      <c r="B436" s="233"/>
      <c r="C436" s="234"/>
      <c r="D436" s="235" t="s">
        <v>198</v>
      </c>
      <c r="E436" s="236" t="s">
        <v>19</v>
      </c>
      <c r="F436" s="237" t="s">
        <v>6939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198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188</v>
      </c>
    </row>
    <row r="437" s="14" customFormat="1">
      <c r="A437" s="14"/>
      <c r="B437" s="244"/>
      <c r="C437" s="245"/>
      <c r="D437" s="235" t="s">
        <v>198</v>
      </c>
      <c r="E437" s="246" t="s">
        <v>19</v>
      </c>
      <c r="F437" s="247" t="s">
        <v>6987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198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1702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3" customFormat="1">
      <c r="A439" s="13"/>
      <c r="B439" s="233"/>
      <c r="C439" s="234"/>
      <c r="D439" s="235" t="s">
        <v>198</v>
      </c>
      <c r="E439" s="236" t="s">
        <v>19</v>
      </c>
      <c r="F439" s="237" t="s">
        <v>6940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198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6988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7013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6989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6990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6991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6992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3" customFormat="1">
      <c r="A446" s="13"/>
      <c r="B446" s="233"/>
      <c r="C446" s="234"/>
      <c r="D446" s="235" t="s">
        <v>198</v>
      </c>
      <c r="E446" s="236" t="s">
        <v>19</v>
      </c>
      <c r="F446" s="237" t="s">
        <v>6993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198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6994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6995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6996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2273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3" customFormat="1">
      <c r="A451" s="13"/>
      <c r="B451" s="233"/>
      <c r="C451" s="234"/>
      <c r="D451" s="235" t="s">
        <v>198</v>
      </c>
      <c r="E451" s="236" t="s">
        <v>19</v>
      </c>
      <c r="F451" s="237" t="s">
        <v>6997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198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6998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6999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7000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3" customFormat="1">
      <c r="A455" s="13"/>
      <c r="B455" s="233"/>
      <c r="C455" s="234"/>
      <c r="D455" s="235" t="s">
        <v>198</v>
      </c>
      <c r="E455" s="236" t="s">
        <v>19</v>
      </c>
      <c r="F455" s="237" t="s">
        <v>7001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198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7002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7003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7004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3" customFormat="1">
      <c r="A459" s="13"/>
      <c r="B459" s="233"/>
      <c r="C459" s="234"/>
      <c r="D459" s="235" t="s">
        <v>198</v>
      </c>
      <c r="E459" s="236" t="s">
        <v>19</v>
      </c>
      <c r="F459" s="237" t="s">
        <v>7005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198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188</v>
      </c>
    </row>
    <row r="460" s="14" customFormat="1">
      <c r="A460" s="14"/>
      <c r="B460" s="244"/>
      <c r="C460" s="245"/>
      <c r="D460" s="235" t="s">
        <v>198</v>
      </c>
      <c r="E460" s="246" t="s">
        <v>19</v>
      </c>
      <c r="F460" s="247" t="s">
        <v>7006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198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188</v>
      </c>
    </row>
    <row r="461" s="13" customFormat="1">
      <c r="A461" s="13"/>
      <c r="B461" s="233"/>
      <c r="C461" s="234"/>
      <c r="D461" s="235" t="s">
        <v>198</v>
      </c>
      <c r="E461" s="236" t="s">
        <v>19</v>
      </c>
      <c r="F461" s="237" t="s">
        <v>7007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198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7008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5" customFormat="1">
      <c r="A463" s="15"/>
      <c r="B463" s="255"/>
      <c r="C463" s="256"/>
      <c r="D463" s="235" t="s">
        <v>198</v>
      </c>
      <c r="E463" s="257" t="s">
        <v>19</v>
      </c>
      <c r="F463" s="258" t="s">
        <v>229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198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188</v>
      </c>
    </row>
    <row r="464" s="2" customFormat="1" ht="16.5" customHeight="1">
      <c r="A464" s="40"/>
      <c r="B464" s="41"/>
      <c r="C464" s="215" t="s">
        <v>239</v>
      </c>
      <c r="D464" s="215" t="s">
        <v>190</v>
      </c>
      <c r="E464" s="216" t="s">
        <v>7014</v>
      </c>
      <c r="F464" s="217" t="s">
        <v>7015</v>
      </c>
      <c r="G464" s="218" t="s">
        <v>345</v>
      </c>
      <c r="H464" s="219">
        <v>0.041000000000000002</v>
      </c>
      <c r="I464" s="220"/>
      <c r="J464" s="221">
        <f>ROUND(I464*H464,2)</f>
        <v>0</v>
      </c>
      <c r="K464" s="217" t="s">
        <v>415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1.06277</v>
      </c>
      <c r="R464" s="224">
        <f>Q464*H464</f>
        <v>0.043573569999999999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190</v>
      </c>
      <c r="AU464" s="226" t="s">
        <v>82</v>
      </c>
      <c r="AY464" s="19" t="s">
        <v>188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7016</v>
      </c>
    </row>
    <row r="465" s="13" customFormat="1">
      <c r="A465" s="13"/>
      <c r="B465" s="233"/>
      <c r="C465" s="234"/>
      <c r="D465" s="235" t="s">
        <v>198</v>
      </c>
      <c r="E465" s="236" t="s">
        <v>19</v>
      </c>
      <c r="F465" s="237" t="s">
        <v>655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198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7017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7018</v>
      </c>
      <c r="G467" s="245"/>
      <c r="H467" s="248">
        <v>0.036999999999999998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5" customFormat="1">
      <c r="A468" s="15"/>
      <c r="B468" s="255"/>
      <c r="C468" s="256"/>
      <c r="D468" s="235" t="s">
        <v>198</v>
      </c>
      <c r="E468" s="257" t="s">
        <v>19</v>
      </c>
      <c r="F468" s="258" t="s">
        <v>229</v>
      </c>
      <c r="G468" s="256"/>
      <c r="H468" s="259">
        <v>0.036999999999999998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198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188</v>
      </c>
    </row>
    <row r="469" s="14" customFormat="1">
      <c r="A469" s="14"/>
      <c r="B469" s="244"/>
      <c r="C469" s="245"/>
      <c r="D469" s="235" t="s">
        <v>198</v>
      </c>
      <c r="E469" s="245"/>
      <c r="F469" s="247" t="s">
        <v>7019</v>
      </c>
      <c r="G469" s="245"/>
      <c r="H469" s="248">
        <v>0.041000000000000002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4</v>
      </c>
      <c r="AX469" s="14" t="s">
        <v>80</v>
      </c>
      <c r="AY469" s="254" t="s">
        <v>188</v>
      </c>
    </row>
    <row r="470" s="2" customFormat="1" ht="16.5" customHeight="1">
      <c r="A470" s="40"/>
      <c r="B470" s="41"/>
      <c r="C470" s="215" t="s">
        <v>286</v>
      </c>
      <c r="D470" s="215" t="s">
        <v>190</v>
      </c>
      <c r="E470" s="216" t="s">
        <v>1704</v>
      </c>
      <c r="F470" s="217" t="s">
        <v>1705</v>
      </c>
      <c r="G470" s="218" t="s">
        <v>243</v>
      </c>
      <c r="H470" s="219">
        <v>427.30000000000001</v>
      </c>
      <c r="I470" s="220"/>
      <c r="J470" s="221">
        <f>ROUND(I470*H470,2)</f>
        <v>0</v>
      </c>
      <c r="K470" s="217" t="s">
        <v>194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0.1173</v>
      </c>
      <c r="R470" s="224">
        <f>Q470*H470</f>
        <v>50.12229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82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7020</v>
      </c>
    </row>
    <row r="471" s="2" customFormat="1">
      <c r="A471" s="40"/>
      <c r="B471" s="41"/>
      <c r="C471" s="42"/>
      <c r="D471" s="228" t="s">
        <v>196</v>
      </c>
      <c r="E471" s="42"/>
      <c r="F471" s="229" t="s">
        <v>1707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196</v>
      </c>
      <c r="AU471" s="19" t="s">
        <v>82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655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3" customFormat="1">
      <c r="A473" s="13"/>
      <c r="B473" s="233"/>
      <c r="C473" s="234"/>
      <c r="D473" s="235" t="s">
        <v>198</v>
      </c>
      <c r="E473" s="236" t="s">
        <v>19</v>
      </c>
      <c r="F473" s="237" t="s">
        <v>7021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198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188</v>
      </c>
    </row>
    <row r="474" s="14" customFormat="1">
      <c r="A474" s="14"/>
      <c r="B474" s="244"/>
      <c r="C474" s="245"/>
      <c r="D474" s="235" t="s">
        <v>198</v>
      </c>
      <c r="E474" s="246" t="s">
        <v>19</v>
      </c>
      <c r="F474" s="247" t="s">
        <v>7022</v>
      </c>
      <c r="G474" s="245"/>
      <c r="H474" s="248">
        <v>40.799999999999997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198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188</v>
      </c>
    </row>
    <row r="475" s="13" customFormat="1">
      <c r="A475" s="13"/>
      <c r="B475" s="233"/>
      <c r="C475" s="234"/>
      <c r="D475" s="235" t="s">
        <v>198</v>
      </c>
      <c r="E475" s="236" t="s">
        <v>19</v>
      </c>
      <c r="F475" s="237" t="s">
        <v>7023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198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1454</v>
      </c>
      <c r="G476" s="245"/>
      <c r="H476" s="248">
        <v>87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3" customFormat="1">
      <c r="A477" s="13"/>
      <c r="B477" s="233"/>
      <c r="C477" s="234"/>
      <c r="D477" s="235" t="s">
        <v>198</v>
      </c>
      <c r="E477" s="236" t="s">
        <v>19</v>
      </c>
      <c r="F477" s="237" t="s">
        <v>7024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198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188</v>
      </c>
    </row>
    <row r="478" s="14" customFormat="1">
      <c r="A478" s="14"/>
      <c r="B478" s="244"/>
      <c r="C478" s="245"/>
      <c r="D478" s="235" t="s">
        <v>198</v>
      </c>
      <c r="E478" s="246" t="s">
        <v>19</v>
      </c>
      <c r="F478" s="247" t="s">
        <v>7025</v>
      </c>
      <c r="G478" s="245"/>
      <c r="H478" s="248">
        <v>299.5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198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188</v>
      </c>
    </row>
    <row r="479" s="15" customFormat="1">
      <c r="A479" s="15"/>
      <c r="B479" s="255"/>
      <c r="C479" s="256"/>
      <c r="D479" s="235" t="s">
        <v>198</v>
      </c>
      <c r="E479" s="257" t="s">
        <v>19</v>
      </c>
      <c r="F479" s="258" t="s">
        <v>229</v>
      </c>
      <c r="G479" s="256"/>
      <c r="H479" s="259">
        <v>427.30000000000001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198</v>
      </c>
      <c r="AU479" s="265" t="s">
        <v>82</v>
      </c>
      <c r="AV479" s="15" t="s">
        <v>135</v>
      </c>
      <c r="AW479" s="15" t="s">
        <v>35</v>
      </c>
      <c r="AX479" s="15" t="s">
        <v>80</v>
      </c>
      <c r="AY479" s="265" t="s">
        <v>188</v>
      </c>
    </row>
    <row r="480" s="2" customFormat="1" ht="24.15" customHeight="1">
      <c r="A480" s="40"/>
      <c r="B480" s="41"/>
      <c r="C480" s="215" t="s">
        <v>296</v>
      </c>
      <c r="D480" s="215" t="s">
        <v>190</v>
      </c>
      <c r="E480" s="216" t="s">
        <v>1714</v>
      </c>
      <c r="F480" s="217" t="s">
        <v>1715</v>
      </c>
      <c r="G480" s="218" t="s">
        <v>243</v>
      </c>
      <c r="H480" s="219">
        <v>1241.0999999999999</v>
      </c>
      <c r="I480" s="220"/>
      <c r="J480" s="221">
        <f>ROUND(I480*H480,2)</f>
        <v>0</v>
      </c>
      <c r="K480" s="217" t="s">
        <v>415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0.011730000000000001</v>
      </c>
      <c r="R480" s="224">
        <f>Q480*H480</f>
        <v>14.558102999999999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82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7026</v>
      </c>
    </row>
    <row r="481" s="13" customFormat="1">
      <c r="A481" s="13"/>
      <c r="B481" s="233"/>
      <c r="C481" s="234"/>
      <c r="D481" s="235" t="s">
        <v>198</v>
      </c>
      <c r="E481" s="236" t="s">
        <v>19</v>
      </c>
      <c r="F481" s="237" t="s">
        <v>655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198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7021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7027</v>
      </c>
      <c r="G483" s="245"/>
      <c r="H483" s="248">
        <v>81.599999999999994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3" customFormat="1">
      <c r="A484" s="13"/>
      <c r="B484" s="233"/>
      <c r="C484" s="234"/>
      <c r="D484" s="235" t="s">
        <v>198</v>
      </c>
      <c r="E484" s="236" t="s">
        <v>19</v>
      </c>
      <c r="F484" s="237" t="s">
        <v>7023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198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7028</v>
      </c>
      <c r="G485" s="245"/>
      <c r="H485" s="248">
        <v>261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7024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7029</v>
      </c>
      <c r="G487" s="245"/>
      <c r="H487" s="248">
        <v>898.5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5" customFormat="1">
      <c r="A488" s="15"/>
      <c r="B488" s="255"/>
      <c r="C488" s="256"/>
      <c r="D488" s="235" t="s">
        <v>198</v>
      </c>
      <c r="E488" s="257" t="s">
        <v>19</v>
      </c>
      <c r="F488" s="258" t="s">
        <v>229</v>
      </c>
      <c r="G488" s="256"/>
      <c r="H488" s="259">
        <v>1241.0999999999999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198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188</v>
      </c>
    </row>
    <row r="489" s="2" customFormat="1" ht="16.5" customHeight="1">
      <c r="A489" s="40"/>
      <c r="B489" s="41"/>
      <c r="C489" s="215" t="s">
        <v>305</v>
      </c>
      <c r="D489" s="215" t="s">
        <v>190</v>
      </c>
      <c r="E489" s="216" t="s">
        <v>1192</v>
      </c>
      <c r="F489" s="217" t="s">
        <v>1193</v>
      </c>
      <c r="G489" s="218" t="s">
        <v>243</v>
      </c>
      <c r="H489" s="219">
        <v>18.934000000000001</v>
      </c>
      <c r="I489" s="220"/>
      <c r="J489" s="221">
        <f>ROUND(I489*H489,2)</f>
        <v>0</v>
      </c>
      <c r="K489" s="217" t="s">
        <v>415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0.010200000000000001</v>
      </c>
      <c r="R489" s="224">
        <f>Q489*H489</f>
        <v>0.19312680000000002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190</v>
      </c>
      <c r="AU489" s="226" t="s">
        <v>82</v>
      </c>
      <c r="AY489" s="19" t="s">
        <v>188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7030</v>
      </c>
    </row>
    <row r="490" s="13" customFormat="1">
      <c r="A490" s="13"/>
      <c r="B490" s="233"/>
      <c r="C490" s="234"/>
      <c r="D490" s="235" t="s">
        <v>198</v>
      </c>
      <c r="E490" s="236" t="s">
        <v>19</v>
      </c>
      <c r="F490" s="237" t="s">
        <v>7031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198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188</v>
      </c>
    </row>
    <row r="491" s="13" customFormat="1">
      <c r="A491" s="13"/>
      <c r="B491" s="233"/>
      <c r="C491" s="234"/>
      <c r="D491" s="235" t="s">
        <v>198</v>
      </c>
      <c r="E491" s="236" t="s">
        <v>19</v>
      </c>
      <c r="F491" s="237" t="s">
        <v>655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198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188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912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7032</v>
      </c>
      <c r="G493" s="245"/>
      <c r="H493" s="248">
        <v>3.1920000000000002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7033</v>
      </c>
      <c r="G494" s="245"/>
      <c r="H494" s="248">
        <v>3.4220000000000002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7034</v>
      </c>
      <c r="G495" s="245"/>
      <c r="H495" s="248">
        <v>1.994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7033</v>
      </c>
      <c r="G496" s="245"/>
      <c r="H496" s="248">
        <v>3.4220000000000002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7035</v>
      </c>
      <c r="G497" s="245"/>
      <c r="H497" s="248">
        <v>1.8879999999999999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780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7036</v>
      </c>
      <c r="G499" s="245"/>
      <c r="H499" s="248">
        <v>2.3759999999999999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7037</v>
      </c>
      <c r="G500" s="245"/>
      <c r="H500" s="248">
        <v>1.0800000000000001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7038</v>
      </c>
      <c r="G501" s="245"/>
      <c r="H501" s="248">
        <v>1.5600000000000001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5" customFormat="1">
      <c r="A502" s="15"/>
      <c r="B502" s="255"/>
      <c r="C502" s="256"/>
      <c r="D502" s="235" t="s">
        <v>198</v>
      </c>
      <c r="E502" s="257" t="s">
        <v>19</v>
      </c>
      <c r="F502" s="258" t="s">
        <v>229</v>
      </c>
      <c r="G502" s="256"/>
      <c r="H502" s="259">
        <v>18.934000000000001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198</v>
      </c>
      <c r="AU502" s="265" t="s">
        <v>82</v>
      </c>
      <c r="AV502" s="15" t="s">
        <v>135</v>
      </c>
      <c r="AW502" s="15" t="s">
        <v>35</v>
      </c>
      <c r="AX502" s="15" t="s">
        <v>80</v>
      </c>
      <c r="AY502" s="265" t="s">
        <v>188</v>
      </c>
    </row>
    <row r="503" s="2" customFormat="1" ht="16.5" customHeight="1">
      <c r="A503" s="40"/>
      <c r="B503" s="41"/>
      <c r="C503" s="215" t="s">
        <v>312</v>
      </c>
      <c r="D503" s="215" t="s">
        <v>190</v>
      </c>
      <c r="E503" s="216" t="s">
        <v>1199</v>
      </c>
      <c r="F503" s="217" t="s">
        <v>1200</v>
      </c>
      <c r="G503" s="218" t="s">
        <v>243</v>
      </c>
      <c r="H503" s="219">
        <v>27.100000000000001</v>
      </c>
      <c r="I503" s="220"/>
      <c r="J503" s="221">
        <f>ROUND(I503*H503,2)</f>
        <v>0</v>
      </c>
      <c r="K503" s="217" t="s">
        <v>415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0.030599999999999999</v>
      </c>
      <c r="R503" s="224">
        <f>Q503*H503</f>
        <v>0.82926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190</v>
      </c>
      <c r="AU503" s="226" t="s">
        <v>82</v>
      </c>
      <c r="AY503" s="19" t="s">
        <v>188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7039</v>
      </c>
    </row>
    <row r="504" s="13" customFormat="1">
      <c r="A504" s="13"/>
      <c r="B504" s="233"/>
      <c r="C504" s="234"/>
      <c r="D504" s="235" t="s">
        <v>198</v>
      </c>
      <c r="E504" s="236" t="s">
        <v>19</v>
      </c>
      <c r="F504" s="237" t="s">
        <v>655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198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7017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7040</v>
      </c>
      <c r="G506" s="245"/>
      <c r="H506" s="248">
        <v>27.100000000000001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5" customFormat="1">
      <c r="A507" s="15"/>
      <c r="B507" s="255"/>
      <c r="C507" s="256"/>
      <c r="D507" s="235" t="s">
        <v>198</v>
      </c>
      <c r="E507" s="257" t="s">
        <v>19</v>
      </c>
      <c r="F507" s="258" t="s">
        <v>229</v>
      </c>
      <c r="G507" s="256"/>
      <c r="H507" s="259">
        <v>27.100000000000001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198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188</v>
      </c>
    </row>
    <row r="508" s="2" customFormat="1" ht="16.5" customHeight="1">
      <c r="A508" s="40"/>
      <c r="B508" s="41"/>
      <c r="C508" s="215" t="s">
        <v>321</v>
      </c>
      <c r="D508" s="215" t="s">
        <v>190</v>
      </c>
      <c r="E508" s="216" t="s">
        <v>7041</v>
      </c>
      <c r="F508" s="217" t="s">
        <v>7042</v>
      </c>
      <c r="G508" s="218" t="s">
        <v>243</v>
      </c>
      <c r="H508" s="219">
        <v>27.100000000000001</v>
      </c>
      <c r="I508" s="220"/>
      <c r="J508" s="221">
        <f>ROUND(I508*H508,2)</f>
        <v>0</v>
      </c>
      <c r="K508" s="217" t="s">
        <v>415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0.11169999999999999</v>
      </c>
      <c r="R508" s="224">
        <f>Q508*H508</f>
        <v>3.0270700000000001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82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7043</v>
      </c>
    </row>
    <row r="509" s="13" customFormat="1">
      <c r="A509" s="13"/>
      <c r="B509" s="233"/>
      <c r="C509" s="234"/>
      <c r="D509" s="235" t="s">
        <v>198</v>
      </c>
      <c r="E509" s="236" t="s">
        <v>19</v>
      </c>
      <c r="F509" s="237" t="s">
        <v>655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198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188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7017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7040</v>
      </c>
      <c r="G511" s="245"/>
      <c r="H511" s="248">
        <v>27.100000000000001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5" customFormat="1">
      <c r="A512" s="15"/>
      <c r="B512" s="255"/>
      <c r="C512" s="256"/>
      <c r="D512" s="235" t="s">
        <v>198</v>
      </c>
      <c r="E512" s="257" t="s">
        <v>19</v>
      </c>
      <c r="F512" s="258" t="s">
        <v>229</v>
      </c>
      <c r="G512" s="256"/>
      <c r="H512" s="259">
        <v>27.100000000000001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198</v>
      </c>
      <c r="AU512" s="265" t="s">
        <v>82</v>
      </c>
      <c r="AV512" s="15" t="s">
        <v>135</v>
      </c>
      <c r="AW512" s="15" t="s">
        <v>35</v>
      </c>
      <c r="AX512" s="15" t="s">
        <v>80</v>
      </c>
      <c r="AY512" s="265" t="s">
        <v>188</v>
      </c>
    </row>
    <row r="513" s="2" customFormat="1" ht="16.5" customHeight="1">
      <c r="A513" s="40"/>
      <c r="B513" s="41"/>
      <c r="C513" s="215" t="s">
        <v>8</v>
      </c>
      <c r="D513" s="215" t="s">
        <v>190</v>
      </c>
      <c r="E513" s="216" t="s">
        <v>1206</v>
      </c>
      <c r="F513" s="217" t="s">
        <v>1207</v>
      </c>
      <c r="G513" s="218" t="s">
        <v>243</v>
      </c>
      <c r="H513" s="219">
        <v>18.934000000000001</v>
      </c>
      <c r="I513" s="220"/>
      <c r="J513" s="221">
        <f>ROUND(I513*H513,2)</f>
        <v>0</v>
      </c>
      <c r="K513" s="217" t="s">
        <v>415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0.001</v>
      </c>
      <c r="R513" s="224">
        <f>Q513*H513</f>
        <v>0.018934000000000003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190</v>
      </c>
      <c r="AU513" s="226" t="s">
        <v>82</v>
      </c>
      <c r="AY513" s="19" t="s">
        <v>188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7044</v>
      </c>
    </row>
    <row r="514" s="13" customFormat="1">
      <c r="A514" s="13"/>
      <c r="B514" s="233"/>
      <c r="C514" s="234"/>
      <c r="D514" s="235" t="s">
        <v>198</v>
      </c>
      <c r="E514" s="236" t="s">
        <v>19</v>
      </c>
      <c r="F514" s="237" t="s">
        <v>7031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198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188</v>
      </c>
    </row>
    <row r="515" s="13" customFormat="1">
      <c r="A515" s="13"/>
      <c r="B515" s="233"/>
      <c r="C515" s="234"/>
      <c r="D515" s="235" t="s">
        <v>198</v>
      </c>
      <c r="E515" s="236" t="s">
        <v>19</v>
      </c>
      <c r="F515" s="237" t="s">
        <v>655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198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188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912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7032</v>
      </c>
      <c r="G517" s="245"/>
      <c r="H517" s="248">
        <v>3.1920000000000002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7033</v>
      </c>
      <c r="G518" s="245"/>
      <c r="H518" s="248">
        <v>3.4220000000000002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7034</v>
      </c>
      <c r="G519" s="245"/>
      <c r="H519" s="248">
        <v>1.994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7033</v>
      </c>
      <c r="G520" s="245"/>
      <c r="H520" s="248">
        <v>3.4220000000000002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7035</v>
      </c>
      <c r="G521" s="245"/>
      <c r="H521" s="248">
        <v>1.8879999999999999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3" customFormat="1">
      <c r="A522" s="13"/>
      <c r="B522" s="233"/>
      <c r="C522" s="234"/>
      <c r="D522" s="235" t="s">
        <v>198</v>
      </c>
      <c r="E522" s="236" t="s">
        <v>19</v>
      </c>
      <c r="F522" s="237" t="s">
        <v>780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198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7036</v>
      </c>
      <c r="G523" s="245"/>
      <c r="H523" s="248">
        <v>2.3759999999999999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7037</v>
      </c>
      <c r="G524" s="245"/>
      <c r="H524" s="248">
        <v>1.0800000000000001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7038</v>
      </c>
      <c r="G525" s="245"/>
      <c r="H525" s="248">
        <v>1.5600000000000001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18.934000000000001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16.5" customHeight="1">
      <c r="A527" s="40"/>
      <c r="B527" s="41"/>
      <c r="C527" s="215" t="s">
        <v>342</v>
      </c>
      <c r="D527" s="215" t="s">
        <v>190</v>
      </c>
      <c r="E527" s="216" t="s">
        <v>1209</v>
      </c>
      <c r="F527" s="217" t="s">
        <v>1210</v>
      </c>
      <c r="G527" s="218" t="s">
        <v>243</v>
      </c>
      <c r="H527" s="219">
        <v>27.100000000000001</v>
      </c>
      <c r="I527" s="220"/>
      <c r="J527" s="221">
        <f>ROUND(I527*H527,2)</f>
        <v>0</v>
      </c>
      <c r="K527" s="217" t="s">
        <v>415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7045</v>
      </c>
    </row>
    <row r="528" s="13" customFormat="1">
      <c r="A528" s="13"/>
      <c r="B528" s="233"/>
      <c r="C528" s="234"/>
      <c r="D528" s="235" t="s">
        <v>198</v>
      </c>
      <c r="E528" s="236" t="s">
        <v>19</v>
      </c>
      <c r="F528" s="237" t="s">
        <v>655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198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188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7017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4" customFormat="1">
      <c r="A530" s="14"/>
      <c r="B530" s="244"/>
      <c r="C530" s="245"/>
      <c r="D530" s="235" t="s">
        <v>198</v>
      </c>
      <c r="E530" s="246" t="s">
        <v>19</v>
      </c>
      <c r="F530" s="247" t="s">
        <v>7040</v>
      </c>
      <c r="G530" s="245"/>
      <c r="H530" s="248">
        <v>27.100000000000001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198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188</v>
      </c>
    </row>
    <row r="531" s="15" customFormat="1">
      <c r="A531" s="15"/>
      <c r="B531" s="255"/>
      <c r="C531" s="256"/>
      <c r="D531" s="235" t="s">
        <v>198</v>
      </c>
      <c r="E531" s="257" t="s">
        <v>19</v>
      </c>
      <c r="F531" s="258" t="s">
        <v>229</v>
      </c>
      <c r="G531" s="256"/>
      <c r="H531" s="259">
        <v>27.100000000000001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198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188</v>
      </c>
    </row>
    <row r="532" s="2" customFormat="1" ht="16.5" customHeight="1">
      <c r="A532" s="40"/>
      <c r="B532" s="41"/>
      <c r="C532" s="215" t="s">
        <v>348</v>
      </c>
      <c r="D532" s="215" t="s">
        <v>190</v>
      </c>
      <c r="E532" s="216" t="s">
        <v>1726</v>
      </c>
      <c r="F532" s="217" t="s">
        <v>1727</v>
      </c>
      <c r="G532" s="218" t="s">
        <v>243</v>
      </c>
      <c r="H532" s="219">
        <v>454.39999999999998</v>
      </c>
      <c r="I532" s="220"/>
      <c r="J532" s="221">
        <f>ROUND(I532*H532,2)</f>
        <v>0</v>
      </c>
      <c r="K532" s="217" t="s">
        <v>194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0.00012999999999999999</v>
      </c>
      <c r="R532" s="224">
        <f>Q532*H532</f>
        <v>0.059071999999999993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7046</v>
      </c>
    </row>
    <row r="533" s="2" customFormat="1">
      <c r="A533" s="40"/>
      <c r="B533" s="41"/>
      <c r="C533" s="42"/>
      <c r="D533" s="228" t="s">
        <v>196</v>
      </c>
      <c r="E533" s="42"/>
      <c r="F533" s="229" t="s">
        <v>1729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196</v>
      </c>
      <c r="AU533" s="19" t="s">
        <v>82</v>
      </c>
    </row>
    <row r="534" s="13" customFormat="1">
      <c r="A534" s="13"/>
      <c r="B534" s="233"/>
      <c r="C534" s="234"/>
      <c r="D534" s="235" t="s">
        <v>198</v>
      </c>
      <c r="E534" s="236" t="s">
        <v>19</v>
      </c>
      <c r="F534" s="237" t="s">
        <v>655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198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188</v>
      </c>
    </row>
    <row r="535" s="13" customFormat="1">
      <c r="A535" s="13"/>
      <c r="B535" s="233"/>
      <c r="C535" s="234"/>
      <c r="D535" s="235" t="s">
        <v>198</v>
      </c>
      <c r="E535" s="236" t="s">
        <v>19</v>
      </c>
      <c r="F535" s="237" t="s">
        <v>7021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198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7022</v>
      </c>
      <c r="G536" s="245"/>
      <c r="H536" s="248">
        <v>40.799999999999997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3" customFormat="1">
      <c r="A537" s="13"/>
      <c r="B537" s="233"/>
      <c r="C537" s="234"/>
      <c r="D537" s="235" t="s">
        <v>198</v>
      </c>
      <c r="E537" s="236" t="s">
        <v>19</v>
      </c>
      <c r="F537" s="237" t="s">
        <v>7023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198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1454</v>
      </c>
      <c r="G538" s="245"/>
      <c r="H538" s="248">
        <v>87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3" customFormat="1">
      <c r="A539" s="13"/>
      <c r="B539" s="233"/>
      <c r="C539" s="234"/>
      <c r="D539" s="235" t="s">
        <v>198</v>
      </c>
      <c r="E539" s="236" t="s">
        <v>19</v>
      </c>
      <c r="F539" s="237" t="s">
        <v>7024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198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7025</v>
      </c>
      <c r="G540" s="245"/>
      <c r="H540" s="248">
        <v>299.5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7017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7040</v>
      </c>
      <c r="G542" s="245"/>
      <c r="H542" s="248">
        <v>27.100000000000001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5" customFormat="1">
      <c r="A543" s="15"/>
      <c r="B543" s="255"/>
      <c r="C543" s="256"/>
      <c r="D543" s="235" t="s">
        <v>198</v>
      </c>
      <c r="E543" s="257" t="s">
        <v>19</v>
      </c>
      <c r="F543" s="258" t="s">
        <v>229</v>
      </c>
      <c r="G543" s="256"/>
      <c r="H543" s="259">
        <v>454.40000000000003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198</v>
      </c>
      <c r="AU543" s="265" t="s">
        <v>82</v>
      </c>
      <c r="AV543" s="15" t="s">
        <v>135</v>
      </c>
      <c r="AW543" s="15" t="s">
        <v>35</v>
      </c>
      <c r="AX543" s="15" t="s">
        <v>80</v>
      </c>
      <c r="AY543" s="265" t="s">
        <v>188</v>
      </c>
    </row>
    <row r="544" s="2" customFormat="1" ht="24.15" customHeight="1">
      <c r="A544" s="40"/>
      <c r="B544" s="41"/>
      <c r="C544" s="215" t="s">
        <v>355</v>
      </c>
      <c r="D544" s="215" t="s">
        <v>190</v>
      </c>
      <c r="E544" s="216" t="s">
        <v>1731</v>
      </c>
      <c r="F544" s="217" t="s">
        <v>1732</v>
      </c>
      <c r="G544" s="218" t="s">
        <v>501</v>
      </c>
      <c r="H544" s="219">
        <v>278.226</v>
      </c>
      <c r="I544" s="220"/>
      <c r="J544" s="221">
        <f>ROUND(I544*H544,2)</f>
        <v>0</v>
      </c>
      <c r="K544" s="217" t="s">
        <v>194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2.0000000000000002E-05</v>
      </c>
      <c r="R544" s="224">
        <f>Q544*H544</f>
        <v>0.0055645200000000008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190</v>
      </c>
      <c r="AU544" s="226" t="s">
        <v>82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7047</v>
      </c>
    </row>
    <row r="545" s="2" customFormat="1">
      <c r="A545" s="40"/>
      <c r="B545" s="41"/>
      <c r="C545" s="42"/>
      <c r="D545" s="228" t="s">
        <v>196</v>
      </c>
      <c r="E545" s="42"/>
      <c r="F545" s="229" t="s">
        <v>1734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196</v>
      </c>
      <c r="AU545" s="19" t="s">
        <v>82</v>
      </c>
    </row>
    <row r="546" s="13" customFormat="1">
      <c r="A546" s="13"/>
      <c r="B546" s="233"/>
      <c r="C546" s="234"/>
      <c r="D546" s="235" t="s">
        <v>198</v>
      </c>
      <c r="E546" s="236" t="s">
        <v>19</v>
      </c>
      <c r="F546" s="237" t="s">
        <v>655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198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188</v>
      </c>
    </row>
    <row r="547" s="13" customFormat="1">
      <c r="A547" s="13"/>
      <c r="B547" s="233"/>
      <c r="C547" s="234"/>
      <c r="D547" s="235" t="s">
        <v>198</v>
      </c>
      <c r="E547" s="236" t="s">
        <v>19</v>
      </c>
      <c r="F547" s="237" t="s">
        <v>6933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198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7048</v>
      </c>
      <c r="G548" s="245"/>
      <c r="H548" s="248">
        <v>30.855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735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7049</v>
      </c>
      <c r="G550" s="245"/>
      <c r="H550" s="248">
        <v>54.600000000000001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6981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7050</v>
      </c>
      <c r="G552" s="245"/>
      <c r="H552" s="248">
        <v>9.0099999999999998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3" customFormat="1">
      <c r="A553" s="13"/>
      <c r="B553" s="233"/>
      <c r="C553" s="234"/>
      <c r="D553" s="235" t="s">
        <v>198</v>
      </c>
      <c r="E553" s="236" t="s">
        <v>19</v>
      </c>
      <c r="F553" s="237" t="s">
        <v>6983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198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7051</v>
      </c>
      <c r="G554" s="245"/>
      <c r="H554" s="248">
        <v>10.560000000000001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3" customFormat="1">
      <c r="A555" s="13"/>
      <c r="B555" s="233"/>
      <c r="C555" s="234"/>
      <c r="D555" s="235" t="s">
        <v>198</v>
      </c>
      <c r="E555" s="236" t="s">
        <v>19</v>
      </c>
      <c r="F555" s="237" t="s">
        <v>6985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198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7052</v>
      </c>
      <c r="G556" s="245"/>
      <c r="H556" s="248">
        <v>6.8399999999999999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7053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7054</v>
      </c>
      <c r="G558" s="245"/>
      <c r="H558" s="248">
        <v>6.9699999999999998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3" customFormat="1">
      <c r="A559" s="13"/>
      <c r="B559" s="233"/>
      <c r="C559" s="234"/>
      <c r="D559" s="235" t="s">
        <v>198</v>
      </c>
      <c r="E559" s="236" t="s">
        <v>19</v>
      </c>
      <c r="F559" s="237" t="s">
        <v>6939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198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2584</v>
      </c>
      <c r="G560" s="245"/>
      <c r="H560" s="248">
        <v>12.186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3" customFormat="1">
      <c r="A561" s="13"/>
      <c r="B561" s="233"/>
      <c r="C561" s="234"/>
      <c r="D561" s="235" t="s">
        <v>198</v>
      </c>
      <c r="E561" s="236" t="s">
        <v>19</v>
      </c>
      <c r="F561" s="237" t="s">
        <v>6940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198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7055</v>
      </c>
      <c r="G562" s="245"/>
      <c r="H562" s="248">
        <v>13.279999999999999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6989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7056</v>
      </c>
      <c r="G564" s="245"/>
      <c r="H564" s="248">
        <v>16.300000000000001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3" customFormat="1">
      <c r="A565" s="13"/>
      <c r="B565" s="233"/>
      <c r="C565" s="234"/>
      <c r="D565" s="235" t="s">
        <v>198</v>
      </c>
      <c r="E565" s="236" t="s">
        <v>19</v>
      </c>
      <c r="F565" s="237" t="s">
        <v>6993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198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7057</v>
      </c>
      <c r="G566" s="245"/>
      <c r="H566" s="248">
        <v>14.800000000000001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3" customFormat="1">
      <c r="A567" s="13"/>
      <c r="B567" s="233"/>
      <c r="C567" s="234"/>
      <c r="D567" s="235" t="s">
        <v>198</v>
      </c>
      <c r="E567" s="236" t="s">
        <v>19</v>
      </c>
      <c r="F567" s="237" t="s">
        <v>6997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198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7058</v>
      </c>
      <c r="G568" s="245"/>
      <c r="H568" s="248">
        <v>32.354999999999997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3" customFormat="1">
      <c r="A569" s="13"/>
      <c r="B569" s="233"/>
      <c r="C569" s="234"/>
      <c r="D569" s="235" t="s">
        <v>198</v>
      </c>
      <c r="E569" s="236" t="s">
        <v>19</v>
      </c>
      <c r="F569" s="237" t="s">
        <v>7001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198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7059</v>
      </c>
      <c r="G570" s="245"/>
      <c r="H570" s="248">
        <v>15.720000000000001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7060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7061</v>
      </c>
      <c r="G572" s="245"/>
      <c r="H572" s="248">
        <v>5.8300000000000001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7062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7063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3" customFormat="1">
      <c r="A575" s="13"/>
      <c r="B575" s="233"/>
      <c r="C575" s="234"/>
      <c r="D575" s="235" t="s">
        <v>198</v>
      </c>
      <c r="E575" s="236" t="s">
        <v>19</v>
      </c>
      <c r="F575" s="237" t="s">
        <v>7064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198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7065</v>
      </c>
      <c r="G576" s="245"/>
      <c r="H576" s="248">
        <v>4.7999999999999998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3" customFormat="1">
      <c r="A577" s="13"/>
      <c r="B577" s="233"/>
      <c r="C577" s="234"/>
      <c r="D577" s="235" t="s">
        <v>198</v>
      </c>
      <c r="E577" s="236" t="s">
        <v>19</v>
      </c>
      <c r="F577" s="237" t="s">
        <v>7005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198</v>
      </c>
      <c r="AU577" s="243" t="s">
        <v>82</v>
      </c>
      <c r="AV577" s="13" t="s">
        <v>80</v>
      </c>
      <c r="AW577" s="13" t="s">
        <v>35</v>
      </c>
      <c r="AX577" s="13" t="s">
        <v>73</v>
      </c>
      <c r="AY577" s="243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7066</v>
      </c>
      <c r="G578" s="245"/>
      <c r="H578" s="248">
        <v>6.4000000000000004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3" customFormat="1">
      <c r="A579" s="13"/>
      <c r="B579" s="233"/>
      <c r="C579" s="234"/>
      <c r="D579" s="235" t="s">
        <v>198</v>
      </c>
      <c r="E579" s="236" t="s">
        <v>19</v>
      </c>
      <c r="F579" s="237" t="s">
        <v>7007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198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188</v>
      </c>
    </row>
    <row r="580" s="14" customFormat="1">
      <c r="A580" s="14"/>
      <c r="B580" s="244"/>
      <c r="C580" s="245"/>
      <c r="D580" s="235" t="s">
        <v>198</v>
      </c>
      <c r="E580" s="246" t="s">
        <v>19</v>
      </c>
      <c r="F580" s="247" t="s">
        <v>7067</v>
      </c>
      <c r="G580" s="245"/>
      <c r="H580" s="248">
        <v>12.720000000000001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198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188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7068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7069</v>
      </c>
      <c r="G582" s="245"/>
      <c r="H582" s="248">
        <v>17.699999999999999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7070</v>
      </c>
      <c r="G583" s="245"/>
      <c r="H583" s="248">
        <v>3.2999999999999998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5" customFormat="1">
      <c r="A584" s="15"/>
      <c r="B584" s="255"/>
      <c r="C584" s="256"/>
      <c r="D584" s="235" t="s">
        <v>198</v>
      </c>
      <c r="E584" s="257" t="s">
        <v>19</v>
      </c>
      <c r="F584" s="258" t="s">
        <v>229</v>
      </c>
      <c r="G584" s="256"/>
      <c r="H584" s="259">
        <v>278.22600000000006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198</v>
      </c>
      <c r="AU584" s="265" t="s">
        <v>82</v>
      </c>
      <c r="AV584" s="15" t="s">
        <v>135</v>
      </c>
      <c r="AW584" s="15" t="s">
        <v>35</v>
      </c>
      <c r="AX584" s="15" t="s">
        <v>80</v>
      </c>
      <c r="AY584" s="265" t="s">
        <v>188</v>
      </c>
    </row>
    <row r="585" s="2" customFormat="1" ht="24.15" customHeight="1">
      <c r="A585" s="40"/>
      <c r="B585" s="41"/>
      <c r="C585" s="215" t="s">
        <v>361</v>
      </c>
      <c r="D585" s="215" t="s">
        <v>190</v>
      </c>
      <c r="E585" s="216" t="s">
        <v>1212</v>
      </c>
      <c r="F585" s="217" t="s">
        <v>1213</v>
      </c>
      <c r="G585" s="218" t="s">
        <v>442</v>
      </c>
      <c r="H585" s="219">
        <v>18</v>
      </c>
      <c r="I585" s="220"/>
      <c r="J585" s="221">
        <f>ROUND(I585*H585,2)</f>
        <v>0</v>
      </c>
      <c r="K585" s="217" t="s">
        <v>194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0.013339999999999999</v>
      </c>
      <c r="R585" s="224">
        <f>Q585*H585</f>
        <v>0.24012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190</v>
      </c>
      <c r="AU585" s="226" t="s">
        <v>82</v>
      </c>
      <c r="AY585" s="19" t="s">
        <v>188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7071</v>
      </c>
    </row>
    <row r="586" s="2" customFormat="1">
      <c r="A586" s="40"/>
      <c r="B586" s="41"/>
      <c r="C586" s="42"/>
      <c r="D586" s="228" t="s">
        <v>196</v>
      </c>
      <c r="E586" s="42"/>
      <c r="F586" s="229" t="s">
        <v>1215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196</v>
      </c>
      <c r="AU586" s="19" t="s">
        <v>82</v>
      </c>
    </row>
    <row r="587" s="13" customFormat="1">
      <c r="A587" s="13"/>
      <c r="B587" s="233"/>
      <c r="C587" s="234"/>
      <c r="D587" s="235" t="s">
        <v>198</v>
      </c>
      <c r="E587" s="236" t="s">
        <v>19</v>
      </c>
      <c r="F587" s="237" t="s">
        <v>655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198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188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7072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82</v>
      </c>
      <c r="G589" s="245"/>
      <c r="H589" s="248">
        <v>2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3" customFormat="1">
      <c r="A590" s="13"/>
      <c r="B590" s="233"/>
      <c r="C590" s="234"/>
      <c r="D590" s="235" t="s">
        <v>198</v>
      </c>
      <c r="E590" s="236" t="s">
        <v>19</v>
      </c>
      <c r="F590" s="237" t="s">
        <v>7073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198</v>
      </c>
      <c r="AU590" s="243" t="s">
        <v>82</v>
      </c>
      <c r="AV590" s="13" t="s">
        <v>80</v>
      </c>
      <c r="AW590" s="13" t="s">
        <v>35</v>
      </c>
      <c r="AX590" s="13" t="s">
        <v>73</v>
      </c>
      <c r="AY590" s="243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80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3" customFormat="1">
      <c r="A592" s="13"/>
      <c r="B592" s="233"/>
      <c r="C592" s="234"/>
      <c r="D592" s="235" t="s">
        <v>198</v>
      </c>
      <c r="E592" s="236" t="s">
        <v>19</v>
      </c>
      <c r="F592" s="237" t="s">
        <v>1760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198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7074</v>
      </c>
      <c r="G593" s="245"/>
      <c r="H593" s="248">
        <v>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3" customFormat="1">
      <c r="A594" s="13"/>
      <c r="B594" s="233"/>
      <c r="C594" s="234"/>
      <c r="D594" s="235" t="s">
        <v>198</v>
      </c>
      <c r="E594" s="236" t="s">
        <v>19</v>
      </c>
      <c r="F594" s="237" t="s">
        <v>7075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198</v>
      </c>
      <c r="AU594" s="243" t="s">
        <v>82</v>
      </c>
      <c r="AV594" s="13" t="s">
        <v>80</v>
      </c>
      <c r="AW594" s="13" t="s">
        <v>35</v>
      </c>
      <c r="AX594" s="13" t="s">
        <v>73</v>
      </c>
      <c r="AY594" s="243" t="s">
        <v>188</v>
      </c>
    </row>
    <row r="595" s="14" customFormat="1">
      <c r="A595" s="14"/>
      <c r="B595" s="244"/>
      <c r="C595" s="245"/>
      <c r="D595" s="235" t="s">
        <v>198</v>
      </c>
      <c r="E595" s="246" t="s">
        <v>19</v>
      </c>
      <c r="F595" s="247" t="s">
        <v>80</v>
      </c>
      <c r="G595" s="245"/>
      <c r="H595" s="248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198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188</v>
      </c>
    </row>
    <row r="596" s="13" customFormat="1">
      <c r="A596" s="13"/>
      <c r="B596" s="233"/>
      <c r="C596" s="234"/>
      <c r="D596" s="235" t="s">
        <v>198</v>
      </c>
      <c r="E596" s="236" t="s">
        <v>19</v>
      </c>
      <c r="F596" s="237" t="s">
        <v>7076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198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135</v>
      </c>
      <c r="G597" s="245"/>
      <c r="H597" s="248">
        <v>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3" customFormat="1">
      <c r="A598" s="13"/>
      <c r="B598" s="233"/>
      <c r="C598" s="234"/>
      <c r="D598" s="235" t="s">
        <v>198</v>
      </c>
      <c r="E598" s="236" t="s">
        <v>19</v>
      </c>
      <c r="F598" s="237" t="s">
        <v>3118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198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188</v>
      </c>
    </row>
    <row r="599" s="14" customFormat="1">
      <c r="A599" s="14"/>
      <c r="B599" s="244"/>
      <c r="C599" s="245"/>
      <c r="D599" s="235" t="s">
        <v>198</v>
      </c>
      <c r="E599" s="246" t="s">
        <v>19</v>
      </c>
      <c r="F599" s="247" t="s">
        <v>80</v>
      </c>
      <c r="G599" s="245"/>
      <c r="H599" s="248">
        <v>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198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188</v>
      </c>
    </row>
    <row r="600" s="13" customFormat="1">
      <c r="A600" s="13"/>
      <c r="B600" s="233"/>
      <c r="C600" s="234"/>
      <c r="D600" s="235" t="s">
        <v>198</v>
      </c>
      <c r="E600" s="236" t="s">
        <v>19</v>
      </c>
      <c r="F600" s="237" t="s">
        <v>7077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198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80</v>
      </c>
      <c r="G601" s="245"/>
      <c r="H601" s="248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5" customFormat="1">
      <c r="A602" s="15"/>
      <c r="B602" s="255"/>
      <c r="C602" s="256"/>
      <c r="D602" s="235" t="s">
        <v>198</v>
      </c>
      <c r="E602" s="257" t="s">
        <v>19</v>
      </c>
      <c r="F602" s="258" t="s">
        <v>229</v>
      </c>
      <c r="G602" s="256"/>
      <c r="H602" s="259">
        <v>18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198</v>
      </c>
      <c r="AU602" s="265" t="s">
        <v>82</v>
      </c>
      <c r="AV602" s="15" t="s">
        <v>135</v>
      </c>
      <c r="AW602" s="15" t="s">
        <v>35</v>
      </c>
      <c r="AX602" s="15" t="s">
        <v>80</v>
      </c>
      <c r="AY602" s="265" t="s">
        <v>188</v>
      </c>
    </row>
    <row r="603" s="2" customFormat="1" ht="16.5" customHeight="1">
      <c r="A603" s="40"/>
      <c r="B603" s="41"/>
      <c r="C603" s="272" t="s">
        <v>375</v>
      </c>
      <c r="D603" s="272" t="s">
        <v>522</v>
      </c>
      <c r="E603" s="273" t="s">
        <v>7078</v>
      </c>
      <c r="F603" s="274" t="s">
        <v>7079</v>
      </c>
      <c r="G603" s="275" t="s">
        <v>442</v>
      </c>
      <c r="H603" s="276">
        <v>2</v>
      </c>
      <c r="I603" s="277"/>
      <c r="J603" s="278">
        <f>ROUND(I603*H603,2)</f>
        <v>0</v>
      </c>
      <c r="K603" s="274" t="s">
        <v>452</v>
      </c>
      <c r="L603" s="279"/>
      <c r="M603" s="280" t="s">
        <v>19</v>
      </c>
      <c r="N603" s="281" t="s">
        <v>44</v>
      </c>
      <c r="O603" s="86"/>
      <c r="P603" s="224">
        <f>O603*H603</f>
        <v>0</v>
      </c>
      <c r="Q603" s="224">
        <v>0.02</v>
      </c>
      <c r="R603" s="224">
        <f>Q603*H603</f>
        <v>0.040000000000000001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268</v>
      </c>
      <c r="AT603" s="226" t="s">
        <v>522</v>
      </c>
      <c r="AU603" s="226" t="s">
        <v>82</v>
      </c>
      <c r="AY603" s="19" t="s">
        <v>188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7080</v>
      </c>
    </row>
    <row r="604" s="13" customFormat="1">
      <c r="A604" s="13"/>
      <c r="B604" s="233"/>
      <c r="C604" s="234"/>
      <c r="D604" s="235" t="s">
        <v>198</v>
      </c>
      <c r="E604" s="236" t="s">
        <v>19</v>
      </c>
      <c r="F604" s="237" t="s">
        <v>655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198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188</v>
      </c>
    </row>
    <row r="605" s="13" customFormat="1">
      <c r="A605" s="13"/>
      <c r="B605" s="233"/>
      <c r="C605" s="234"/>
      <c r="D605" s="235" t="s">
        <v>198</v>
      </c>
      <c r="E605" s="236" t="s">
        <v>19</v>
      </c>
      <c r="F605" s="237" t="s">
        <v>7072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198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188</v>
      </c>
    </row>
    <row r="606" s="14" customFormat="1">
      <c r="A606" s="14"/>
      <c r="B606" s="244"/>
      <c r="C606" s="245"/>
      <c r="D606" s="235" t="s">
        <v>198</v>
      </c>
      <c r="E606" s="246" t="s">
        <v>19</v>
      </c>
      <c r="F606" s="247" t="s">
        <v>82</v>
      </c>
      <c r="G606" s="245"/>
      <c r="H606" s="248">
        <v>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198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188</v>
      </c>
    </row>
    <row r="607" s="15" customFormat="1">
      <c r="A607" s="15"/>
      <c r="B607" s="255"/>
      <c r="C607" s="256"/>
      <c r="D607" s="235" t="s">
        <v>198</v>
      </c>
      <c r="E607" s="257" t="s">
        <v>19</v>
      </c>
      <c r="F607" s="258" t="s">
        <v>229</v>
      </c>
      <c r="G607" s="256"/>
      <c r="H607" s="259">
        <v>2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198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188</v>
      </c>
    </row>
    <row r="608" s="2" customFormat="1" ht="16.5" customHeight="1">
      <c r="A608" s="40"/>
      <c r="B608" s="41"/>
      <c r="C608" s="272" t="s">
        <v>7</v>
      </c>
      <c r="D608" s="272" t="s">
        <v>522</v>
      </c>
      <c r="E608" s="273" t="s">
        <v>7081</v>
      </c>
      <c r="F608" s="274" t="s">
        <v>7082</v>
      </c>
      <c r="G608" s="275" t="s">
        <v>442</v>
      </c>
      <c r="H608" s="276">
        <v>1</v>
      </c>
      <c r="I608" s="277"/>
      <c r="J608" s="278">
        <f>ROUND(I608*H608,2)</f>
        <v>0</v>
      </c>
      <c r="K608" s="274" t="s">
        <v>452</v>
      </c>
      <c r="L608" s="279"/>
      <c r="M608" s="280" t="s">
        <v>19</v>
      </c>
      <c r="N608" s="281" t="s">
        <v>44</v>
      </c>
      <c r="O608" s="86"/>
      <c r="P608" s="224">
        <f>O608*H608</f>
        <v>0</v>
      </c>
      <c r="Q608" s="224">
        <v>0.02</v>
      </c>
      <c r="R608" s="224">
        <f>Q608*H608</f>
        <v>0.02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268</v>
      </c>
      <c r="AT608" s="226" t="s">
        <v>522</v>
      </c>
      <c r="AU608" s="226" t="s">
        <v>82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7083</v>
      </c>
    </row>
    <row r="609" s="13" customFormat="1">
      <c r="A609" s="13"/>
      <c r="B609" s="233"/>
      <c r="C609" s="234"/>
      <c r="D609" s="235" t="s">
        <v>198</v>
      </c>
      <c r="E609" s="236" t="s">
        <v>19</v>
      </c>
      <c r="F609" s="237" t="s">
        <v>655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198</v>
      </c>
      <c r="AU609" s="243" t="s">
        <v>82</v>
      </c>
      <c r="AV609" s="13" t="s">
        <v>80</v>
      </c>
      <c r="AW609" s="13" t="s">
        <v>35</v>
      </c>
      <c r="AX609" s="13" t="s">
        <v>73</v>
      </c>
      <c r="AY609" s="243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7073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80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5" customFormat="1">
      <c r="A612" s="15"/>
      <c r="B612" s="255"/>
      <c r="C612" s="256"/>
      <c r="D612" s="235" t="s">
        <v>198</v>
      </c>
      <c r="E612" s="257" t="s">
        <v>19</v>
      </c>
      <c r="F612" s="258" t="s">
        <v>229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198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188</v>
      </c>
    </row>
    <row r="613" s="2" customFormat="1" ht="16.5" customHeight="1">
      <c r="A613" s="40"/>
      <c r="B613" s="41"/>
      <c r="C613" s="272" t="s">
        <v>389</v>
      </c>
      <c r="D613" s="272" t="s">
        <v>522</v>
      </c>
      <c r="E613" s="273" t="s">
        <v>1218</v>
      </c>
      <c r="F613" s="274" t="s">
        <v>1219</v>
      </c>
      <c r="G613" s="275" t="s">
        <v>442</v>
      </c>
      <c r="H613" s="276">
        <v>9</v>
      </c>
      <c r="I613" s="277"/>
      <c r="J613" s="278">
        <f>ROUND(I613*H613,2)</f>
        <v>0</v>
      </c>
      <c r="K613" s="274" t="s">
        <v>452</v>
      </c>
      <c r="L613" s="279"/>
      <c r="M613" s="280" t="s">
        <v>19</v>
      </c>
      <c r="N613" s="281" t="s">
        <v>44</v>
      </c>
      <c r="O613" s="86"/>
      <c r="P613" s="224">
        <f>O613*H613</f>
        <v>0</v>
      </c>
      <c r="Q613" s="224">
        <v>0.02</v>
      </c>
      <c r="R613" s="224">
        <f>Q613*H613</f>
        <v>0.17999999999999999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268</v>
      </c>
      <c r="AT613" s="226" t="s">
        <v>522</v>
      </c>
      <c r="AU613" s="226" t="s">
        <v>82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7084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655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3" customFormat="1">
      <c r="A615" s="13"/>
      <c r="B615" s="233"/>
      <c r="C615" s="234"/>
      <c r="D615" s="235" t="s">
        <v>198</v>
      </c>
      <c r="E615" s="236" t="s">
        <v>19</v>
      </c>
      <c r="F615" s="237" t="s">
        <v>1760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198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7074</v>
      </c>
      <c r="G616" s="245"/>
      <c r="H616" s="248">
        <v>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3" customFormat="1">
      <c r="A617" s="13"/>
      <c r="B617" s="233"/>
      <c r="C617" s="234"/>
      <c r="D617" s="235" t="s">
        <v>198</v>
      </c>
      <c r="E617" s="236" t="s">
        <v>19</v>
      </c>
      <c r="F617" s="237" t="s">
        <v>7075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198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80</v>
      </c>
      <c r="G618" s="245"/>
      <c r="H618" s="248">
        <v>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5" customFormat="1">
      <c r="A619" s="15"/>
      <c r="B619" s="255"/>
      <c r="C619" s="256"/>
      <c r="D619" s="235" t="s">
        <v>198</v>
      </c>
      <c r="E619" s="257" t="s">
        <v>19</v>
      </c>
      <c r="F619" s="258" t="s">
        <v>229</v>
      </c>
      <c r="G619" s="256"/>
      <c r="H619" s="259">
        <v>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198</v>
      </c>
      <c r="AU619" s="265" t="s">
        <v>82</v>
      </c>
      <c r="AV619" s="15" t="s">
        <v>135</v>
      </c>
      <c r="AW619" s="15" t="s">
        <v>35</v>
      </c>
      <c r="AX619" s="15" t="s">
        <v>80</v>
      </c>
      <c r="AY619" s="265" t="s">
        <v>188</v>
      </c>
    </row>
    <row r="620" s="2" customFormat="1" ht="16.5" customHeight="1">
      <c r="A620" s="40"/>
      <c r="B620" s="41"/>
      <c r="C620" s="272" t="s">
        <v>396</v>
      </c>
      <c r="D620" s="272" t="s">
        <v>522</v>
      </c>
      <c r="E620" s="273" t="s">
        <v>7085</v>
      </c>
      <c r="F620" s="274" t="s">
        <v>7086</v>
      </c>
      <c r="G620" s="275" t="s">
        <v>442</v>
      </c>
      <c r="H620" s="276">
        <v>4</v>
      </c>
      <c r="I620" s="277"/>
      <c r="J620" s="278">
        <f>ROUND(I620*H620,2)</f>
        <v>0</v>
      </c>
      <c r="K620" s="274" t="s">
        <v>452</v>
      </c>
      <c r="L620" s="279"/>
      <c r="M620" s="280" t="s">
        <v>19</v>
      </c>
      <c r="N620" s="281" t="s">
        <v>44</v>
      </c>
      <c r="O620" s="86"/>
      <c r="P620" s="224">
        <f>O620*H620</f>
        <v>0</v>
      </c>
      <c r="Q620" s="224">
        <v>0.02</v>
      </c>
      <c r="R620" s="224">
        <f>Q620*H620</f>
        <v>0.080000000000000002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268</v>
      </c>
      <c r="AT620" s="226" t="s">
        <v>522</v>
      </c>
      <c r="AU620" s="226" t="s">
        <v>82</v>
      </c>
      <c r="AY620" s="19" t="s">
        <v>188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7087</v>
      </c>
    </row>
    <row r="621" s="13" customFormat="1">
      <c r="A621" s="13"/>
      <c r="B621" s="233"/>
      <c r="C621" s="234"/>
      <c r="D621" s="235" t="s">
        <v>198</v>
      </c>
      <c r="E621" s="236" t="s">
        <v>19</v>
      </c>
      <c r="F621" s="237" t="s">
        <v>655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198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188</v>
      </c>
    </row>
    <row r="622" s="13" customFormat="1">
      <c r="A622" s="13"/>
      <c r="B622" s="233"/>
      <c r="C622" s="234"/>
      <c r="D622" s="235" t="s">
        <v>198</v>
      </c>
      <c r="E622" s="236" t="s">
        <v>19</v>
      </c>
      <c r="F622" s="237" t="s">
        <v>7076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198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135</v>
      </c>
      <c r="G623" s="245"/>
      <c r="H623" s="248">
        <v>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5" customFormat="1">
      <c r="A624" s="15"/>
      <c r="B624" s="255"/>
      <c r="C624" s="256"/>
      <c r="D624" s="235" t="s">
        <v>198</v>
      </c>
      <c r="E624" s="257" t="s">
        <v>19</v>
      </c>
      <c r="F624" s="258" t="s">
        <v>229</v>
      </c>
      <c r="G624" s="256"/>
      <c r="H624" s="259">
        <v>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198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188</v>
      </c>
    </row>
    <row r="625" s="2" customFormat="1" ht="16.5" customHeight="1">
      <c r="A625" s="40"/>
      <c r="B625" s="41"/>
      <c r="C625" s="272" t="s">
        <v>403</v>
      </c>
      <c r="D625" s="272" t="s">
        <v>522</v>
      </c>
      <c r="E625" s="273" t="s">
        <v>1221</v>
      </c>
      <c r="F625" s="274" t="s">
        <v>7088</v>
      </c>
      <c r="G625" s="275" t="s">
        <v>442</v>
      </c>
      <c r="H625" s="276">
        <v>1</v>
      </c>
      <c r="I625" s="277"/>
      <c r="J625" s="278">
        <f>ROUND(I625*H625,2)</f>
        <v>0</v>
      </c>
      <c r="K625" s="274" t="s">
        <v>452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0.02</v>
      </c>
      <c r="R625" s="224">
        <f>Q625*H625</f>
        <v>0.02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268</v>
      </c>
      <c r="AT625" s="226" t="s">
        <v>522</v>
      </c>
      <c r="AU625" s="226" t="s">
        <v>82</v>
      </c>
      <c r="AY625" s="19" t="s">
        <v>188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7089</v>
      </c>
    </row>
    <row r="626" s="13" customFormat="1">
      <c r="A626" s="13"/>
      <c r="B626" s="233"/>
      <c r="C626" s="234"/>
      <c r="D626" s="235" t="s">
        <v>198</v>
      </c>
      <c r="E626" s="236" t="s">
        <v>19</v>
      </c>
      <c r="F626" s="237" t="s">
        <v>655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198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3118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80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5" customFormat="1">
      <c r="A629" s="15"/>
      <c r="B629" s="255"/>
      <c r="C629" s="256"/>
      <c r="D629" s="235" t="s">
        <v>198</v>
      </c>
      <c r="E629" s="257" t="s">
        <v>19</v>
      </c>
      <c r="F629" s="258" t="s">
        <v>229</v>
      </c>
      <c r="G629" s="256"/>
      <c r="H629" s="259">
        <v>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198</v>
      </c>
      <c r="AU629" s="265" t="s">
        <v>82</v>
      </c>
      <c r="AV629" s="15" t="s">
        <v>135</v>
      </c>
      <c r="AW629" s="15" t="s">
        <v>35</v>
      </c>
      <c r="AX629" s="15" t="s">
        <v>80</v>
      </c>
      <c r="AY629" s="265" t="s">
        <v>188</v>
      </c>
    </row>
    <row r="630" s="2" customFormat="1" ht="16.5" customHeight="1">
      <c r="A630" s="40"/>
      <c r="B630" s="41"/>
      <c r="C630" s="272" t="s">
        <v>412</v>
      </c>
      <c r="D630" s="272" t="s">
        <v>522</v>
      </c>
      <c r="E630" s="273" t="s">
        <v>1774</v>
      </c>
      <c r="F630" s="274" t="s">
        <v>7090</v>
      </c>
      <c r="G630" s="275" t="s">
        <v>442</v>
      </c>
      <c r="H630" s="276">
        <v>2</v>
      </c>
      <c r="I630" s="277"/>
      <c r="J630" s="278">
        <f>ROUND(I630*H630,2)</f>
        <v>0</v>
      </c>
      <c r="K630" s="274" t="s">
        <v>452</v>
      </c>
      <c r="L630" s="279"/>
      <c r="M630" s="280" t="s">
        <v>19</v>
      </c>
      <c r="N630" s="281" t="s">
        <v>44</v>
      </c>
      <c r="O630" s="86"/>
      <c r="P630" s="224">
        <f>O630*H630</f>
        <v>0</v>
      </c>
      <c r="Q630" s="224">
        <v>0.02</v>
      </c>
      <c r="R630" s="224">
        <f>Q630*H630</f>
        <v>0.040000000000000001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268</v>
      </c>
      <c r="AT630" s="226" t="s">
        <v>522</v>
      </c>
      <c r="AU630" s="226" t="s">
        <v>82</v>
      </c>
      <c r="AY630" s="19" t="s">
        <v>188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7091</v>
      </c>
    </row>
    <row r="631" s="13" customFormat="1">
      <c r="A631" s="13"/>
      <c r="B631" s="233"/>
      <c r="C631" s="234"/>
      <c r="D631" s="235" t="s">
        <v>198</v>
      </c>
      <c r="E631" s="236" t="s">
        <v>19</v>
      </c>
      <c r="F631" s="237" t="s">
        <v>655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198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188</v>
      </c>
    </row>
    <row r="632" s="13" customFormat="1">
      <c r="A632" s="13"/>
      <c r="B632" s="233"/>
      <c r="C632" s="234"/>
      <c r="D632" s="235" t="s">
        <v>198</v>
      </c>
      <c r="E632" s="236" t="s">
        <v>19</v>
      </c>
      <c r="F632" s="237" t="s">
        <v>7077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198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1773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5" customFormat="1">
      <c r="A634" s="15"/>
      <c r="B634" s="255"/>
      <c r="C634" s="256"/>
      <c r="D634" s="235" t="s">
        <v>198</v>
      </c>
      <c r="E634" s="257" t="s">
        <v>19</v>
      </c>
      <c r="F634" s="258" t="s">
        <v>229</v>
      </c>
      <c r="G634" s="256"/>
      <c r="H634" s="259">
        <v>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198</v>
      </c>
      <c r="AU634" s="265" t="s">
        <v>82</v>
      </c>
      <c r="AV634" s="15" t="s">
        <v>135</v>
      </c>
      <c r="AW634" s="15" t="s">
        <v>35</v>
      </c>
      <c r="AX634" s="15" t="s">
        <v>80</v>
      </c>
      <c r="AY634" s="265" t="s">
        <v>188</v>
      </c>
    </row>
    <row r="635" s="2" customFormat="1" ht="16.5" customHeight="1">
      <c r="A635" s="40"/>
      <c r="B635" s="41"/>
      <c r="C635" s="272" t="s">
        <v>420</v>
      </c>
      <c r="D635" s="272" t="s">
        <v>522</v>
      </c>
      <c r="E635" s="273" t="s">
        <v>1778</v>
      </c>
      <c r="F635" s="274" t="s">
        <v>7092</v>
      </c>
      <c r="G635" s="275" t="s">
        <v>442</v>
      </c>
      <c r="H635" s="276">
        <v>1</v>
      </c>
      <c r="I635" s="277"/>
      <c r="J635" s="278">
        <f>ROUND(I635*H635,2)</f>
        <v>0</v>
      </c>
      <c r="K635" s="274" t="s">
        <v>452</v>
      </c>
      <c r="L635" s="279"/>
      <c r="M635" s="280" t="s">
        <v>19</v>
      </c>
      <c r="N635" s="281" t="s">
        <v>44</v>
      </c>
      <c r="O635" s="86"/>
      <c r="P635" s="224">
        <f>O635*H635</f>
        <v>0</v>
      </c>
      <c r="Q635" s="224">
        <v>0.02</v>
      </c>
      <c r="R635" s="224">
        <f>Q635*H635</f>
        <v>0.02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268</v>
      </c>
      <c r="AT635" s="226" t="s">
        <v>522</v>
      </c>
      <c r="AU635" s="226" t="s">
        <v>82</v>
      </c>
      <c r="AY635" s="19" t="s">
        <v>188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7093</v>
      </c>
    </row>
    <row r="636" s="13" customFormat="1">
      <c r="A636" s="13"/>
      <c r="B636" s="233"/>
      <c r="C636" s="234"/>
      <c r="D636" s="235" t="s">
        <v>198</v>
      </c>
      <c r="E636" s="236" t="s">
        <v>19</v>
      </c>
      <c r="F636" s="237" t="s">
        <v>655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198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188</v>
      </c>
    </row>
    <row r="637" s="13" customFormat="1">
      <c r="A637" s="13"/>
      <c r="B637" s="233"/>
      <c r="C637" s="234"/>
      <c r="D637" s="235" t="s">
        <v>198</v>
      </c>
      <c r="E637" s="236" t="s">
        <v>19</v>
      </c>
      <c r="F637" s="237" t="s">
        <v>7094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198</v>
      </c>
      <c r="AU637" s="243" t="s">
        <v>82</v>
      </c>
      <c r="AV637" s="13" t="s">
        <v>80</v>
      </c>
      <c r="AW637" s="13" t="s">
        <v>35</v>
      </c>
      <c r="AX637" s="13" t="s">
        <v>73</v>
      </c>
      <c r="AY637" s="243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80</v>
      </c>
      <c r="G638" s="245"/>
      <c r="H638" s="248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5" customFormat="1">
      <c r="A639" s="15"/>
      <c r="B639" s="255"/>
      <c r="C639" s="256"/>
      <c r="D639" s="235" t="s">
        <v>198</v>
      </c>
      <c r="E639" s="257" t="s">
        <v>19</v>
      </c>
      <c r="F639" s="258" t="s">
        <v>229</v>
      </c>
      <c r="G639" s="256"/>
      <c r="H639" s="259">
        <v>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198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188</v>
      </c>
    </row>
    <row r="640" s="12" customFormat="1" ht="22.8" customHeight="1">
      <c r="A640" s="12"/>
      <c r="B640" s="199"/>
      <c r="C640" s="200"/>
      <c r="D640" s="201" t="s">
        <v>72</v>
      </c>
      <c r="E640" s="213" t="s">
        <v>239</v>
      </c>
      <c r="F640" s="213" t="s">
        <v>240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SUM(P641:P645)</f>
        <v>0</v>
      </c>
      <c r="Q640" s="207"/>
      <c r="R640" s="208">
        <f>SUM(R641:R645)</f>
        <v>0.098889000000000005</v>
      </c>
      <c r="S640" s="207"/>
      <c r="T640" s="209">
        <f>SUM(T641:T645)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80</v>
      </c>
      <c r="AT640" s="211" t="s">
        <v>72</v>
      </c>
      <c r="AU640" s="211" t="s">
        <v>80</v>
      </c>
      <c r="AY640" s="210" t="s">
        <v>188</v>
      </c>
      <c r="BK640" s="212">
        <f>SUM(BK641:BK645)</f>
        <v>0</v>
      </c>
    </row>
    <row r="641" s="2" customFormat="1" ht="24.15" customHeight="1">
      <c r="A641" s="40"/>
      <c r="B641" s="41"/>
      <c r="C641" s="215" t="s">
        <v>439</v>
      </c>
      <c r="D641" s="215" t="s">
        <v>190</v>
      </c>
      <c r="E641" s="216" t="s">
        <v>1019</v>
      </c>
      <c r="F641" s="217" t="s">
        <v>1020</v>
      </c>
      <c r="G641" s="218" t="s">
        <v>243</v>
      </c>
      <c r="H641" s="219">
        <v>470.89999999999998</v>
      </c>
      <c r="I641" s="220"/>
      <c r="J641" s="221">
        <f>ROUND(I641*H641,2)</f>
        <v>0</v>
      </c>
      <c r="K641" s="217" t="s">
        <v>194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0.00021000000000000001</v>
      </c>
      <c r="R641" s="224">
        <f>Q641*H641</f>
        <v>0.098889000000000005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190</v>
      </c>
      <c r="AU641" s="226" t="s">
        <v>82</v>
      </c>
      <c r="AY641" s="19" t="s">
        <v>188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1021</v>
      </c>
    </row>
    <row r="642" s="2" customFormat="1">
      <c r="A642" s="40"/>
      <c r="B642" s="41"/>
      <c r="C642" s="42"/>
      <c r="D642" s="228" t="s">
        <v>196</v>
      </c>
      <c r="E642" s="42"/>
      <c r="F642" s="229" t="s">
        <v>1022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196</v>
      </c>
      <c r="AU642" s="19" t="s">
        <v>82</v>
      </c>
    </row>
    <row r="643" s="13" customFormat="1">
      <c r="A643" s="13"/>
      <c r="B643" s="233"/>
      <c r="C643" s="234"/>
      <c r="D643" s="235" t="s">
        <v>198</v>
      </c>
      <c r="E643" s="236" t="s">
        <v>19</v>
      </c>
      <c r="F643" s="237" t="s">
        <v>655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198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7095</v>
      </c>
      <c r="G644" s="245"/>
      <c r="H644" s="248">
        <v>470.89999999999998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5" customFormat="1">
      <c r="A645" s="15"/>
      <c r="B645" s="255"/>
      <c r="C645" s="256"/>
      <c r="D645" s="235" t="s">
        <v>198</v>
      </c>
      <c r="E645" s="257" t="s">
        <v>19</v>
      </c>
      <c r="F645" s="258" t="s">
        <v>229</v>
      </c>
      <c r="G645" s="256"/>
      <c r="H645" s="259">
        <v>470.89999999999998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198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188</v>
      </c>
    </row>
    <row r="646" s="12" customFormat="1" ht="22.8" customHeight="1">
      <c r="A646" s="12"/>
      <c r="B646" s="199"/>
      <c r="C646" s="200"/>
      <c r="D646" s="201" t="s">
        <v>72</v>
      </c>
      <c r="E646" s="213" t="s">
        <v>401</v>
      </c>
      <c r="F646" s="213" t="s">
        <v>402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80</v>
      </c>
      <c r="AT646" s="211" t="s">
        <v>72</v>
      </c>
      <c r="AU646" s="211" t="s">
        <v>80</v>
      </c>
      <c r="AY646" s="210" t="s">
        <v>188</v>
      </c>
      <c r="BK646" s="212">
        <f>SUM(BK647:BK648)</f>
        <v>0</v>
      </c>
    </row>
    <row r="647" s="2" customFormat="1" ht="37.8" customHeight="1">
      <c r="A647" s="40"/>
      <c r="B647" s="41"/>
      <c r="C647" s="215" t="s">
        <v>448</v>
      </c>
      <c r="D647" s="215" t="s">
        <v>190</v>
      </c>
      <c r="E647" s="216" t="s">
        <v>615</v>
      </c>
      <c r="F647" s="217" t="s">
        <v>616</v>
      </c>
      <c r="G647" s="218" t="s">
        <v>345</v>
      </c>
      <c r="H647" s="219">
        <v>76.135000000000005</v>
      </c>
      <c r="I647" s="220"/>
      <c r="J647" s="221">
        <f>ROUND(I647*H647,2)</f>
        <v>0</v>
      </c>
      <c r="K647" s="217" t="s">
        <v>194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190</v>
      </c>
      <c r="AU647" s="226" t="s">
        <v>82</v>
      </c>
      <c r="AY647" s="19" t="s">
        <v>188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1035</v>
      </c>
    </row>
    <row r="648" s="2" customFormat="1">
      <c r="A648" s="40"/>
      <c r="B648" s="41"/>
      <c r="C648" s="42"/>
      <c r="D648" s="228" t="s">
        <v>196</v>
      </c>
      <c r="E648" s="42"/>
      <c r="F648" s="229" t="s">
        <v>618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196</v>
      </c>
      <c r="AU648" s="19" t="s">
        <v>82</v>
      </c>
    </row>
    <row r="649" s="12" customFormat="1" ht="25.92" customHeight="1">
      <c r="A649" s="12"/>
      <c r="B649" s="199"/>
      <c r="C649" s="200"/>
      <c r="D649" s="201" t="s">
        <v>72</v>
      </c>
      <c r="E649" s="202" t="s">
        <v>408</v>
      </c>
      <c r="F649" s="202" t="s">
        <v>409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P650+P689+P720+P729+P767+P905+P919+P1102+P1262+P1309+P1382+P1494+P1624</f>
        <v>0</v>
      </c>
      <c r="Q649" s="207"/>
      <c r="R649" s="208">
        <f>R650+R689+R720+R729+R767+R905+R919+R1102+R1262+R1309+R1382+R1494+R1624</f>
        <v>21.677171690000005</v>
      </c>
      <c r="S649" s="207"/>
      <c r="T649" s="209">
        <f>T650+T689+T720+T729+T767+T905+T919+T1102+T1262+T1309+T1382+T1494+T1624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82</v>
      </c>
      <c r="AT649" s="211" t="s">
        <v>72</v>
      </c>
      <c r="AU649" s="211" t="s">
        <v>73</v>
      </c>
      <c r="AY649" s="210" t="s">
        <v>188</v>
      </c>
      <c r="BK649" s="212">
        <f>BK650+BK689+BK720+BK729+BK767+BK905+BK919+BK1102+BK1262+BK1309+BK1382+BK1494+BK1624</f>
        <v>0</v>
      </c>
    </row>
    <row r="650" s="12" customFormat="1" ht="22.8" customHeight="1">
      <c r="A650" s="12"/>
      <c r="B650" s="199"/>
      <c r="C650" s="200"/>
      <c r="D650" s="201" t="s">
        <v>72</v>
      </c>
      <c r="E650" s="213" t="s">
        <v>619</v>
      </c>
      <c r="F650" s="213" t="s">
        <v>620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SUM(P651:P688)</f>
        <v>0</v>
      </c>
      <c r="Q650" s="207"/>
      <c r="R650" s="208">
        <f>SUM(R651:R688)</f>
        <v>0.60598799999999997</v>
      </c>
      <c r="S650" s="207"/>
      <c r="T650" s="209">
        <f>SUM(T651:T688)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82</v>
      </c>
      <c r="AT650" s="211" t="s">
        <v>72</v>
      </c>
      <c r="AU650" s="211" t="s">
        <v>80</v>
      </c>
      <c r="AY650" s="210" t="s">
        <v>188</v>
      </c>
      <c r="BK650" s="212">
        <f>SUM(BK651:BK688)</f>
        <v>0</v>
      </c>
    </row>
    <row r="651" s="2" customFormat="1" ht="21.75" customHeight="1">
      <c r="A651" s="40"/>
      <c r="B651" s="41"/>
      <c r="C651" s="215" t="s">
        <v>457</v>
      </c>
      <c r="D651" s="215" t="s">
        <v>190</v>
      </c>
      <c r="E651" s="216" t="s">
        <v>1809</v>
      </c>
      <c r="F651" s="217" t="s">
        <v>1810</v>
      </c>
      <c r="G651" s="218" t="s">
        <v>243</v>
      </c>
      <c r="H651" s="219">
        <v>31.600000000000001</v>
      </c>
      <c r="I651" s="220"/>
      <c r="J651" s="221">
        <f>ROUND(I651*H651,2)</f>
        <v>0</v>
      </c>
      <c r="K651" s="217" t="s">
        <v>194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0.0044999999999999997</v>
      </c>
      <c r="R651" s="224">
        <f>Q651*H651</f>
        <v>0.14219999999999999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342</v>
      </c>
      <c r="AT651" s="226" t="s">
        <v>190</v>
      </c>
      <c r="AU651" s="226" t="s">
        <v>82</v>
      </c>
      <c r="AY651" s="19" t="s">
        <v>188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342</v>
      </c>
      <c r="BM651" s="226" t="s">
        <v>7096</v>
      </c>
    </row>
    <row r="652" s="2" customFormat="1">
      <c r="A652" s="40"/>
      <c r="B652" s="41"/>
      <c r="C652" s="42"/>
      <c r="D652" s="228" t="s">
        <v>196</v>
      </c>
      <c r="E652" s="42"/>
      <c r="F652" s="229" t="s">
        <v>1812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196</v>
      </c>
      <c r="AU652" s="19" t="s">
        <v>82</v>
      </c>
    </row>
    <row r="653" s="13" customFormat="1">
      <c r="A653" s="13"/>
      <c r="B653" s="233"/>
      <c r="C653" s="234"/>
      <c r="D653" s="235" t="s">
        <v>198</v>
      </c>
      <c r="E653" s="236" t="s">
        <v>19</v>
      </c>
      <c r="F653" s="237" t="s">
        <v>655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198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7097</v>
      </c>
      <c r="G654" s="245"/>
      <c r="H654" s="248">
        <v>31.600000000000001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5" customFormat="1">
      <c r="A655" s="15"/>
      <c r="B655" s="255"/>
      <c r="C655" s="256"/>
      <c r="D655" s="235" t="s">
        <v>198</v>
      </c>
      <c r="E655" s="257" t="s">
        <v>19</v>
      </c>
      <c r="F655" s="258" t="s">
        <v>229</v>
      </c>
      <c r="G655" s="256"/>
      <c r="H655" s="259">
        <v>31.600000000000001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198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188</v>
      </c>
    </row>
    <row r="656" s="2" customFormat="1" ht="21.75" customHeight="1">
      <c r="A656" s="40"/>
      <c r="B656" s="41"/>
      <c r="C656" s="215" t="s">
        <v>633</v>
      </c>
      <c r="D656" s="215" t="s">
        <v>190</v>
      </c>
      <c r="E656" s="216" t="s">
        <v>1813</v>
      </c>
      <c r="F656" s="217" t="s">
        <v>1814</v>
      </c>
      <c r="G656" s="218" t="s">
        <v>243</v>
      </c>
      <c r="H656" s="219">
        <v>103.06399999999999</v>
      </c>
      <c r="I656" s="220"/>
      <c r="J656" s="221">
        <f>ROUND(I656*H656,2)</f>
        <v>0</v>
      </c>
      <c r="K656" s="217" t="s">
        <v>194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0.0044999999999999997</v>
      </c>
      <c r="R656" s="224">
        <f>Q656*H656</f>
        <v>0.46378799999999992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342</v>
      </c>
      <c r="AT656" s="226" t="s">
        <v>190</v>
      </c>
      <c r="AU656" s="226" t="s">
        <v>82</v>
      </c>
      <c r="AY656" s="19" t="s">
        <v>188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342</v>
      </c>
      <c r="BM656" s="226" t="s">
        <v>7098</v>
      </c>
    </row>
    <row r="657" s="2" customFormat="1">
      <c r="A657" s="40"/>
      <c r="B657" s="41"/>
      <c r="C657" s="42"/>
      <c r="D657" s="228" t="s">
        <v>196</v>
      </c>
      <c r="E657" s="42"/>
      <c r="F657" s="229" t="s">
        <v>1816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196</v>
      </c>
      <c r="AU657" s="19" t="s">
        <v>82</v>
      </c>
    </row>
    <row r="658" s="13" customFormat="1">
      <c r="A658" s="13"/>
      <c r="B658" s="233"/>
      <c r="C658" s="234"/>
      <c r="D658" s="235" t="s">
        <v>198</v>
      </c>
      <c r="E658" s="236" t="s">
        <v>19</v>
      </c>
      <c r="F658" s="237" t="s">
        <v>655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198</v>
      </c>
      <c r="AU658" s="243" t="s">
        <v>82</v>
      </c>
      <c r="AV658" s="13" t="s">
        <v>80</v>
      </c>
      <c r="AW658" s="13" t="s">
        <v>35</v>
      </c>
      <c r="AX658" s="13" t="s">
        <v>73</v>
      </c>
      <c r="AY658" s="243" t="s">
        <v>188</v>
      </c>
    </row>
    <row r="659" s="13" customFormat="1">
      <c r="A659" s="13"/>
      <c r="B659" s="233"/>
      <c r="C659" s="234"/>
      <c r="D659" s="235" t="s">
        <v>198</v>
      </c>
      <c r="E659" s="236" t="s">
        <v>19</v>
      </c>
      <c r="F659" s="237" t="s">
        <v>6981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198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7099</v>
      </c>
      <c r="G660" s="245"/>
      <c r="H660" s="248">
        <v>16.308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7100</v>
      </c>
      <c r="G661" s="245"/>
      <c r="H661" s="248">
        <v>-3.2040000000000002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6983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7101</v>
      </c>
      <c r="G663" s="245"/>
      <c r="H663" s="248">
        <v>19.007999999999999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4" customFormat="1">
      <c r="A664" s="14"/>
      <c r="B664" s="244"/>
      <c r="C664" s="245"/>
      <c r="D664" s="235" t="s">
        <v>198</v>
      </c>
      <c r="E664" s="246" t="s">
        <v>19</v>
      </c>
      <c r="F664" s="247" t="s">
        <v>7100</v>
      </c>
      <c r="G664" s="245"/>
      <c r="H664" s="248">
        <v>-3.2040000000000002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198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188</v>
      </c>
    </row>
    <row r="665" s="13" customFormat="1">
      <c r="A665" s="13"/>
      <c r="B665" s="233"/>
      <c r="C665" s="234"/>
      <c r="D665" s="235" t="s">
        <v>198</v>
      </c>
      <c r="E665" s="236" t="s">
        <v>19</v>
      </c>
      <c r="F665" s="237" t="s">
        <v>6985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198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7102</v>
      </c>
      <c r="G666" s="245"/>
      <c r="H666" s="248">
        <v>12.311999999999999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7103</v>
      </c>
      <c r="G667" s="245"/>
      <c r="H667" s="248">
        <v>-1.6020000000000001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3" customFormat="1">
      <c r="A668" s="13"/>
      <c r="B668" s="233"/>
      <c r="C668" s="234"/>
      <c r="D668" s="235" t="s">
        <v>198</v>
      </c>
      <c r="E668" s="236" t="s">
        <v>19</v>
      </c>
      <c r="F668" s="237" t="s">
        <v>7053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198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7104</v>
      </c>
      <c r="G669" s="245"/>
      <c r="H669" s="248">
        <v>12.545999999999999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7105</v>
      </c>
      <c r="G670" s="245"/>
      <c r="H670" s="248">
        <v>-1.6200000000000001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6939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2584</v>
      </c>
      <c r="G672" s="245"/>
      <c r="H672" s="248">
        <v>12.186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1818</v>
      </c>
      <c r="G673" s="245"/>
      <c r="H673" s="248">
        <v>-3.2400000000000002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3" customFormat="1">
      <c r="A674" s="13"/>
      <c r="B674" s="233"/>
      <c r="C674" s="234"/>
      <c r="D674" s="235" t="s">
        <v>198</v>
      </c>
      <c r="E674" s="236" t="s">
        <v>19</v>
      </c>
      <c r="F674" s="237" t="s">
        <v>6940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198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188</v>
      </c>
    </row>
    <row r="675" s="14" customFormat="1">
      <c r="A675" s="14"/>
      <c r="B675" s="244"/>
      <c r="C675" s="245"/>
      <c r="D675" s="235" t="s">
        <v>198</v>
      </c>
      <c r="E675" s="246" t="s">
        <v>19</v>
      </c>
      <c r="F675" s="247" t="s">
        <v>7106</v>
      </c>
      <c r="G675" s="245"/>
      <c r="H675" s="248">
        <v>23.904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198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188</v>
      </c>
    </row>
    <row r="676" s="14" customFormat="1">
      <c r="A676" s="14"/>
      <c r="B676" s="244"/>
      <c r="C676" s="245"/>
      <c r="D676" s="235" t="s">
        <v>198</v>
      </c>
      <c r="E676" s="246" t="s">
        <v>19</v>
      </c>
      <c r="F676" s="247" t="s">
        <v>7105</v>
      </c>
      <c r="G676" s="245"/>
      <c r="H676" s="248">
        <v>-1.6200000000000001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198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188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7060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4" customFormat="1">
      <c r="A678" s="14"/>
      <c r="B678" s="244"/>
      <c r="C678" s="245"/>
      <c r="D678" s="235" t="s">
        <v>198</v>
      </c>
      <c r="E678" s="246" t="s">
        <v>19</v>
      </c>
      <c r="F678" s="247" t="s">
        <v>7107</v>
      </c>
      <c r="G678" s="245"/>
      <c r="H678" s="248">
        <v>12.826000000000001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198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7108</v>
      </c>
      <c r="G679" s="245"/>
      <c r="H679" s="248">
        <v>-1.6160000000000001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3" customFormat="1">
      <c r="A680" s="13"/>
      <c r="B680" s="233"/>
      <c r="C680" s="234"/>
      <c r="D680" s="235" t="s">
        <v>198</v>
      </c>
      <c r="E680" s="236" t="s">
        <v>19</v>
      </c>
      <c r="F680" s="237" t="s">
        <v>7062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198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7109</v>
      </c>
      <c r="G681" s="245"/>
      <c r="H681" s="248">
        <v>7.2000000000000002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7110</v>
      </c>
      <c r="G682" s="245"/>
      <c r="H682" s="248">
        <v>-4.3200000000000003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3" customFormat="1">
      <c r="A683" s="13"/>
      <c r="B683" s="233"/>
      <c r="C683" s="234"/>
      <c r="D683" s="235" t="s">
        <v>198</v>
      </c>
      <c r="E683" s="236" t="s">
        <v>19</v>
      </c>
      <c r="F683" s="237" t="s">
        <v>7064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198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7111</v>
      </c>
      <c r="G684" s="245"/>
      <c r="H684" s="248">
        <v>8.6400000000000006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7112</v>
      </c>
      <c r="G685" s="245"/>
      <c r="H685" s="248">
        <v>-1.44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5" customFormat="1">
      <c r="A686" s="15"/>
      <c r="B686" s="255"/>
      <c r="C686" s="256"/>
      <c r="D686" s="235" t="s">
        <v>198</v>
      </c>
      <c r="E686" s="257" t="s">
        <v>19</v>
      </c>
      <c r="F686" s="258" t="s">
        <v>229</v>
      </c>
      <c r="G686" s="256"/>
      <c r="H686" s="259">
        <v>103.06400000000001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198</v>
      </c>
      <c r="AU686" s="265" t="s">
        <v>82</v>
      </c>
      <c r="AV686" s="15" t="s">
        <v>135</v>
      </c>
      <c r="AW686" s="15" t="s">
        <v>35</v>
      </c>
      <c r="AX686" s="15" t="s">
        <v>80</v>
      </c>
      <c r="AY686" s="265" t="s">
        <v>188</v>
      </c>
    </row>
    <row r="687" s="2" customFormat="1" ht="24.15" customHeight="1">
      <c r="A687" s="40"/>
      <c r="B687" s="41"/>
      <c r="C687" s="215" t="s">
        <v>638</v>
      </c>
      <c r="D687" s="215" t="s">
        <v>190</v>
      </c>
      <c r="E687" s="216" t="s">
        <v>643</v>
      </c>
      <c r="F687" s="217" t="s">
        <v>644</v>
      </c>
      <c r="G687" s="218" t="s">
        <v>460</v>
      </c>
      <c r="H687" s="266"/>
      <c r="I687" s="220"/>
      <c r="J687" s="221">
        <f>ROUND(I687*H687,2)</f>
        <v>0</v>
      </c>
      <c r="K687" s="217" t="s">
        <v>194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342</v>
      </c>
      <c r="AT687" s="226" t="s">
        <v>190</v>
      </c>
      <c r="AU687" s="226" t="s">
        <v>82</v>
      </c>
      <c r="AY687" s="19" t="s">
        <v>188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342</v>
      </c>
      <c r="BM687" s="226" t="s">
        <v>7113</v>
      </c>
    </row>
    <row r="688" s="2" customFormat="1">
      <c r="A688" s="40"/>
      <c r="B688" s="41"/>
      <c r="C688" s="42"/>
      <c r="D688" s="228" t="s">
        <v>196</v>
      </c>
      <c r="E688" s="42"/>
      <c r="F688" s="229" t="s">
        <v>646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196</v>
      </c>
      <c r="AU688" s="19" t="s">
        <v>82</v>
      </c>
    </row>
    <row r="689" s="12" customFormat="1" ht="22.8" customHeight="1">
      <c r="A689" s="12"/>
      <c r="B689" s="199"/>
      <c r="C689" s="200"/>
      <c r="D689" s="201" t="s">
        <v>72</v>
      </c>
      <c r="E689" s="213" t="s">
        <v>418</v>
      </c>
      <c r="F689" s="213" t="s">
        <v>419</v>
      </c>
      <c r="G689" s="200"/>
      <c r="H689" s="200"/>
      <c r="I689" s="203"/>
      <c r="J689" s="214">
        <f>BK689</f>
        <v>0</v>
      </c>
      <c r="K689" s="200"/>
      <c r="L689" s="205"/>
      <c r="M689" s="206"/>
      <c r="N689" s="207"/>
      <c r="O689" s="207"/>
      <c r="P689" s="208">
        <f>SUM(P690:P719)</f>
        <v>0</v>
      </c>
      <c r="Q689" s="207"/>
      <c r="R689" s="208">
        <f>SUM(R690:R719)</f>
        <v>0.84257099999999996</v>
      </c>
      <c r="S689" s="207"/>
      <c r="T689" s="209">
        <f>SUM(T690:T719)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0" t="s">
        <v>82</v>
      </c>
      <c r="AT689" s="211" t="s">
        <v>72</v>
      </c>
      <c r="AU689" s="211" t="s">
        <v>80</v>
      </c>
      <c r="AY689" s="210" t="s">
        <v>188</v>
      </c>
      <c r="BK689" s="212">
        <f>SUM(BK690:BK719)</f>
        <v>0</v>
      </c>
    </row>
    <row r="690" s="2" customFormat="1" ht="24.15" customHeight="1">
      <c r="A690" s="40"/>
      <c r="B690" s="41"/>
      <c r="C690" s="215" t="s">
        <v>630</v>
      </c>
      <c r="D690" s="215" t="s">
        <v>190</v>
      </c>
      <c r="E690" s="216" t="s">
        <v>1840</v>
      </c>
      <c r="F690" s="217" t="s">
        <v>1841</v>
      </c>
      <c r="G690" s="218" t="s">
        <v>243</v>
      </c>
      <c r="H690" s="219">
        <v>454.39999999999998</v>
      </c>
      <c r="I690" s="220"/>
      <c r="J690" s="221">
        <f>ROUND(I690*H690,2)</f>
        <v>0</v>
      </c>
      <c r="K690" s="217" t="s">
        <v>194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342</v>
      </c>
      <c r="AT690" s="226" t="s">
        <v>190</v>
      </c>
      <c r="AU690" s="226" t="s">
        <v>82</v>
      </c>
      <c r="AY690" s="19" t="s">
        <v>188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342</v>
      </c>
      <c r="BM690" s="226" t="s">
        <v>7114</v>
      </c>
    </row>
    <row r="691" s="2" customFormat="1">
      <c r="A691" s="40"/>
      <c r="B691" s="41"/>
      <c r="C691" s="42"/>
      <c r="D691" s="228" t="s">
        <v>196</v>
      </c>
      <c r="E691" s="42"/>
      <c r="F691" s="229" t="s">
        <v>1843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196</v>
      </c>
      <c r="AU691" s="19" t="s">
        <v>82</v>
      </c>
    </row>
    <row r="692" s="13" customFormat="1">
      <c r="A692" s="13"/>
      <c r="B692" s="233"/>
      <c r="C692" s="234"/>
      <c r="D692" s="235" t="s">
        <v>198</v>
      </c>
      <c r="E692" s="236" t="s">
        <v>19</v>
      </c>
      <c r="F692" s="237" t="s">
        <v>655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198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188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7021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7022</v>
      </c>
      <c r="G694" s="245"/>
      <c r="H694" s="248">
        <v>40.799999999999997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7023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1454</v>
      </c>
      <c r="G696" s="245"/>
      <c r="H696" s="248">
        <v>87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3" customFormat="1">
      <c r="A697" s="13"/>
      <c r="B697" s="233"/>
      <c r="C697" s="234"/>
      <c r="D697" s="235" t="s">
        <v>198</v>
      </c>
      <c r="E697" s="236" t="s">
        <v>19</v>
      </c>
      <c r="F697" s="237" t="s">
        <v>7024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198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7025</v>
      </c>
      <c r="G698" s="245"/>
      <c r="H698" s="248">
        <v>299.5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3" customFormat="1">
      <c r="A699" s="13"/>
      <c r="B699" s="233"/>
      <c r="C699" s="234"/>
      <c r="D699" s="235" t="s">
        <v>198</v>
      </c>
      <c r="E699" s="236" t="s">
        <v>19</v>
      </c>
      <c r="F699" s="237" t="s">
        <v>7017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198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188</v>
      </c>
    </row>
    <row r="700" s="14" customFormat="1">
      <c r="A700" s="14"/>
      <c r="B700" s="244"/>
      <c r="C700" s="245"/>
      <c r="D700" s="235" t="s">
        <v>198</v>
      </c>
      <c r="E700" s="246" t="s">
        <v>19</v>
      </c>
      <c r="F700" s="247" t="s">
        <v>7040</v>
      </c>
      <c r="G700" s="245"/>
      <c r="H700" s="248">
        <v>27.100000000000001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198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188</v>
      </c>
    </row>
    <row r="701" s="15" customFormat="1">
      <c r="A701" s="15"/>
      <c r="B701" s="255"/>
      <c r="C701" s="256"/>
      <c r="D701" s="235" t="s">
        <v>198</v>
      </c>
      <c r="E701" s="257" t="s">
        <v>19</v>
      </c>
      <c r="F701" s="258" t="s">
        <v>229</v>
      </c>
      <c r="G701" s="256"/>
      <c r="H701" s="259">
        <v>454.40000000000003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198</v>
      </c>
      <c r="AU701" s="265" t="s">
        <v>82</v>
      </c>
      <c r="AV701" s="15" t="s">
        <v>135</v>
      </c>
      <c r="AW701" s="15" t="s">
        <v>35</v>
      </c>
      <c r="AX701" s="15" t="s">
        <v>80</v>
      </c>
      <c r="AY701" s="265" t="s">
        <v>188</v>
      </c>
    </row>
    <row r="702" s="2" customFormat="1" ht="16.5" customHeight="1">
      <c r="A702" s="40"/>
      <c r="B702" s="41"/>
      <c r="C702" s="272" t="s">
        <v>647</v>
      </c>
      <c r="D702" s="272" t="s">
        <v>522</v>
      </c>
      <c r="E702" s="273" t="s">
        <v>1844</v>
      </c>
      <c r="F702" s="274" t="s">
        <v>1845</v>
      </c>
      <c r="G702" s="275" t="s">
        <v>243</v>
      </c>
      <c r="H702" s="276">
        <v>435.846</v>
      </c>
      <c r="I702" s="277"/>
      <c r="J702" s="278">
        <f>ROUND(I702*H702,2)</f>
        <v>0</v>
      </c>
      <c r="K702" s="274" t="s">
        <v>415</v>
      </c>
      <c r="L702" s="279"/>
      <c r="M702" s="280" t="s">
        <v>19</v>
      </c>
      <c r="N702" s="281" t="s">
        <v>44</v>
      </c>
      <c r="O702" s="86"/>
      <c r="P702" s="224">
        <f>O702*H702</f>
        <v>0</v>
      </c>
      <c r="Q702" s="224">
        <v>0.0018</v>
      </c>
      <c r="R702" s="224">
        <f>Q702*H702</f>
        <v>0.78452279999999996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630</v>
      </c>
      <c r="AT702" s="226" t="s">
        <v>522</v>
      </c>
      <c r="AU702" s="226" t="s">
        <v>82</v>
      </c>
      <c r="AY702" s="19" t="s">
        <v>188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342</v>
      </c>
      <c r="BM702" s="226" t="s">
        <v>7115</v>
      </c>
    </row>
    <row r="703" s="13" customFormat="1">
      <c r="A703" s="13"/>
      <c r="B703" s="233"/>
      <c r="C703" s="234"/>
      <c r="D703" s="235" t="s">
        <v>198</v>
      </c>
      <c r="E703" s="236" t="s">
        <v>19</v>
      </c>
      <c r="F703" s="237" t="s">
        <v>655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198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188</v>
      </c>
    </row>
    <row r="704" s="13" customFormat="1">
      <c r="A704" s="13"/>
      <c r="B704" s="233"/>
      <c r="C704" s="234"/>
      <c r="D704" s="235" t="s">
        <v>198</v>
      </c>
      <c r="E704" s="236" t="s">
        <v>19</v>
      </c>
      <c r="F704" s="237" t="s">
        <v>7021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198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7022</v>
      </c>
      <c r="G705" s="245"/>
      <c r="H705" s="248">
        <v>40.799999999999997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7023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1454</v>
      </c>
      <c r="G707" s="245"/>
      <c r="H707" s="248">
        <v>87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7024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7025</v>
      </c>
      <c r="G709" s="245"/>
      <c r="H709" s="248">
        <v>299.5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427.30000000000001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14" customFormat="1">
      <c r="A711" s="14"/>
      <c r="B711" s="244"/>
      <c r="C711" s="245"/>
      <c r="D711" s="235" t="s">
        <v>198</v>
      </c>
      <c r="E711" s="245"/>
      <c r="F711" s="247" t="s">
        <v>7116</v>
      </c>
      <c r="G711" s="245"/>
      <c r="H711" s="248">
        <v>435.846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198</v>
      </c>
      <c r="AU711" s="254" t="s">
        <v>82</v>
      </c>
      <c r="AV711" s="14" t="s">
        <v>82</v>
      </c>
      <c r="AW711" s="14" t="s">
        <v>4</v>
      </c>
      <c r="AX711" s="14" t="s">
        <v>80</v>
      </c>
      <c r="AY711" s="254" t="s">
        <v>188</v>
      </c>
    </row>
    <row r="712" s="2" customFormat="1" ht="16.5" customHeight="1">
      <c r="A712" s="40"/>
      <c r="B712" s="41"/>
      <c r="C712" s="272" t="s">
        <v>891</v>
      </c>
      <c r="D712" s="272" t="s">
        <v>522</v>
      </c>
      <c r="E712" s="273" t="s">
        <v>7117</v>
      </c>
      <c r="F712" s="274" t="s">
        <v>7118</v>
      </c>
      <c r="G712" s="275" t="s">
        <v>243</v>
      </c>
      <c r="H712" s="276">
        <v>27.641999999999999</v>
      </c>
      <c r="I712" s="277"/>
      <c r="J712" s="278">
        <f>ROUND(I712*H712,2)</f>
        <v>0</v>
      </c>
      <c r="K712" s="274" t="s">
        <v>415</v>
      </c>
      <c r="L712" s="279"/>
      <c r="M712" s="280" t="s">
        <v>19</v>
      </c>
      <c r="N712" s="281" t="s">
        <v>44</v>
      </c>
      <c r="O712" s="86"/>
      <c r="P712" s="224">
        <f>O712*H712</f>
        <v>0</v>
      </c>
      <c r="Q712" s="224">
        <v>0.0020999999999999999</v>
      </c>
      <c r="R712" s="224">
        <f>Q712*H712</f>
        <v>0.058048199999999994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630</v>
      </c>
      <c r="AT712" s="226" t="s">
        <v>522</v>
      </c>
      <c r="AU712" s="226" t="s">
        <v>82</v>
      </c>
      <c r="AY712" s="19" t="s">
        <v>188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342</v>
      </c>
      <c r="BM712" s="226" t="s">
        <v>7119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655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7120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7040</v>
      </c>
      <c r="G715" s="245"/>
      <c r="H715" s="248">
        <v>27.100000000000001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5" customFormat="1">
      <c r="A716" s="15"/>
      <c r="B716" s="255"/>
      <c r="C716" s="256"/>
      <c r="D716" s="235" t="s">
        <v>198</v>
      </c>
      <c r="E716" s="257" t="s">
        <v>19</v>
      </c>
      <c r="F716" s="258" t="s">
        <v>229</v>
      </c>
      <c r="G716" s="256"/>
      <c r="H716" s="259">
        <v>27.100000000000001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198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188</v>
      </c>
    </row>
    <row r="717" s="14" customFormat="1">
      <c r="A717" s="14"/>
      <c r="B717" s="244"/>
      <c r="C717" s="245"/>
      <c r="D717" s="235" t="s">
        <v>198</v>
      </c>
      <c r="E717" s="245"/>
      <c r="F717" s="247" t="s">
        <v>7121</v>
      </c>
      <c r="G717" s="245"/>
      <c r="H717" s="248">
        <v>27.641999999999999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4</v>
      </c>
      <c r="AX717" s="14" t="s">
        <v>80</v>
      </c>
      <c r="AY717" s="254" t="s">
        <v>188</v>
      </c>
    </row>
    <row r="718" s="2" customFormat="1" ht="24.15" customHeight="1">
      <c r="A718" s="40"/>
      <c r="B718" s="41"/>
      <c r="C718" s="215" t="s">
        <v>896</v>
      </c>
      <c r="D718" s="215" t="s">
        <v>190</v>
      </c>
      <c r="E718" s="216" t="s">
        <v>1858</v>
      </c>
      <c r="F718" s="217" t="s">
        <v>1859</v>
      </c>
      <c r="G718" s="218" t="s">
        <v>460</v>
      </c>
      <c r="H718" s="266"/>
      <c r="I718" s="220"/>
      <c r="J718" s="221">
        <f>ROUND(I718*H718,2)</f>
        <v>0</v>
      </c>
      <c r="K718" s="217" t="s">
        <v>194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342</v>
      </c>
      <c r="AT718" s="226" t="s">
        <v>190</v>
      </c>
      <c r="AU718" s="226" t="s">
        <v>82</v>
      </c>
      <c r="AY718" s="19" t="s">
        <v>188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342</v>
      </c>
      <c r="BM718" s="226" t="s">
        <v>7122</v>
      </c>
    </row>
    <row r="719" s="2" customFormat="1">
      <c r="A719" s="40"/>
      <c r="B719" s="41"/>
      <c r="C719" s="42"/>
      <c r="D719" s="228" t="s">
        <v>196</v>
      </c>
      <c r="E719" s="42"/>
      <c r="F719" s="229" t="s">
        <v>1861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196</v>
      </c>
      <c r="AU719" s="19" t="s">
        <v>82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7123</v>
      </c>
      <c r="F720" s="213" t="s">
        <v>7124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SUM(P721:P728)</f>
        <v>0</v>
      </c>
      <c r="Q720" s="207"/>
      <c r="R720" s="208">
        <f>SUM(R721:R728)</f>
        <v>0.80560000000000009</v>
      </c>
      <c r="S720" s="207"/>
      <c r="T720" s="209">
        <f>SUM(T721:T728)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82</v>
      </c>
      <c r="AT720" s="211" t="s">
        <v>72</v>
      </c>
      <c r="AU720" s="211" t="s">
        <v>80</v>
      </c>
      <c r="AY720" s="210" t="s">
        <v>188</v>
      </c>
      <c r="BK720" s="212">
        <f>SUM(BK721:BK728)</f>
        <v>0</v>
      </c>
    </row>
    <row r="721" s="2" customFormat="1" ht="16.5" customHeight="1">
      <c r="A721" s="40"/>
      <c r="B721" s="41"/>
      <c r="C721" s="215" t="s">
        <v>901</v>
      </c>
      <c r="D721" s="215" t="s">
        <v>190</v>
      </c>
      <c r="E721" s="216" t="s">
        <v>7125</v>
      </c>
      <c r="F721" s="217" t="s">
        <v>7126</v>
      </c>
      <c r="G721" s="218" t="s">
        <v>243</v>
      </c>
      <c r="H721" s="219">
        <v>265</v>
      </c>
      <c r="I721" s="220"/>
      <c r="J721" s="221">
        <f>ROUND(I721*H721,2)</f>
        <v>0</v>
      </c>
      <c r="K721" s="217" t="s">
        <v>452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4.0000000000000003E-05</v>
      </c>
      <c r="R721" s="224">
        <f>Q721*H721</f>
        <v>0.0106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342</v>
      </c>
      <c r="AT721" s="226" t="s">
        <v>190</v>
      </c>
      <c r="AU721" s="226" t="s">
        <v>82</v>
      </c>
      <c r="AY721" s="19" t="s">
        <v>188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342</v>
      </c>
      <c r="BM721" s="226" t="s">
        <v>7127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7128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5162</v>
      </c>
      <c r="G723" s="245"/>
      <c r="H723" s="248">
        <v>265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5" customFormat="1">
      <c r="A724" s="15"/>
      <c r="B724" s="255"/>
      <c r="C724" s="256"/>
      <c r="D724" s="235" t="s">
        <v>198</v>
      </c>
      <c r="E724" s="257" t="s">
        <v>19</v>
      </c>
      <c r="F724" s="258" t="s">
        <v>229</v>
      </c>
      <c r="G724" s="256"/>
      <c r="H724" s="259">
        <v>265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198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188</v>
      </c>
    </row>
    <row r="725" s="2" customFormat="1" ht="44.25" customHeight="1">
      <c r="A725" s="40"/>
      <c r="B725" s="41"/>
      <c r="C725" s="272" t="s">
        <v>907</v>
      </c>
      <c r="D725" s="272" t="s">
        <v>522</v>
      </c>
      <c r="E725" s="273" t="s">
        <v>7129</v>
      </c>
      <c r="F725" s="274" t="s">
        <v>7130</v>
      </c>
      <c r="G725" s="275" t="s">
        <v>243</v>
      </c>
      <c r="H725" s="276">
        <v>265</v>
      </c>
      <c r="I725" s="277"/>
      <c r="J725" s="278">
        <f>ROUND(I725*H725,2)</f>
        <v>0</v>
      </c>
      <c r="K725" s="274" t="s">
        <v>452</v>
      </c>
      <c r="L725" s="279"/>
      <c r="M725" s="280" t="s">
        <v>19</v>
      </c>
      <c r="N725" s="281" t="s">
        <v>44</v>
      </c>
      <c r="O725" s="86"/>
      <c r="P725" s="224">
        <f>O725*H725</f>
        <v>0</v>
      </c>
      <c r="Q725" s="224">
        <v>0.0030000000000000001</v>
      </c>
      <c r="R725" s="224">
        <f>Q725*H725</f>
        <v>0.79500000000000004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630</v>
      </c>
      <c r="AT725" s="226" t="s">
        <v>522</v>
      </c>
      <c r="AU725" s="226" t="s">
        <v>82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342</v>
      </c>
      <c r="BM725" s="226" t="s">
        <v>7131</v>
      </c>
    </row>
    <row r="726" s="14" customFormat="1">
      <c r="A726" s="14"/>
      <c r="B726" s="244"/>
      <c r="C726" s="245"/>
      <c r="D726" s="235" t="s">
        <v>198</v>
      </c>
      <c r="E726" s="246" t="s">
        <v>19</v>
      </c>
      <c r="F726" s="247" t="s">
        <v>5162</v>
      </c>
      <c r="G726" s="245"/>
      <c r="H726" s="248">
        <v>265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198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188</v>
      </c>
    </row>
    <row r="727" s="15" customFormat="1">
      <c r="A727" s="15"/>
      <c r="B727" s="255"/>
      <c r="C727" s="256"/>
      <c r="D727" s="235" t="s">
        <v>198</v>
      </c>
      <c r="E727" s="257" t="s">
        <v>19</v>
      </c>
      <c r="F727" s="258" t="s">
        <v>229</v>
      </c>
      <c r="G727" s="256"/>
      <c r="H727" s="259">
        <v>265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198</v>
      </c>
      <c r="AU727" s="265" t="s">
        <v>82</v>
      </c>
      <c r="AV727" s="15" t="s">
        <v>135</v>
      </c>
      <c r="AW727" s="15" t="s">
        <v>35</v>
      </c>
      <c r="AX727" s="15" t="s">
        <v>80</v>
      </c>
      <c r="AY727" s="265" t="s">
        <v>188</v>
      </c>
    </row>
    <row r="728" s="2" customFormat="1" ht="24.15" customHeight="1">
      <c r="A728" s="40"/>
      <c r="B728" s="41"/>
      <c r="C728" s="215" t="s">
        <v>916</v>
      </c>
      <c r="D728" s="215" t="s">
        <v>190</v>
      </c>
      <c r="E728" s="216" t="s">
        <v>7132</v>
      </c>
      <c r="F728" s="217" t="s">
        <v>7133</v>
      </c>
      <c r="G728" s="218" t="s">
        <v>460</v>
      </c>
      <c r="H728" s="266"/>
      <c r="I728" s="220"/>
      <c r="J728" s="221">
        <f>ROUND(I728*H728,2)</f>
        <v>0</v>
      </c>
      <c r="K728" s="217" t="s">
        <v>415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342</v>
      </c>
      <c r="AT728" s="226" t="s">
        <v>190</v>
      </c>
      <c r="AU728" s="226" t="s">
        <v>82</v>
      </c>
      <c r="AY728" s="19" t="s">
        <v>188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342</v>
      </c>
      <c r="BM728" s="226" t="s">
        <v>7134</v>
      </c>
    </row>
    <row r="729" s="12" customFormat="1" ht="22.8" customHeight="1">
      <c r="A729" s="12"/>
      <c r="B729" s="199"/>
      <c r="C729" s="200"/>
      <c r="D729" s="201" t="s">
        <v>72</v>
      </c>
      <c r="E729" s="213" t="s">
        <v>1862</v>
      </c>
      <c r="F729" s="213" t="s">
        <v>1863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SUM(P730:P766)</f>
        <v>0</v>
      </c>
      <c r="Q729" s="207"/>
      <c r="R729" s="208">
        <f>SUM(R730:R766)</f>
        <v>0.012589999999999997</v>
      </c>
      <c r="S729" s="207"/>
      <c r="T729" s="209">
        <f>SUM(T730:T766)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82</v>
      </c>
      <c r="AT729" s="211" t="s">
        <v>72</v>
      </c>
      <c r="AU729" s="211" t="s">
        <v>80</v>
      </c>
      <c r="AY729" s="210" t="s">
        <v>188</v>
      </c>
      <c r="BK729" s="212">
        <f>SUM(BK730:BK766)</f>
        <v>0</v>
      </c>
    </row>
    <row r="730" s="2" customFormat="1" ht="24.15" customHeight="1">
      <c r="A730" s="40"/>
      <c r="B730" s="41"/>
      <c r="C730" s="215" t="s">
        <v>932</v>
      </c>
      <c r="D730" s="215" t="s">
        <v>190</v>
      </c>
      <c r="E730" s="216" t="s">
        <v>1864</v>
      </c>
      <c r="F730" s="217" t="s">
        <v>1865</v>
      </c>
      <c r="G730" s="218" t="s">
        <v>1866</v>
      </c>
      <c r="H730" s="219">
        <v>3</v>
      </c>
      <c r="I730" s="220"/>
      <c r="J730" s="221">
        <f>ROUND(I730*H730,2)</f>
        <v>0</v>
      </c>
      <c r="K730" s="217" t="s">
        <v>452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0.00051999999999999995</v>
      </c>
      <c r="R730" s="224">
        <f>Q730*H730</f>
        <v>0.0015599999999999998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342</v>
      </c>
      <c r="AT730" s="226" t="s">
        <v>190</v>
      </c>
      <c r="AU730" s="226" t="s">
        <v>82</v>
      </c>
      <c r="AY730" s="19" t="s">
        <v>188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342</v>
      </c>
      <c r="BM730" s="226" t="s">
        <v>7135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1868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4" customFormat="1">
      <c r="A732" s="14"/>
      <c r="B732" s="244"/>
      <c r="C732" s="245"/>
      <c r="D732" s="235" t="s">
        <v>198</v>
      </c>
      <c r="E732" s="246" t="s">
        <v>19</v>
      </c>
      <c r="F732" s="247" t="s">
        <v>129</v>
      </c>
      <c r="G732" s="245"/>
      <c r="H732" s="248">
        <v>3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198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188</v>
      </c>
    </row>
    <row r="733" s="15" customFormat="1">
      <c r="A733" s="15"/>
      <c r="B733" s="255"/>
      <c r="C733" s="256"/>
      <c r="D733" s="235" t="s">
        <v>198</v>
      </c>
      <c r="E733" s="257" t="s">
        <v>19</v>
      </c>
      <c r="F733" s="258" t="s">
        <v>229</v>
      </c>
      <c r="G733" s="256"/>
      <c r="H733" s="259">
        <v>3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198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188</v>
      </c>
    </row>
    <row r="734" s="2" customFormat="1" ht="16.5" customHeight="1">
      <c r="A734" s="40"/>
      <c r="B734" s="41"/>
      <c r="C734" s="215" t="s">
        <v>939</v>
      </c>
      <c r="D734" s="215" t="s">
        <v>190</v>
      </c>
      <c r="E734" s="216" t="s">
        <v>1869</v>
      </c>
      <c r="F734" s="217" t="s">
        <v>1870</v>
      </c>
      <c r="G734" s="218" t="s">
        <v>1866</v>
      </c>
      <c r="H734" s="219">
        <v>2</v>
      </c>
      <c r="I734" s="220"/>
      <c r="J734" s="221">
        <f>ROUND(I734*H734,2)</f>
        <v>0</v>
      </c>
      <c r="K734" s="217" t="s">
        <v>452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0.00051999999999999995</v>
      </c>
      <c r="R734" s="224">
        <f>Q734*H734</f>
        <v>0.0010399999999999999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342</v>
      </c>
      <c r="AT734" s="226" t="s">
        <v>190</v>
      </c>
      <c r="AU734" s="226" t="s">
        <v>82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342</v>
      </c>
      <c r="BM734" s="226" t="s">
        <v>7136</v>
      </c>
    </row>
    <row r="735" s="13" customFormat="1">
      <c r="A735" s="13"/>
      <c r="B735" s="233"/>
      <c r="C735" s="234"/>
      <c r="D735" s="235" t="s">
        <v>198</v>
      </c>
      <c r="E735" s="236" t="s">
        <v>19</v>
      </c>
      <c r="F735" s="237" t="s">
        <v>1868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198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188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5" customFormat="1">
      <c r="A737" s="15"/>
      <c r="B737" s="255"/>
      <c r="C737" s="256"/>
      <c r="D737" s="235" t="s">
        <v>198</v>
      </c>
      <c r="E737" s="257" t="s">
        <v>19</v>
      </c>
      <c r="F737" s="258" t="s">
        <v>229</v>
      </c>
      <c r="G737" s="256"/>
      <c r="H737" s="259">
        <v>2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198</v>
      </c>
      <c r="AU737" s="265" t="s">
        <v>82</v>
      </c>
      <c r="AV737" s="15" t="s">
        <v>135</v>
      </c>
      <c r="AW737" s="15" t="s">
        <v>35</v>
      </c>
      <c r="AX737" s="15" t="s">
        <v>80</v>
      </c>
      <c r="AY737" s="265" t="s">
        <v>188</v>
      </c>
    </row>
    <row r="738" s="2" customFormat="1" ht="16.5" customHeight="1">
      <c r="A738" s="40"/>
      <c r="B738" s="41"/>
      <c r="C738" s="215" t="s">
        <v>948</v>
      </c>
      <c r="D738" s="215" t="s">
        <v>190</v>
      </c>
      <c r="E738" s="216" t="s">
        <v>1872</v>
      </c>
      <c r="F738" s="217" t="s">
        <v>1873</v>
      </c>
      <c r="G738" s="218" t="s">
        <v>1866</v>
      </c>
      <c r="H738" s="219">
        <v>3</v>
      </c>
      <c r="I738" s="220"/>
      <c r="J738" s="221">
        <f>ROUND(I738*H738,2)</f>
        <v>0</v>
      </c>
      <c r="K738" s="217" t="s">
        <v>194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0.00051999999999999995</v>
      </c>
      <c r="R738" s="224">
        <f>Q738*H738</f>
        <v>0.0015599999999999998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342</v>
      </c>
      <c r="AT738" s="226" t="s">
        <v>190</v>
      </c>
      <c r="AU738" s="226" t="s">
        <v>82</v>
      </c>
      <c r="AY738" s="19" t="s">
        <v>188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342</v>
      </c>
      <c r="BM738" s="226" t="s">
        <v>7137</v>
      </c>
    </row>
    <row r="739" s="2" customFormat="1">
      <c r="A739" s="40"/>
      <c r="B739" s="41"/>
      <c r="C739" s="42"/>
      <c r="D739" s="228" t="s">
        <v>196</v>
      </c>
      <c r="E739" s="42"/>
      <c r="F739" s="229" t="s">
        <v>1875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196</v>
      </c>
      <c r="AU739" s="19" t="s">
        <v>82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1868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129</v>
      </c>
      <c r="G741" s="245"/>
      <c r="H741" s="248">
        <v>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5" customFormat="1">
      <c r="A742" s="15"/>
      <c r="B742" s="255"/>
      <c r="C742" s="256"/>
      <c r="D742" s="235" t="s">
        <v>198</v>
      </c>
      <c r="E742" s="257" t="s">
        <v>19</v>
      </c>
      <c r="F742" s="258" t="s">
        <v>229</v>
      </c>
      <c r="G742" s="256"/>
      <c r="H742" s="259">
        <v>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198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188</v>
      </c>
    </row>
    <row r="743" s="2" customFormat="1" ht="16.5" customHeight="1">
      <c r="A743" s="40"/>
      <c r="B743" s="41"/>
      <c r="C743" s="215" t="s">
        <v>953</v>
      </c>
      <c r="D743" s="215" t="s">
        <v>190</v>
      </c>
      <c r="E743" s="216" t="s">
        <v>1876</v>
      </c>
      <c r="F743" s="217" t="s">
        <v>1877</v>
      </c>
      <c r="G743" s="218" t="s">
        <v>1866</v>
      </c>
      <c r="H743" s="219">
        <v>6</v>
      </c>
      <c r="I743" s="220"/>
      <c r="J743" s="221">
        <f>ROUND(I743*H743,2)</f>
        <v>0</v>
      </c>
      <c r="K743" s="217" t="s">
        <v>194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0.00051999999999999995</v>
      </c>
      <c r="R743" s="224">
        <f>Q743*H743</f>
        <v>0.0031199999999999995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342</v>
      </c>
      <c r="AT743" s="226" t="s">
        <v>190</v>
      </c>
      <c r="AU743" s="226" t="s">
        <v>82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342</v>
      </c>
      <c r="BM743" s="226" t="s">
        <v>7138</v>
      </c>
    </row>
    <row r="744" s="2" customFormat="1">
      <c r="A744" s="40"/>
      <c r="B744" s="41"/>
      <c r="C744" s="42"/>
      <c r="D744" s="228" t="s">
        <v>196</v>
      </c>
      <c r="E744" s="42"/>
      <c r="F744" s="229" t="s">
        <v>1879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196</v>
      </c>
      <c r="AU744" s="19" t="s">
        <v>82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1868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4" customFormat="1">
      <c r="A746" s="14"/>
      <c r="B746" s="244"/>
      <c r="C746" s="245"/>
      <c r="D746" s="235" t="s">
        <v>198</v>
      </c>
      <c r="E746" s="246" t="s">
        <v>19</v>
      </c>
      <c r="F746" s="247" t="s">
        <v>258</v>
      </c>
      <c r="G746" s="245"/>
      <c r="H746" s="248">
        <v>6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198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188</v>
      </c>
    </row>
    <row r="747" s="15" customFormat="1">
      <c r="A747" s="15"/>
      <c r="B747" s="255"/>
      <c r="C747" s="256"/>
      <c r="D747" s="235" t="s">
        <v>198</v>
      </c>
      <c r="E747" s="257" t="s">
        <v>19</v>
      </c>
      <c r="F747" s="258" t="s">
        <v>229</v>
      </c>
      <c r="G747" s="256"/>
      <c r="H747" s="259">
        <v>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198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188</v>
      </c>
    </row>
    <row r="748" s="2" customFormat="1" ht="16.5" customHeight="1">
      <c r="A748" s="40"/>
      <c r="B748" s="41"/>
      <c r="C748" s="215" t="s">
        <v>967</v>
      </c>
      <c r="D748" s="215" t="s">
        <v>190</v>
      </c>
      <c r="E748" s="216" t="s">
        <v>1880</v>
      </c>
      <c r="F748" s="217" t="s">
        <v>1881</v>
      </c>
      <c r="G748" s="218" t="s">
        <v>1866</v>
      </c>
      <c r="H748" s="219">
        <v>3</v>
      </c>
      <c r="I748" s="220"/>
      <c r="J748" s="221">
        <f>ROUND(I748*H748,2)</f>
        <v>0</v>
      </c>
      <c r="K748" s="217" t="s">
        <v>194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0.00051999999999999995</v>
      </c>
      <c r="R748" s="224">
        <f>Q748*H748</f>
        <v>0.0015599999999999998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342</v>
      </c>
      <c r="AT748" s="226" t="s">
        <v>190</v>
      </c>
      <c r="AU748" s="226" t="s">
        <v>82</v>
      </c>
      <c r="AY748" s="19" t="s">
        <v>188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342</v>
      </c>
      <c r="BM748" s="226" t="s">
        <v>7139</v>
      </c>
    </row>
    <row r="749" s="2" customFormat="1">
      <c r="A749" s="40"/>
      <c r="B749" s="41"/>
      <c r="C749" s="42"/>
      <c r="D749" s="228" t="s">
        <v>196</v>
      </c>
      <c r="E749" s="42"/>
      <c r="F749" s="229" t="s">
        <v>1883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196</v>
      </c>
      <c r="AU749" s="19" t="s">
        <v>82</v>
      </c>
    </row>
    <row r="750" s="13" customFormat="1">
      <c r="A750" s="13"/>
      <c r="B750" s="233"/>
      <c r="C750" s="234"/>
      <c r="D750" s="235" t="s">
        <v>198</v>
      </c>
      <c r="E750" s="236" t="s">
        <v>19</v>
      </c>
      <c r="F750" s="237" t="s">
        <v>1868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198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188</v>
      </c>
    </row>
    <row r="751" s="14" customFormat="1">
      <c r="A751" s="14"/>
      <c r="B751" s="244"/>
      <c r="C751" s="245"/>
      <c r="D751" s="235" t="s">
        <v>198</v>
      </c>
      <c r="E751" s="246" t="s">
        <v>19</v>
      </c>
      <c r="F751" s="247" t="s">
        <v>129</v>
      </c>
      <c r="G751" s="245"/>
      <c r="H751" s="248">
        <v>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198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188</v>
      </c>
    </row>
    <row r="752" s="15" customFormat="1">
      <c r="A752" s="15"/>
      <c r="B752" s="255"/>
      <c r="C752" s="256"/>
      <c r="D752" s="235" t="s">
        <v>198</v>
      </c>
      <c r="E752" s="257" t="s">
        <v>19</v>
      </c>
      <c r="F752" s="258" t="s">
        <v>229</v>
      </c>
      <c r="G752" s="256"/>
      <c r="H752" s="259">
        <v>3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198</v>
      </c>
      <c r="AU752" s="265" t="s">
        <v>82</v>
      </c>
      <c r="AV752" s="15" t="s">
        <v>135</v>
      </c>
      <c r="AW752" s="15" t="s">
        <v>35</v>
      </c>
      <c r="AX752" s="15" t="s">
        <v>80</v>
      </c>
      <c r="AY752" s="265" t="s">
        <v>188</v>
      </c>
    </row>
    <row r="753" s="2" customFormat="1" ht="16.5" customHeight="1">
      <c r="A753" s="40"/>
      <c r="B753" s="41"/>
      <c r="C753" s="215" t="s">
        <v>972</v>
      </c>
      <c r="D753" s="215" t="s">
        <v>190</v>
      </c>
      <c r="E753" s="216" t="s">
        <v>2712</v>
      </c>
      <c r="F753" s="217" t="s">
        <v>2713</v>
      </c>
      <c r="G753" s="218" t="s">
        <v>1866</v>
      </c>
      <c r="H753" s="219">
        <v>2</v>
      </c>
      <c r="I753" s="220"/>
      <c r="J753" s="221">
        <f>ROUND(I753*H753,2)</f>
        <v>0</v>
      </c>
      <c r="K753" s="217" t="s">
        <v>452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0.00080000000000000004</v>
      </c>
      <c r="R753" s="224">
        <f>Q753*H753</f>
        <v>0.0016000000000000001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342</v>
      </c>
      <c r="AT753" s="226" t="s">
        <v>190</v>
      </c>
      <c r="AU753" s="226" t="s">
        <v>82</v>
      </c>
      <c r="AY753" s="19" t="s">
        <v>188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342</v>
      </c>
      <c r="BM753" s="226" t="s">
        <v>7140</v>
      </c>
    </row>
    <row r="754" s="13" customFormat="1">
      <c r="A754" s="13"/>
      <c r="B754" s="233"/>
      <c r="C754" s="234"/>
      <c r="D754" s="235" t="s">
        <v>198</v>
      </c>
      <c r="E754" s="236" t="s">
        <v>19</v>
      </c>
      <c r="F754" s="237" t="s">
        <v>7141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198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188</v>
      </c>
    </row>
    <row r="755" s="14" customFormat="1">
      <c r="A755" s="14"/>
      <c r="B755" s="244"/>
      <c r="C755" s="245"/>
      <c r="D755" s="235" t="s">
        <v>198</v>
      </c>
      <c r="E755" s="246" t="s">
        <v>19</v>
      </c>
      <c r="F755" s="247" t="s">
        <v>82</v>
      </c>
      <c r="G755" s="245"/>
      <c r="H755" s="248">
        <v>2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198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188</v>
      </c>
    </row>
    <row r="756" s="15" customFormat="1">
      <c r="A756" s="15"/>
      <c r="B756" s="255"/>
      <c r="C756" s="256"/>
      <c r="D756" s="235" t="s">
        <v>198</v>
      </c>
      <c r="E756" s="257" t="s">
        <v>19</v>
      </c>
      <c r="F756" s="258" t="s">
        <v>229</v>
      </c>
      <c r="G756" s="256"/>
      <c r="H756" s="259">
        <v>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198</v>
      </c>
      <c r="AU756" s="265" t="s">
        <v>82</v>
      </c>
      <c r="AV756" s="15" t="s">
        <v>135</v>
      </c>
      <c r="AW756" s="15" t="s">
        <v>35</v>
      </c>
      <c r="AX756" s="15" t="s">
        <v>80</v>
      </c>
      <c r="AY756" s="265" t="s">
        <v>188</v>
      </c>
    </row>
    <row r="757" s="2" customFormat="1" ht="16.5" customHeight="1">
      <c r="A757" s="40"/>
      <c r="B757" s="41"/>
      <c r="C757" s="215" t="s">
        <v>979</v>
      </c>
      <c r="D757" s="215" t="s">
        <v>190</v>
      </c>
      <c r="E757" s="216" t="s">
        <v>2716</v>
      </c>
      <c r="F757" s="217" t="s">
        <v>2717</v>
      </c>
      <c r="G757" s="218" t="s">
        <v>1866</v>
      </c>
      <c r="H757" s="219">
        <v>1</v>
      </c>
      <c r="I757" s="220"/>
      <c r="J757" s="221">
        <f>ROUND(I757*H757,2)</f>
        <v>0</v>
      </c>
      <c r="K757" s="217" t="s">
        <v>452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0.0012999999999999999</v>
      </c>
      <c r="R757" s="224">
        <f>Q757*H757</f>
        <v>0.0012999999999999999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342</v>
      </c>
      <c r="AT757" s="226" t="s">
        <v>190</v>
      </c>
      <c r="AU757" s="226" t="s">
        <v>82</v>
      </c>
      <c r="AY757" s="19" t="s">
        <v>188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342</v>
      </c>
      <c r="BM757" s="226" t="s">
        <v>7142</v>
      </c>
    </row>
    <row r="758" s="13" customFormat="1">
      <c r="A758" s="13"/>
      <c r="B758" s="233"/>
      <c r="C758" s="234"/>
      <c r="D758" s="235" t="s">
        <v>198</v>
      </c>
      <c r="E758" s="236" t="s">
        <v>19</v>
      </c>
      <c r="F758" s="237" t="s">
        <v>7143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198</v>
      </c>
      <c r="AU758" s="243" t="s">
        <v>82</v>
      </c>
      <c r="AV758" s="13" t="s">
        <v>80</v>
      </c>
      <c r="AW758" s="13" t="s">
        <v>35</v>
      </c>
      <c r="AX758" s="13" t="s">
        <v>73</v>
      </c>
      <c r="AY758" s="243" t="s">
        <v>188</v>
      </c>
    </row>
    <row r="759" s="14" customFormat="1">
      <c r="A759" s="14"/>
      <c r="B759" s="244"/>
      <c r="C759" s="245"/>
      <c r="D759" s="235" t="s">
        <v>198</v>
      </c>
      <c r="E759" s="246" t="s">
        <v>19</v>
      </c>
      <c r="F759" s="247" t="s">
        <v>80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198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188</v>
      </c>
    </row>
    <row r="760" s="15" customFormat="1">
      <c r="A760" s="15"/>
      <c r="B760" s="255"/>
      <c r="C760" s="256"/>
      <c r="D760" s="235" t="s">
        <v>198</v>
      </c>
      <c r="E760" s="257" t="s">
        <v>19</v>
      </c>
      <c r="F760" s="258" t="s">
        <v>229</v>
      </c>
      <c r="G760" s="256"/>
      <c r="H760" s="259">
        <v>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198</v>
      </c>
      <c r="AU760" s="265" t="s">
        <v>82</v>
      </c>
      <c r="AV760" s="15" t="s">
        <v>135</v>
      </c>
      <c r="AW760" s="15" t="s">
        <v>35</v>
      </c>
      <c r="AX760" s="15" t="s">
        <v>80</v>
      </c>
      <c r="AY760" s="265" t="s">
        <v>188</v>
      </c>
    </row>
    <row r="761" s="2" customFormat="1" ht="16.5" customHeight="1">
      <c r="A761" s="40"/>
      <c r="B761" s="41"/>
      <c r="C761" s="215" t="s">
        <v>984</v>
      </c>
      <c r="D761" s="215" t="s">
        <v>190</v>
      </c>
      <c r="E761" s="216" t="s">
        <v>2719</v>
      </c>
      <c r="F761" s="217" t="s">
        <v>2720</v>
      </c>
      <c r="G761" s="218" t="s">
        <v>1866</v>
      </c>
      <c r="H761" s="219">
        <v>1</v>
      </c>
      <c r="I761" s="220"/>
      <c r="J761" s="221">
        <f>ROUND(I761*H761,2)</f>
        <v>0</v>
      </c>
      <c r="K761" s="217" t="s">
        <v>452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0.00084999999999999995</v>
      </c>
      <c r="R761" s="224">
        <f>Q761*H761</f>
        <v>0.00084999999999999995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342</v>
      </c>
      <c r="AT761" s="226" t="s">
        <v>190</v>
      </c>
      <c r="AU761" s="226" t="s">
        <v>82</v>
      </c>
      <c r="AY761" s="19" t="s">
        <v>188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342</v>
      </c>
      <c r="BM761" s="226" t="s">
        <v>7144</v>
      </c>
    </row>
    <row r="762" s="13" customFormat="1">
      <c r="A762" s="13"/>
      <c r="B762" s="233"/>
      <c r="C762" s="234"/>
      <c r="D762" s="235" t="s">
        <v>198</v>
      </c>
      <c r="E762" s="236" t="s">
        <v>19</v>
      </c>
      <c r="F762" s="237" t="s">
        <v>7145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198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188</v>
      </c>
    </row>
    <row r="763" s="14" customFormat="1">
      <c r="A763" s="14"/>
      <c r="B763" s="244"/>
      <c r="C763" s="245"/>
      <c r="D763" s="235" t="s">
        <v>198</v>
      </c>
      <c r="E763" s="246" t="s">
        <v>19</v>
      </c>
      <c r="F763" s="247" t="s">
        <v>80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198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188</v>
      </c>
    </row>
    <row r="764" s="15" customFormat="1">
      <c r="A764" s="15"/>
      <c r="B764" s="255"/>
      <c r="C764" s="256"/>
      <c r="D764" s="235" t="s">
        <v>198</v>
      </c>
      <c r="E764" s="257" t="s">
        <v>19</v>
      </c>
      <c r="F764" s="258" t="s">
        <v>229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198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188</v>
      </c>
    </row>
    <row r="765" s="2" customFormat="1" ht="24.15" customHeight="1">
      <c r="A765" s="40"/>
      <c r="B765" s="41"/>
      <c r="C765" s="215" t="s">
        <v>988</v>
      </c>
      <c r="D765" s="215" t="s">
        <v>190</v>
      </c>
      <c r="E765" s="216" t="s">
        <v>1884</v>
      </c>
      <c r="F765" s="217" t="s">
        <v>1885</v>
      </c>
      <c r="G765" s="218" t="s">
        <v>460</v>
      </c>
      <c r="H765" s="266"/>
      <c r="I765" s="220"/>
      <c r="J765" s="221">
        <f>ROUND(I765*H765,2)</f>
        <v>0</v>
      </c>
      <c r="K765" s="217" t="s">
        <v>194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342</v>
      </c>
      <c r="AT765" s="226" t="s">
        <v>190</v>
      </c>
      <c r="AU765" s="226" t="s">
        <v>82</v>
      </c>
      <c r="AY765" s="19" t="s">
        <v>188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342</v>
      </c>
      <c r="BM765" s="226" t="s">
        <v>7146</v>
      </c>
    </row>
    <row r="766" s="2" customFormat="1">
      <c r="A766" s="40"/>
      <c r="B766" s="41"/>
      <c r="C766" s="42"/>
      <c r="D766" s="228" t="s">
        <v>196</v>
      </c>
      <c r="E766" s="42"/>
      <c r="F766" s="229" t="s">
        <v>1887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196</v>
      </c>
      <c r="AU766" s="19" t="s">
        <v>82</v>
      </c>
    </row>
    <row r="767" s="12" customFormat="1" ht="22.8" customHeight="1">
      <c r="A767" s="12"/>
      <c r="B767" s="199"/>
      <c r="C767" s="200"/>
      <c r="D767" s="201" t="s">
        <v>72</v>
      </c>
      <c r="E767" s="213" t="s">
        <v>1247</v>
      </c>
      <c r="F767" s="213" t="s">
        <v>1248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SUM(P768:P904)</f>
        <v>0</v>
      </c>
      <c r="Q767" s="207"/>
      <c r="R767" s="208">
        <f>SUM(R768:R904)</f>
        <v>8.3944179000000005</v>
      </c>
      <c r="S767" s="207"/>
      <c r="T767" s="209">
        <f>SUM(T768:T904)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82</v>
      </c>
      <c r="AT767" s="211" t="s">
        <v>72</v>
      </c>
      <c r="AU767" s="211" t="s">
        <v>80</v>
      </c>
      <c r="AY767" s="210" t="s">
        <v>188</v>
      </c>
      <c r="BK767" s="212">
        <f>SUM(BK768:BK904)</f>
        <v>0</v>
      </c>
    </row>
    <row r="768" s="2" customFormat="1" ht="33" customHeight="1">
      <c r="A768" s="40"/>
      <c r="B768" s="41"/>
      <c r="C768" s="215" t="s">
        <v>991</v>
      </c>
      <c r="D768" s="215" t="s">
        <v>190</v>
      </c>
      <c r="E768" s="216" t="s">
        <v>7147</v>
      </c>
      <c r="F768" s="217" t="s">
        <v>7148</v>
      </c>
      <c r="G768" s="218" t="s">
        <v>243</v>
      </c>
      <c r="H768" s="219">
        <v>46.131</v>
      </c>
      <c r="I768" s="220"/>
      <c r="J768" s="221">
        <f>ROUND(I768*H768,2)</f>
        <v>0</v>
      </c>
      <c r="K768" s="217" t="s">
        <v>194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0.030859999999999999</v>
      </c>
      <c r="R768" s="224">
        <f>Q768*H768</f>
        <v>1.42360266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342</v>
      </c>
      <c r="AT768" s="226" t="s">
        <v>190</v>
      </c>
      <c r="AU768" s="226" t="s">
        <v>82</v>
      </c>
      <c r="AY768" s="19" t="s">
        <v>188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342</v>
      </c>
      <c r="BM768" s="226" t="s">
        <v>7149</v>
      </c>
    </row>
    <row r="769" s="2" customFormat="1">
      <c r="A769" s="40"/>
      <c r="B769" s="41"/>
      <c r="C769" s="42"/>
      <c r="D769" s="228" t="s">
        <v>196</v>
      </c>
      <c r="E769" s="42"/>
      <c r="F769" s="229" t="s">
        <v>7150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196</v>
      </c>
      <c r="AU769" s="19" t="s">
        <v>82</v>
      </c>
    </row>
    <row r="770" s="13" customFormat="1">
      <c r="A770" s="13"/>
      <c r="B770" s="233"/>
      <c r="C770" s="234"/>
      <c r="D770" s="235" t="s">
        <v>198</v>
      </c>
      <c r="E770" s="236" t="s">
        <v>19</v>
      </c>
      <c r="F770" s="237" t="s">
        <v>655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198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188</v>
      </c>
    </row>
    <row r="771" s="14" customFormat="1">
      <c r="A771" s="14"/>
      <c r="B771" s="244"/>
      <c r="C771" s="245"/>
      <c r="D771" s="235" t="s">
        <v>198</v>
      </c>
      <c r="E771" s="246" t="s">
        <v>19</v>
      </c>
      <c r="F771" s="247" t="s">
        <v>7151</v>
      </c>
      <c r="G771" s="245"/>
      <c r="H771" s="248">
        <v>10.85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198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7152</v>
      </c>
      <c r="G772" s="245"/>
      <c r="H772" s="248">
        <v>14.699999999999999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4" customFormat="1">
      <c r="A773" s="14"/>
      <c r="B773" s="244"/>
      <c r="C773" s="245"/>
      <c r="D773" s="235" t="s">
        <v>198</v>
      </c>
      <c r="E773" s="246" t="s">
        <v>19</v>
      </c>
      <c r="F773" s="247" t="s">
        <v>430</v>
      </c>
      <c r="G773" s="245"/>
      <c r="H773" s="248">
        <v>-1.5760000000000001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198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188</v>
      </c>
    </row>
    <row r="774" s="14" customFormat="1">
      <c r="A774" s="14"/>
      <c r="B774" s="244"/>
      <c r="C774" s="245"/>
      <c r="D774" s="235" t="s">
        <v>198</v>
      </c>
      <c r="E774" s="246" t="s">
        <v>19</v>
      </c>
      <c r="F774" s="247" t="s">
        <v>7152</v>
      </c>
      <c r="G774" s="245"/>
      <c r="H774" s="248">
        <v>14.699999999999999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198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188</v>
      </c>
    </row>
    <row r="775" s="14" customFormat="1">
      <c r="A775" s="14"/>
      <c r="B775" s="244"/>
      <c r="C775" s="245"/>
      <c r="D775" s="235" t="s">
        <v>198</v>
      </c>
      <c r="E775" s="246" t="s">
        <v>19</v>
      </c>
      <c r="F775" s="247" t="s">
        <v>430</v>
      </c>
      <c r="G775" s="245"/>
      <c r="H775" s="248">
        <v>-1.5760000000000001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198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7153</v>
      </c>
      <c r="G776" s="245"/>
      <c r="H776" s="248">
        <v>4.5499999999999998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7154</v>
      </c>
      <c r="G777" s="245"/>
      <c r="H777" s="248">
        <v>6.6500000000000004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4" customFormat="1">
      <c r="A778" s="14"/>
      <c r="B778" s="244"/>
      <c r="C778" s="245"/>
      <c r="D778" s="235" t="s">
        <v>198</v>
      </c>
      <c r="E778" s="246" t="s">
        <v>19</v>
      </c>
      <c r="F778" s="247" t="s">
        <v>7155</v>
      </c>
      <c r="G778" s="245"/>
      <c r="H778" s="248">
        <v>-2.1669999999999998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198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188</v>
      </c>
    </row>
    <row r="779" s="15" customFormat="1">
      <c r="A779" s="15"/>
      <c r="B779" s="255"/>
      <c r="C779" s="256"/>
      <c r="D779" s="235" t="s">
        <v>198</v>
      </c>
      <c r="E779" s="257" t="s">
        <v>19</v>
      </c>
      <c r="F779" s="258" t="s">
        <v>229</v>
      </c>
      <c r="G779" s="256"/>
      <c r="H779" s="259">
        <v>46.130999999999986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5" t="s">
        <v>198</v>
      </c>
      <c r="AU779" s="265" t="s">
        <v>82</v>
      </c>
      <c r="AV779" s="15" t="s">
        <v>135</v>
      </c>
      <c r="AW779" s="15" t="s">
        <v>35</v>
      </c>
      <c r="AX779" s="15" t="s">
        <v>80</v>
      </c>
      <c r="AY779" s="265" t="s">
        <v>188</v>
      </c>
    </row>
    <row r="780" s="2" customFormat="1" ht="33" customHeight="1">
      <c r="A780" s="40"/>
      <c r="B780" s="41"/>
      <c r="C780" s="215" t="s">
        <v>993</v>
      </c>
      <c r="D780" s="215" t="s">
        <v>190</v>
      </c>
      <c r="E780" s="216" t="s">
        <v>1888</v>
      </c>
      <c r="F780" s="217" t="s">
        <v>1889</v>
      </c>
      <c r="G780" s="218" t="s">
        <v>243</v>
      </c>
      <c r="H780" s="219">
        <v>147.50999999999999</v>
      </c>
      <c r="I780" s="220"/>
      <c r="J780" s="221">
        <f>ROUND(I780*H780,2)</f>
        <v>0</v>
      </c>
      <c r="K780" s="217" t="s">
        <v>194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0.02681</v>
      </c>
      <c r="R780" s="224">
        <f>Q780*H780</f>
        <v>3.9547431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342</v>
      </c>
      <c r="AT780" s="226" t="s">
        <v>190</v>
      </c>
      <c r="AU780" s="226" t="s">
        <v>82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342</v>
      </c>
      <c r="BM780" s="226" t="s">
        <v>7156</v>
      </c>
    </row>
    <row r="781" s="2" customFormat="1">
      <c r="A781" s="40"/>
      <c r="B781" s="41"/>
      <c r="C781" s="42"/>
      <c r="D781" s="228" t="s">
        <v>196</v>
      </c>
      <c r="E781" s="42"/>
      <c r="F781" s="229" t="s">
        <v>1891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196</v>
      </c>
      <c r="AU781" s="19" t="s">
        <v>82</v>
      </c>
    </row>
    <row r="782" s="13" customFormat="1">
      <c r="A782" s="13"/>
      <c r="B782" s="233"/>
      <c r="C782" s="234"/>
      <c r="D782" s="235" t="s">
        <v>198</v>
      </c>
      <c r="E782" s="236" t="s">
        <v>19</v>
      </c>
      <c r="F782" s="237" t="s">
        <v>655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198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188</v>
      </c>
    </row>
    <row r="783" s="14" customFormat="1">
      <c r="A783" s="14"/>
      <c r="B783" s="244"/>
      <c r="C783" s="245"/>
      <c r="D783" s="235" t="s">
        <v>198</v>
      </c>
      <c r="E783" s="246" t="s">
        <v>19</v>
      </c>
      <c r="F783" s="247" t="s">
        <v>7157</v>
      </c>
      <c r="G783" s="245"/>
      <c r="H783" s="248">
        <v>15.4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188</v>
      </c>
    </row>
    <row r="784" s="14" customFormat="1">
      <c r="A784" s="14"/>
      <c r="B784" s="244"/>
      <c r="C784" s="245"/>
      <c r="D784" s="235" t="s">
        <v>198</v>
      </c>
      <c r="E784" s="246" t="s">
        <v>19</v>
      </c>
      <c r="F784" s="247" t="s">
        <v>7158</v>
      </c>
      <c r="G784" s="245"/>
      <c r="H784" s="248">
        <v>16.800000000000001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198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188</v>
      </c>
    </row>
    <row r="785" s="14" customFormat="1">
      <c r="A785" s="14"/>
      <c r="B785" s="244"/>
      <c r="C785" s="245"/>
      <c r="D785" s="235" t="s">
        <v>198</v>
      </c>
      <c r="E785" s="246" t="s">
        <v>19</v>
      </c>
      <c r="F785" s="247" t="s">
        <v>7159</v>
      </c>
      <c r="G785" s="245"/>
      <c r="H785" s="248">
        <v>8.75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198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188</v>
      </c>
    </row>
    <row r="786" s="14" customFormat="1">
      <c r="A786" s="14"/>
      <c r="B786" s="244"/>
      <c r="C786" s="245"/>
      <c r="D786" s="235" t="s">
        <v>198</v>
      </c>
      <c r="E786" s="246" t="s">
        <v>19</v>
      </c>
      <c r="F786" s="247" t="s">
        <v>430</v>
      </c>
      <c r="G786" s="245"/>
      <c r="H786" s="248">
        <v>-1.5760000000000001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198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188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7159</v>
      </c>
      <c r="G787" s="245"/>
      <c r="H787" s="248">
        <v>8.75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430</v>
      </c>
      <c r="G788" s="245"/>
      <c r="H788" s="248">
        <v>-1.5760000000000001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4" customFormat="1">
      <c r="A789" s="14"/>
      <c r="B789" s="244"/>
      <c r="C789" s="245"/>
      <c r="D789" s="235" t="s">
        <v>198</v>
      </c>
      <c r="E789" s="246" t="s">
        <v>19</v>
      </c>
      <c r="F789" s="247" t="s">
        <v>7160</v>
      </c>
      <c r="G789" s="245"/>
      <c r="H789" s="248">
        <v>3.3250000000000002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198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188</v>
      </c>
    </row>
    <row r="790" s="14" customFormat="1">
      <c r="A790" s="14"/>
      <c r="B790" s="244"/>
      <c r="C790" s="245"/>
      <c r="D790" s="235" t="s">
        <v>198</v>
      </c>
      <c r="E790" s="246" t="s">
        <v>19</v>
      </c>
      <c r="F790" s="247" t="s">
        <v>7161</v>
      </c>
      <c r="G790" s="245"/>
      <c r="H790" s="248">
        <v>11.9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188</v>
      </c>
    </row>
    <row r="791" s="14" customFormat="1">
      <c r="A791" s="14"/>
      <c r="B791" s="244"/>
      <c r="C791" s="245"/>
      <c r="D791" s="235" t="s">
        <v>198</v>
      </c>
      <c r="E791" s="246" t="s">
        <v>19</v>
      </c>
      <c r="F791" s="247" t="s">
        <v>430</v>
      </c>
      <c r="G791" s="245"/>
      <c r="H791" s="248">
        <v>-1.5760000000000001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198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188</v>
      </c>
    </row>
    <row r="792" s="14" customFormat="1">
      <c r="A792" s="14"/>
      <c r="B792" s="244"/>
      <c r="C792" s="245"/>
      <c r="D792" s="235" t="s">
        <v>198</v>
      </c>
      <c r="E792" s="246" t="s">
        <v>19</v>
      </c>
      <c r="F792" s="247" t="s">
        <v>7162</v>
      </c>
      <c r="G792" s="245"/>
      <c r="H792" s="248">
        <v>6.5979999999999999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198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188</v>
      </c>
    </row>
    <row r="793" s="14" customFormat="1">
      <c r="A793" s="14"/>
      <c r="B793" s="244"/>
      <c r="C793" s="245"/>
      <c r="D793" s="235" t="s">
        <v>198</v>
      </c>
      <c r="E793" s="246" t="s">
        <v>19</v>
      </c>
      <c r="F793" s="247" t="s">
        <v>7162</v>
      </c>
      <c r="G793" s="245"/>
      <c r="H793" s="248">
        <v>6.5979999999999999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198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188</v>
      </c>
    </row>
    <row r="794" s="14" customFormat="1">
      <c r="A794" s="14"/>
      <c r="B794" s="244"/>
      <c r="C794" s="245"/>
      <c r="D794" s="235" t="s">
        <v>198</v>
      </c>
      <c r="E794" s="246" t="s">
        <v>19</v>
      </c>
      <c r="F794" s="247" t="s">
        <v>7163</v>
      </c>
      <c r="G794" s="245"/>
      <c r="H794" s="248">
        <v>15.050000000000001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198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7164</v>
      </c>
      <c r="G795" s="245"/>
      <c r="H795" s="248">
        <v>-4.7279999999999998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4" customFormat="1">
      <c r="A796" s="14"/>
      <c r="B796" s="244"/>
      <c r="C796" s="245"/>
      <c r="D796" s="235" t="s">
        <v>198</v>
      </c>
      <c r="E796" s="246" t="s">
        <v>19</v>
      </c>
      <c r="F796" s="247" t="s">
        <v>7163</v>
      </c>
      <c r="G796" s="245"/>
      <c r="H796" s="248">
        <v>15.050000000000001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198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188</v>
      </c>
    </row>
    <row r="797" s="14" customFormat="1">
      <c r="A797" s="14"/>
      <c r="B797" s="244"/>
      <c r="C797" s="245"/>
      <c r="D797" s="235" t="s">
        <v>198</v>
      </c>
      <c r="E797" s="246" t="s">
        <v>19</v>
      </c>
      <c r="F797" s="247" t="s">
        <v>7157</v>
      </c>
      <c r="G797" s="245"/>
      <c r="H797" s="248">
        <v>15.4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188</v>
      </c>
    </row>
    <row r="798" s="14" customFormat="1">
      <c r="A798" s="14"/>
      <c r="B798" s="244"/>
      <c r="C798" s="245"/>
      <c r="D798" s="235" t="s">
        <v>198</v>
      </c>
      <c r="E798" s="246" t="s">
        <v>19</v>
      </c>
      <c r="F798" s="247" t="s">
        <v>430</v>
      </c>
      <c r="G798" s="245"/>
      <c r="H798" s="248">
        <v>-1.5760000000000001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198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7165</v>
      </c>
      <c r="G799" s="245"/>
      <c r="H799" s="248">
        <v>8.6099999999999994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4" customFormat="1">
      <c r="A800" s="14"/>
      <c r="B800" s="244"/>
      <c r="C800" s="245"/>
      <c r="D800" s="235" t="s">
        <v>198</v>
      </c>
      <c r="E800" s="246" t="s">
        <v>19</v>
      </c>
      <c r="F800" s="247" t="s">
        <v>430</v>
      </c>
      <c r="G800" s="245"/>
      <c r="H800" s="248">
        <v>-1.5760000000000001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198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7166</v>
      </c>
      <c r="G801" s="245"/>
      <c r="H801" s="248">
        <v>14.35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4" customFormat="1">
      <c r="A802" s="14"/>
      <c r="B802" s="244"/>
      <c r="C802" s="245"/>
      <c r="D802" s="235" t="s">
        <v>198</v>
      </c>
      <c r="E802" s="246" t="s">
        <v>19</v>
      </c>
      <c r="F802" s="247" t="s">
        <v>7167</v>
      </c>
      <c r="G802" s="245"/>
      <c r="H802" s="248">
        <v>-2.9550000000000001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198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188</v>
      </c>
    </row>
    <row r="803" s="14" customFormat="1">
      <c r="A803" s="14"/>
      <c r="B803" s="244"/>
      <c r="C803" s="245"/>
      <c r="D803" s="235" t="s">
        <v>198</v>
      </c>
      <c r="E803" s="246" t="s">
        <v>19</v>
      </c>
      <c r="F803" s="247" t="s">
        <v>7154</v>
      </c>
      <c r="G803" s="245"/>
      <c r="H803" s="248">
        <v>6.6500000000000004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198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7168</v>
      </c>
      <c r="G804" s="245"/>
      <c r="H804" s="248">
        <v>-1.379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4" customFormat="1">
      <c r="A805" s="14"/>
      <c r="B805" s="244"/>
      <c r="C805" s="245"/>
      <c r="D805" s="235" t="s">
        <v>198</v>
      </c>
      <c r="E805" s="246" t="s">
        <v>19</v>
      </c>
      <c r="F805" s="247" t="s">
        <v>7169</v>
      </c>
      <c r="G805" s="245"/>
      <c r="H805" s="248">
        <v>6.2999999999999998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198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7168</v>
      </c>
      <c r="G806" s="245"/>
      <c r="H806" s="248">
        <v>-1.379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4" customFormat="1">
      <c r="A807" s="14"/>
      <c r="B807" s="244"/>
      <c r="C807" s="245"/>
      <c r="D807" s="235" t="s">
        <v>198</v>
      </c>
      <c r="E807" s="246" t="s">
        <v>19</v>
      </c>
      <c r="F807" s="247" t="s">
        <v>7170</v>
      </c>
      <c r="G807" s="245"/>
      <c r="H807" s="248">
        <v>3.1499999999999999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198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7170</v>
      </c>
      <c r="G808" s="245"/>
      <c r="H808" s="248">
        <v>3.1499999999999999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5" customFormat="1">
      <c r="A809" s="15"/>
      <c r="B809" s="255"/>
      <c r="C809" s="256"/>
      <c r="D809" s="235" t="s">
        <v>198</v>
      </c>
      <c r="E809" s="257" t="s">
        <v>19</v>
      </c>
      <c r="F809" s="258" t="s">
        <v>229</v>
      </c>
      <c r="G809" s="256"/>
      <c r="H809" s="259">
        <v>147.51000000000005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198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188</v>
      </c>
    </row>
    <row r="810" s="2" customFormat="1" ht="33" customHeight="1">
      <c r="A810" s="40"/>
      <c r="B810" s="41"/>
      <c r="C810" s="215" t="s">
        <v>1000</v>
      </c>
      <c r="D810" s="215" t="s">
        <v>190</v>
      </c>
      <c r="E810" s="216" t="s">
        <v>1253</v>
      </c>
      <c r="F810" s="217" t="s">
        <v>1254</v>
      </c>
      <c r="G810" s="218" t="s">
        <v>243</v>
      </c>
      <c r="H810" s="219">
        <v>30.097999999999999</v>
      </c>
      <c r="I810" s="220"/>
      <c r="J810" s="221">
        <f>ROUND(I810*H810,2)</f>
        <v>0</v>
      </c>
      <c r="K810" s="217" t="s">
        <v>194</v>
      </c>
      <c r="L810" s="46"/>
      <c r="M810" s="222" t="s">
        <v>19</v>
      </c>
      <c r="N810" s="223" t="s">
        <v>44</v>
      </c>
      <c r="O810" s="86"/>
      <c r="P810" s="224">
        <f>O810*H810</f>
        <v>0</v>
      </c>
      <c r="Q810" s="224">
        <v>0.03209</v>
      </c>
      <c r="R810" s="224">
        <f>Q810*H810</f>
        <v>0.96584481999999994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342</v>
      </c>
      <c r="AT810" s="226" t="s">
        <v>190</v>
      </c>
      <c r="AU810" s="226" t="s">
        <v>82</v>
      </c>
      <c r="AY810" s="19" t="s">
        <v>188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342</v>
      </c>
      <c r="BM810" s="226" t="s">
        <v>7171</v>
      </c>
    </row>
    <row r="811" s="2" customFormat="1">
      <c r="A811" s="40"/>
      <c r="B811" s="41"/>
      <c r="C811" s="42"/>
      <c r="D811" s="228" t="s">
        <v>196</v>
      </c>
      <c r="E811" s="42"/>
      <c r="F811" s="229" t="s">
        <v>1256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196</v>
      </c>
      <c r="AU811" s="19" t="s">
        <v>82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655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7172</v>
      </c>
      <c r="G813" s="245"/>
      <c r="H813" s="248">
        <v>17.850000000000001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7173</v>
      </c>
      <c r="G814" s="245"/>
      <c r="H814" s="248">
        <v>-3.1520000000000001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4" customFormat="1">
      <c r="A815" s="14"/>
      <c r="B815" s="244"/>
      <c r="C815" s="245"/>
      <c r="D815" s="235" t="s">
        <v>198</v>
      </c>
      <c r="E815" s="246" t="s">
        <v>19</v>
      </c>
      <c r="F815" s="247" t="s">
        <v>7157</v>
      </c>
      <c r="G815" s="245"/>
      <c r="H815" s="248">
        <v>15.4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198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188</v>
      </c>
    </row>
    <row r="816" s="15" customFormat="1">
      <c r="A816" s="15"/>
      <c r="B816" s="255"/>
      <c r="C816" s="256"/>
      <c r="D816" s="235" t="s">
        <v>198</v>
      </c>
      <c r="E816" s="257" t="s">
        <v>19</v>
      </c>
      <c r="F816" s="258" t="s">
        <v>229</v>
      </c>
      <c r="G816" s="256"/>
      <c r="H816" s="259">
        <v>30.097999999999999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198</v>
      </c>
      <c r="AU816" s="265" t="s">
        <v>82</v>
      </c>
      <c r="AV816" s="15" t="s">
        <v>135</v>
      </c>
      <c r="AW816" s="15" t="s">
        <v>35</v>
      </c>
      <c r="AX816" s="15" t="s">
        <v>80</v>
      </c>
      <c r="AY816" s="265" t="s">
        <v>188</v>
      </c>
    </row>
    <row r="817" s="2" customFormat="1" ht="24.15" customHeight="1">
      <c r="A817" s="40"/>
      <c r="B817" s="41"/>
      <c r="C817" s="215" t="s">
        <v>1006</v>
      </c>
      <c r="D817" s="215" t="s">
        <v>190</v>
      </c>
      <c r="E817" s="216" t="s">
        <v>1263</v>
      </c>
      <c r="F817" s="217" t="s">
        <v>1264</v>
      </c>
      <c r="G817" s="218" t="s">
        <v>243</v>
      </c>
      <c r="H817" s="219">
        <v>203.09100000000001</v>
      </c>
      <c r="I817" s="220"/>
      <c r="J817" s="221">
        <f>ROUND(I817*H817,2)</f>
        <v>0</v>
      </c>
      <c r="K817" s="217" t="s">
        <v>194</v>
      </c>
      <c r="L817" s="46"/>
      <c r="M817" s="222" t="s">
        <v>19</v>
      </c>
      <c r="N817" s="223" t="s">
        <v>44</v>
      </c>
      <c r="O817" s="86"/>
      <c r="P817" s="224">
        <f>O817*H817</f>
        <v>0</v>
      </c>
      <c r="Q817" s="224">
        <v>0.00020000000000000001</v>
      </c>
      <c r="R817" s="224">
        <f>Q817*H817</f>
        <v>0.0406182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342</v>
      </c>
      <c r="AT817" s="226" t="s">
        <v>190</v>
      </c>
      <c r="AU817" s="226" t="s">
        <v>82</v>
      </c>
      <c r="AY817" s="19" t="s">
        <v>188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342</v>
      </c>
      <c r="BM817" s="226" t="s">
        <v>7174</v>
      </c>
    </row>
    <row r="818" s="2" customFormat="1">
      <c r="A818" s="40"/>
      <c r="B818" s="41"/>
      <c r="C818" s="42"/>
      <c r="D818" s="228" t="s">
        <v>196</v>
      </c>
      <c r="E818" s="42"/>
      <c r="F818" s="229" t="s">
        <v>1266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196</v>
      </c>
      <c r="AU818" s="19" t="s">
        <v>82</v>
      </c>
    </row>
    <row r="819" s="14" customFormat="1">
      <c r="A819" s="14"/>
      <c r="B819" s="244"/>
      <c r="C819" s="245"/>
      <c r="D819" s="235" t="s">
        <v>198</v>
      </c>
      <c r="E819" s="246" t="s">
        <v>19</v>
      </c>
      <c r="F819" s="247" t="s">
        <v>7175</v>
      </c>
      <c r="G819" s="245"/>
      <c r="H819" s="248">
        <v>46.131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198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188</v>
      </c>
    </row>
    <row r="820" s="14" customFormat="1">
      <c r="A820" s="14"/>
      <c r="B820" s="244"/>
      <c r="C820" s="245"/>
      <c r="D820" s="235" t="s">
        <v>198</v>
      </c>
      <c r="E820" s="246" t="s">
        <v>19</v>
      </c>
      <c r="F820" s="247" t="s">
        <v>7176</v>
      </c>
      <c r="G820" s="245"/>
      <c r="H820" s="248">
        <v>147.50999999999999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198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188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7177</v>
      </c>
      <c r="G821" s="245"/>
      <c r="H821" s="248">
        <v>2.1000000000000001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4" customFormat="1">
      <c r="A822" s="14"/>
      <c r="B822" s="244"/>
      <c r="C822" s="245"/>
      <c r="D822" s="235" t="s">
        <v>198</v>
      </c>
      <c r="E822" s="246" t="s">
        <v>19</v>
      </c>
      <c r="F822" s="247" t="s">
        <v>7178</v>
      </c>
      <c r="G822" s="245"/>
      <c r="H822" s="248">
        <v>7.3499999999999996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198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188</v>
      </c>
    </row>
    <row r="823" s="15" customFormat="1">
      <c r="A823" s="15"/>
      <c r="B823" s="255"/>
      <c r="C823" s="256"/>
      <c r="D823" s="235" t="s">
        <v>198</v>
      </c>
      <c r="E823" s="257" t="s">
        <v>19</v>
      </c>
      <c r="F823" s="258" t="s">
        <v>229</v>
      </c>
      <c r="G823" s="256"/>
      <c r="H823" s="259">
        <v>203.09099999999998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5" t="s">
        <v>198</v>
      </c>
      <c r="AU823" s="265" t="s">
        <v>82</v>
      </c>
      <c r="AV823" s="15" t="s">
        <v>135</v>
      </c>
      <c r="AW823" s="15" t="s">
        <v>35</v>
      </c>
      <c r="AX823" s="15" t="s">
        <v>80</v>
      </c>
      <c r="AY823" s="265" t="s">
        <v>188</v>
      </c>
    </row>
    <row r="824" s="2" customFormat="1" ht="16.5" customHeight="1">
      <c r="A824" s="40"/>
      <c r="B824" s="41"/>
      <c r="C824" s="215" t="s">
        <v>1011</v>
      </c>
      <c r="D824" s="215" t="s">
        <v>190</v>
      </c>
      <c r="E824" s="216" t="s">
        <v>1271</v>
      </c>
      <c r="F824" s="217" t="s">
        <v>1272</v>
      </c>
      <c r="G824" s="218" t="s">
        <v>243</v>
      </c>
      <c r="H824" s="219">
        <v>203.09100000000001</v>
      </c>
      <c r="I824" s="220"/>
      <c r="J824" s="221">
        <f>ROUND(I824*H824,2)</f>
        <v>0</v>
      </c>
      <c r="K824" s="217" t="s">
        <v>194</v>
      </c>
      <c r="L824" s="46"/>
      <c r="M824" s="222" t="s">
        <v>19</v>
      </c>
      <c r="N824" s="223" t="s">
        <v>44</v>
      </c>
      <c r="O824" s="86"/>
      <c r="P824" s="224">
        <f>O824*H824</f>
        <v>0</v>
      </c>
      <c r="Q824" s="224">
        <v>0.0014</v>
      </c>
      <c r="R824" s="224">
        <f>Q824*H824</f>
        <v>0.28432740000000001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342</v>
      </c>
      <c r="AT824" s="226" t="s">
        <v>190</v>
      </c>
      <c r="AU824" s="226" t="s">
        <v>82</v>
      </c>
      <c r="AY824" s="19" t="s">
        <v>188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80</v>
      </c>
      <c r="BK824" s="227">
        <f>ROUND(I824*H824,2)</f>
        <v>0</v>
      </c>
      <c r="BL824" s="19" t="s">
        <v>342</v>
      </c>
      <c r="BM824" s="226" t="s">
        <v>7179</v>
      </c>
    </row>
    <row r="825" s="2" customFormat="1">
      <c r="A825" s="40"/>
      <c r="B825" s="41"/>
      <c r="C825" s="42"/>
      <c r="D825" s="228" t="s">
        <v>196</v>
      </c>
      <c r="E825" s="42"/>
      <c r="F825" s="229" t="s">
        <v>1274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196</v>
      </c>
      <c r="AU825" s="19" t="s">
        <v>82</v>
      </c>
    </row>
    <row r="826" s="14" customFormat="1">
      <c r="A826" s="14"/>
      <c r="B826" s="244"/>
      <c r="C826" s="245"/>
      <c r="D826" s="235" t="s">
        <v>198</v>
      </c>
      <c r="E826" s="246" t="s">
        <v>19</v>
      </c>
      <c r="F826" s="247" t="s">
        <v>7175</v>
      </c>
      <c r="G826" s="245"/>
      <c r="H826" s="248">
        <v>46.131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198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188</v>
      </c>
    </row>
    <row r="827" s="14" customFormat="1">
      <c r="A827" s="14"/>
      <c r="B827" s="244"/>
      <c r="C827" s="245"/>
      <c r="D827" s="235" t="s">
        <v>198</v>
      </c>
      <c r="E827" s="246" t="s">
        <v>19</v>
      </c>
      <c r="F827" s="247" t="s">
        <v>7176</v>
      </c>
      <c r="G827" s="245"/>
      <c r="H827" s="248">
        <v>147.50999999999999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198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188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7177</v>
      </c>
      <c r="G828" s="245"/>
      <c r="H828" s="248">
        <v>2.1000000000000001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7178</v>
      </c>
      <c r="G829" s="245"/>
      <c r="H829" s="248">
        <v>7.3499999999999996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5" customFormat="1">
      <c r="A830" s="15"/>
      <c r="B830" s="255"/>
      <c r="C830" s="256"/>
      <c r="D830" s="235" t="s">
        <v>198</v>
      </c>
      <c r="E830" s="257" t="s">
        <v>19</v>
      </c>
      <c r="F830" s="258" t="s">
        <v>229</v>
      </c>
      <c r="G830" s="256"/>
      <c r="H830" s="259">
        <v>203.09099999999998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198</v>
      </c>
      <c r="AU830" s="265" t="s">
        <v>82</v>
      </c>
      <c r="AV830" s="15" t="s">
        <v>135</v>
      </c>
      <c r="AW830" s="15" t="s">
        <v>35</v>
      </c>
      <c r="AX830" s="15" t="s">
        <v>80</v>
      </c>
      <c r="AY830" s="265" t="s">
        <v>188</v>
      </c>
    </row>
    <row r="831" s="2" customFormat="1" ht="24.15" customHeight="1">
      <c r="A831" s="40"/>
      <c r="B831" s="41"/>
      <c r="C831" s="215" t="s">
        <v>1013</v>
      </c>
      <c r="D831" s="215" t="s">
        <v>190</v>
      </c>
      <c r="E831" s="216" t="s">
        <v>1275</v>
      </c>
      <c r="F831" s="217" t="s">
        <v>1276</v>
      </c>
      <c r="G831" s="218" t="s">
        <v>501</v>
      </c>
      <c r="H831" s="219">
        <v>3.5</v>
      </c>
      <c r="I831" s="220"/>
      <c r="J831" s="221">
        <f>ROUND(I831*H831,2)</f>
        <v>0</v>
      </c>
      <c r="K831" s="217" t="s">
        <v>194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0.011220000000000001</v>
      </c>
      <c r="R831" s="224">
        <f>Q831*H831</f>
        <v>0.039269999999999999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342</v>
      </c>
      <c r="AT831" s="226" t="s">
        <v>190</v>
      </c>
      <c r="AU831" s="226" t="s">
        <v>82</v>
      </c>
      <c r="AY831" s="19" t="s">
        <v>188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342</v>
      </c>
      <c r="BM831" s="226" t="s">
        <v>7180</v>
      </c>
    </row>
    <row r="832" s="2" customFormat="1">
      <c r="A832" s="40"/>
      <c r="B832" s="41"/>
      <c r="C832" s="42"/>
      <c r="D832" s="228" t="s">
        <v>196</v>
      </c>
      <c r="E832" s="42"/>
      <c r="F832" s="229" t="s">
        <v>1278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196</v>
      </c>
      <c r="AU832" s="19" t="s">
        <v>82</v>
      </c>
    </row>
    <row r="833" s="13" customFormat="1">
      <c r="A833" s="13"/>
      <c r="B833" s="233"/>
      <c r="C833" s="234"/>
      <c r="D833" s="235" t="s">
        <v>198</v>
      </c>
      <c r="E833" s="236" t="s">
        <v>19</v>
      </c>
      <c r="F833" s="237" t="s">
        <v>655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198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7181</v>
      </c>
      <c r="G834" s="245"/>
      <c r="H834" s="248">
        <v>3.5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5" customFormat="1">
      <c r="A835" s="15"/>
      <c r="B835" s="255"/>
      <c r="C835" s="256"/>
      <c r="D835" s="235" t="s">
        <v>198</v>
      </c>
      <c r="E835" s="257" t="s">
        <v>19</v>
      </c>
      <c r="F835" s="258" t="s">
        <v>229</v>
      </c>
      <c r="G835" s="256"/>
      <c r="H835" s="259">
        <v>3.5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198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188</v>
      </c>
    </row>
    <row r="836" s="2" customFormat="1" ht="24.15" customHeight="1">
      <c r="A836" s="40"/>
      <c r="B836" s="41"/>
      <c r="C836" s="215" t="s">
        <v>1016</v>
      </c>
      <c r="D836" s="215" t="s">
        <v>190</v>
      </c>
      <c r="E836" s="216" t="s">
        <v>1281</v>
      </c>
      <c r="F836" s="217" t="s">
        <v>1282</v>
      </c>
      <c r="G836" s="218" t="s">
        <v>243</v>
      </c>
      <c r="H836" s="219">
        <v>7.3499999999999996</v>
      </c>
      <c r="I836" s="220"/>
      <c r="J836" s="221">
        <f>ROUND(I836*H836,2)</f>
        <v>0</v>
      </c>
      <c r="K836" s="217" t="s">
        <v>194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0.01566</v>
      </c>
      <c r="R836" s="224">
        <f>Q836*H836</f>
        <v>0.115101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342</v>
      </c>
      <c r="AT836" s="226" t="s">
        <v>190</v>
      </c>
      <c r="AU836" s="226" t="s">
        <v>82</v>
      </c>
      <c r="AY836" s="19" t="s">
        <v>188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342</v>
      </c>
      <c r="BM836" s="226" t="s">
        <v>7182</v>
      </c>
    </row>
    <row r="837" s="2" customFormat="1">
      <c r="A837" s="40"/>
      <c r="B837" s="41"/>
      <c r="C837" s="42"/>
      <c r="D837" s="228" t="s">
        <v>196</v>
      </c>
      <c r="E837" s="42"/>
      <c r="F837" s="229" t="s">
        <v>1284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196</v>
      </c>
      <c r="AU837" s="19" t="s">
        <v>82</v>
      </c>
    </row>
    <row r="838" s="13" customFormat="1">
      <c r="A838" s="13"/>
      <c r="B838" s="233"/>
      <c r="C838" s="234"/>
      <c r="D838" s="235" t="s">
        <v>198</v>
      </c>
      <c r="E838" s="236" t="s">
        <v>19</v>
      </c>
      <c r="F838" s="237" t="s">
        <v>655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198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188</v>
      </c>
    </row>
    <row r="839" s="14" customFormat="1">
      <c r="A839" s="14"/>
      <c r="B839" s="244"/>
      <c r="C839" s="245"/>
      <c r="D839" s="235" t="s">
        <v>198</v>
      </c>
      <c r="E839" s="246" t="s">
        <v>19</v>
      </c>
      <c r="F839" s="247" t="s">
        <v>7183</v>
      </c>
      <c r="G839" s="245"/>
      <c r="H839" s="248">
        <v>4.2000000000000002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198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188</v>
      </c>
    </row>
    <row r="840" s="14" customFormat="1">
      <c r="A840" s="14"/>
      <c r="B840" s="244"/>
      <c r="C840" s="245"/>
      <c r="D840" s="235" t="s">
        <v>198</v>
      </c>
      <c r="E840" s="246" t="s">
        <v>19</v>
      </c>
      <c r="F840" s="247" t="s">
        <v>7184</v>
      </c>
      <c r="G840" s="245"/>
      <c r="H840" s="248">
        <v>3.1499999999999999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198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188</v>
      </c>
    </row>
    <row r="841" s="15" customFormat="1">
      <c r="A841" s="15"/>
      <c r="B841" s="255"/>
      <c r="C841" s="256"/>
      <c r="D841" s="235" t="s">
        <v>198</v>
      </c>
      <c r="E841" s="257" t="s">
        <v>19</v>
      </c>
      <c r="F841" s="258" t="s">
        <v>229</v>
      </c>
      <c r="G841" s="256"/>
      <c r="H841" s="259">
        <v>7.3499999999999996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198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188</v>
      </c>
    </row>
    <row r="842" s="2" customFormat="1" ht="21.75" customHeight="1">
      <c r="A842" s="40"/>
      <c r="B842" s="41"/>
      <c r="C842" s="215" t="s">
        <v>1018</v>
      </c>
      <c r="D842" s="215" t="s">
        <v>190</v>
      </c>
      <c r="E842" s="216" t="s">
        <v>1922</v>
      </c>
      <c r="F842" s="217" t="s">
        <v>1923</v>
      </c>
      <c r="G842" s="218" t="s">
        <v>442</v>
      </c>
      <c r="H842" s="219">
        <v>4</v>
      </c>
      <c r="I842" s="220"/>
      <c r="J842" s="221">
        <f>ROUND(I842*H842,2)</f>
        <v>0</v>
      </c>
      <c r="K842" s="217" t="s">
        <v>194</v>
      </c>
      <c r="L842" s="46"/>
      <c r="M842" s="222" t="s">
        <v>19</v>
      </c>
      <c r="N842" s="223" t="s">
        <v>44</v>
      </c>
      <c r="O842" s="86"/>
      <c r="P842" s="224">
        <f>O842*H842</f>
        <v>0</v>
      </c>
      <c r="Q842" s="224">
        <v>1.0000000000000001E-05</v>
      </c>
      <c r="R842" s="224">
        <f>Q842*H842</f>
        <v>4.0000000000000003E-05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342</v>
      </c>
      <c r="AT842" s="226" t="s">
        <v>190</v>
      </c>
      <c r="AU842" s="226" t="s">
        <v>82</v>
      </c>
      <c r="AY842" s="19" t="s">
        <v>188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80</v>
      </c>
      <c r="BK842" s="227">
        <f>ROUND(I842*H842,2)</f>
        <v>0</v>
      </c>
      <c r="BL842" s="19" t="s">
        <v>342</v>
      </c>
      <c r="BM842" s="226" t="s">
        <v>7185</v>
      </c>
    </row>
    <row r="843" s="2" customFormat="1">
      <c r="A843" s="40"/>
      <c r="B843" s="41"/>
      <c r="C843" s="42"/>
      <c r="D843" s="228" t="s">
        <v>196</v>
      </c>
      <c r="E843" s="42"/>
      <c r="F843" s="229" t="s">
        <v>1925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196</v>
      </c>
      <c r="AU843" s="19" t="s">
        <v>82</v>
      </c>
    </row>
    <row r="844" s="13" customFormat="1">
      <c r="A844" s="13"/>
      <c r="B844" s="233"/>
      <c r="C844" s="234"/>
      <c r="D844" s="235" t="s">
        <v>198</v>
      </c>
      <c r="E844" s="236" t="s">
        <v>19</v>
      </c>
      <c r="F844" s="237" t="s">
        <v>655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198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188</v>
      </c>
    </row>
    <row r="845" s="14" customFormat="1">
      <c r="A845" s="14"/>
      <c r="B845" s="244"/>
      <c r="C845" s="245"/>
      <c r="D845" s="235" t="s">
        <v>198</v>
      </c>
      <c r="E845" s="246" t="s">
        <v>19</v>
      </c>
      <c r="F845" s="247" t="s">
        <v>7186</v>
      </c>
      <c r="G845" s="245"/>
      <c r="H845" s="248">
        <v>4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198</v>
      </c>
      <c r="AU845" s="254" t="s">
        <v>82</v>
      </c>
      <c r="AV845" s="14" t="s">
        <v>82</v>
      </c>
      <c r="AW845" s="14" t="s">
        <v>35</v>
      </c>
      <c r="AX845" s="14" t="s">
        <v>73</v>
      </c>
      <c r="AY845" s="254" t="s">
        <v>188</v>
      </c>
    </row>
    <row r="846" s="15" customFormat="1">
      <c r="A846" s="15"/>
      <c r="B846" s="255"/>
      <c r="C846" s="256"/>
      <c r="D846" s="235" t="s">
        <v>198</v>
      </c>
      <c r="E846" s="257" t="s">
        <v>19</v>
      </c>
      <c r="F846" s="258" t="s">
        <v>229</v>
      </c>
      <c r="G846" s="256"/>
      <c r="H846" s="259">
        <v>4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198</v>
      </c>
      <c r="AU846" s="265" t="s">
        <v>82</v>
      </c>
      <c r="AV846" s="15" t="s">
        <v>135</v>
      </c>
      <c r="AW846" s="15" t="s">
        <v>35</v>
      </c>
      <c r="AX846" s="15" t="s">
        <v>80</v>
      </c>
      <c r="AY846" s="265" t="s">
        <v>188</v>
      </c>
    </row>
    <row r="847" s="2" customFormat="1" ht="16.5" customHeight="1">
      <c r="A847" s="40"/>
      <c r="B847" s="41"/>
      <c r="C847" s="272" t="s">
        <v>1024</v>
      </c>
      <c r="D847" s="272" t="s">
        <v>522</v>
      </c>
      <c r="E847" s="273" t="s">
        <v>1927</v>
      </c>
      <c r="F847" s="274" t="s">
        <v>1928</v>
      </c>
      <c r="G847" s="275" t="s">
        <v>442</v>
      </c>
      <c r="H847" s="276">
        <v>4</v>
      </c>
      <c r="I847" s="277"/>
      <c r="J847" s="278">
        <f>ROUND(I847*H847,2)</f>
        <v>0</v>
      </c>
      <c r="K847" s="274" t="s">
        <v>194</v>
      </c>
      <c r="L847" s="279"/>
      <c r="M847" s="280" t="s">
        <v>19</v>
      </c>
      <c r="N847" s="281" t="s">
        <v>44</v>
      </c>
      <c r="O847" s="86"/>
      <c r="P847" s="224">
        <f>O847*H847</f>
        <v>0</v>
      </c>
      <c r="Q847" s="224">
        <v>0.0025000000000000001</v>
      </c>
      <c r="R847" s="224">
        <f>Q847*H847</f>
        <v>0.01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630</v>
      </c>
      <c r="AT847" s="226" t="s">
        <v>522</v>
      </c>
      <c r="AU847" s="226" t="s">
        <v>82</v>
      </c>
      <c r="AY847" s="19" t="s">
        <v>188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80</v>
      </c>
      <c r="BK847" s="227">
        <f>ROUND(I847*H847,2)</f>
        <v>0</v>
      </c>
      <c r="BL847" s="19" t="s">
        <v>342</v>
      </c>
      <c r="BM847" s="226" t="s">
        <v>7187</v>
      </c>
    </row>
    <row r="848" s="13" customFormat="1">
      <c r="A848" s="13"/>
      <c r="B848" s="233"/>
      <c r="C848" s="234"/>
      <c r="D848" s="235" t="s">
        <v>198</v>
      </c>
      <c r="E848" s="236" t="s">
        <v>19</v>
      </c>
      <c r="F848" s="237" t="s">
        <v>655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198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188</v>
      </c>
    </row>
    <row r="849" s="14" customFormat="1">
      <c r="A849" s="14"/>
      <c r="B849" s="244"/>
      <c r="C849" s="245"/>
      <c r="D849" s="235" t="s">
        <v>198</v>
      </c>
      <c r="E849" s="246" t="s">
        <v>19</v>
      </c>
      <c r="F849" s="247" t="s">
        <v>7186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198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188</v>
      </c>
    </row>
    <row r="850" s="15" customFormat="1">
      <c r="A850" s="15"/>
      <c r="B850" s="255"/>
      <c r="C850" s="256"/>
      <c r="D850" s="235" t="s">
        <v>198</v>
      </c>
      <c r="E850" s="257" t="s">
        <v>19</v>
      </c>
      <c r="F850" s="258" t="s">
        <v>229</v>
      </c>
      <c r="G850" s="256"/>
      <c r="H850" s="259">
        <v>4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198</v>
      </c>
      <c r="AU850" s="265" t="s">
        <v>82</v>
      </c>
      <c r="AV850" s="15" t="s">
        <v>135</v>
      </c>
      <c r="AW850" s="15" t="s">
        <v>35</v>
      </c>
      <c r="AX850" s="15" t="s">
        <v>80</v>
      </c>
      <c r="AY850" s="265" t="s">
        <v>188</v>
      </c>
    </row>
    <row r="851" s="2" customFormat="1" ht="24.15" customHeight="1">
      <c r="A851" s="40"/>
      <c r="B851" s="41"/>
      <c r="C851" s="215" t="s">
        <v>1030</v>
      </c>
      <c r="D851" s="215" t="s">
        <v>190</v>
      </c>
      <c r="E851" s="216" t="s">
        <v>1930</v>
      </c>
      <c r="F851" s="217" t="s">
        <v>1931</v>
      </c>
      <c r="G851" s="218" t="s">
        <v>442</v>
      </c>
      <c r="H851" s="219">
        <v>3</v>
      </c>
      <c r="I851" s="220"/>
      <c r="J851" s="221">
        <f>ROUND(I851*H851,2)</f>
        <v>0</v>
      </c>
      <c r="K851" s="217" t="s">
        <v>194</v>
      </c>
      <c r="L851" s="46"/>
      <c r="M851" s="222" t="s">
        <v>19</v>
      </c>
      <c r="N851" s="223" t="s">
        <v>44</v>
      </c>
      <c r="O851" s="86"/>
      <c r="P851" s="224">
        <f>O851*H851</f>
        <v>0</v>
      </c>
      <c r="Q851" s="224">
        <v>1.0000000000000001E-05</v>
      </c>
      <c r="R851" s="224">
        <f>Q851*H851</f>
        <v>3.0000000000000004E-05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342</v>
      </c>
      <c r="AT851" s="226" t="s">
        <v>190</v>
      </c>
      <c r="AU851" s="226" t="s">
        <v>82</v>
      </c>
      <c r="AY851" s="19" t="s">
        <v>188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80</v>
      </c>
      <c r="BK851" s="227">
        <f>ROUND(I851*H851,2)</f>
        <v>0</v>
      </c>
      <c r="BL851" s="19" t="s">
        <v>342</v>
      </c>
      <c r="BM851" s="226" t="s">
        <v>7188</v>
      </c>
    </row>
    <row r="852" s="2" customFormat="1">
      <c r="A852" s="40"/>
      <c r="B852" s="41"/>
      <c r="C852" s="42"/>
      <c r="D852" s="228" t="s">
        <v>196</v>
      </c>
      <c r="E852" s="42"/>
      <c r="F852" s="229" t="s">
        <v>1933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196</v>
      </c>
      <c r="AU852" s="19" t="s">
        <v>82</v>
      </c>
    </row>
    <row r="853" s="13" customFormat="1">
      <c r="A853" s="13"/>
      <c r="B853" s="233"/>
      <c r="C853" s="234"/>
      <c r="D853" s="235" t="s">
        <v>198</v>
      </c>
      <c r="E853" s="236" t="s">
        <v>19</v>
      </c>
      <c r="F853" s="237" t="s">
        <v>655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198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188</v>
      </c>
    </row>
    <row r="854" s="14" customFormat="1">
      <c r="A854" s="14"/>
      <c r="B854" s="244"/>
      <c r="C854" s="245"/>
      <c r="D854" s="235" t="s">
        <v>198</v>
      </c>
      <c r="E854" s="246" t="s">
        <v>19</v>
      </c>
      <c r="F854" s="247" t="s">
        <v>129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198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188</v>
      </c>
    </row>
    <row r="855" s="15" customFormat="1">
      <c r="A855" s="15"/>
      <c r="B855" s="255"/>
      <c r="C855" s="256"/>
      <c r="D855" s="235" t="s">
        <v>198</v>
      </c>
      <c r="E855" s="257" t="s">
        <v>19</v>
      </c>
      <c r="F855" s="258" t="s">
        <v>229</v>
      </c>
      <c r="G855" s="256"/>
      <c r="H855" s="259">
        <v>3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198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188</v>
      </c>
    </row>
    <row r="856" s="2" customFormat="1" ht="16.5" customHeight="1">
      <c r="A856" s="40"/>
      <c r="B856" s="41"/>
      <c r="C856" s="272" t="s">
        <v>1034</v>
      </c>
      <c r="D856" s="272" t="s">
        <v>522</v>
      </c>
      <c r="E856" s="273" t="s">
        <v>1935</v>
      </c>
      <c r="F856" s="274" t="s">
        <v>1936</v>
      </c>
      <c r="G856" s="275" t="s">
        <v>442</v>
      </c>
      <c r="H856" s="276">
        <v>3</v>
      </c>
      <c r="I856" s="277"/>
      <c r="J856" s="278">
        <f>ROUND(I856*H856,2)</f>
        <v>0</v>
      </c>
      <c r="K856" s="274" t="s">
        <v>194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0.0025000000000000001</v>
      </c>
      <c r="R856" s="224">
        <f>Q856*H856</f>
        <v>0.0074999999999999997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630</v>
      </c>
      <c r="AT856" s="226" t="s">
        <v>522</v>
      </c>
      <c r="AU856" s="226" t="s">
        <v>82</v>
      </c>
      <c r="AY856" s="19" t="s">
        <v>188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342</v>
      </c>
      <c r="BM856" s="226" t="s">
        <v>7189</v>
      </c>
    </row>
    <row r="857" s="13" customFormat="1">
      <c r="A857" s="13"/>
      <c r="B857" s="233"/>
      <c r="C857" s="234"/>
      <c r="D857" s="235" t="s">
        <v>198</v>
      </c>
      <c r="E857" s="236" t="s">
        <v>19</v>
      </c>
      <c r="F857" s="237" t="s">
        <v>655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198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188</v>
      </c>
    </row>
    <row r="858" s="14" customFormat="1">
      <c r="A858" s="14"/>
      <c r="B858" s="244"/>
      <c r="C858" s="245"/>
      <c r="D858" s="235" t="s">
        <v>198</v>
      </c>
      <c r="E858" s="246" t="s">
        <v>19</v>
      </c>
      <c r="F858" s="247" t="s">
        <v>129</v>
      </c>
      <c r="G858" s="245"/>
      <c r="H858" s="248">
        <v>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198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188</v>
      </c>
    </row>
    <row r="859" s="15" customFormat="1">
      <c r="A859" s="15"/>
      <c r="B859" s="255"/>
      <c r="C859" s="256"/>
      <c r="D859" s="235" t="s">
        <v>198</v>
      </c>
      <c r="E859" s="257" t="s">
        <v>19</v>
      </c>
      <c r="F859" s="258" t="s">
        <v>229</v>
      </c>
      <c r="G859" s="256"/>
      <c r="H859" s="259">
        <v>3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198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188</v>
      </c>
    </row>
    <row r="860" s="2" customFormat="1" ht="16.5" customHeight="1">
      <c r="A860" s="40"/>
      <c r="B860" s="41"/>
      <c r="C860" s="215" t="s">
        <v>1036</v>
      </c>
      <c r="D860" s="215" t="s">
        <v>190</v>
      </c>
      <c r="E860" s="216" t="s">
        <v>1939</v>
      </c>
      <c r="F860" s="217" t="s">
        <v>1940</v>
      </c>
      <c r="G860" s="218" t="s">
        <v>243</v>
      </c>
      <c r="H860" s="219">
        <v>10.531000000000001</v>
      </c>
      <c r="I860" s="220"/>
      <c r="J860" s="221">
        <f>ROUND(I860*H860,2)</f>
        <v>0</v>
      </c>
      <c r="K860" s="217" t="s">
        <v>194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0.020119999999999999</v>
      </c>
      <c r="R860" s="224">
        <f>Q860*H860</f>
        <v>0.21188372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342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342</v>
      </c>
      <c r="BM860" s="226" t="s">
        <v>7190</v>
      </c>
    </row>
    <row r="861" s="2" customFormat="1">
      <c r="A861" s="40"/>
      <c r="B861" s="41"/>
      <c r="C861" s="42"/>
      <c r="D861" s="228" t="s">
        <v>196</v>
      </c>
      <c r="E861" s="42"/>
      <c r="F861" s="229" t="s">
        <v>1942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196</v>
      </c>
      <c r="AU861" s="19" t="s">
        <v>82</v>
      </c>
    </row>
    <row r="862" s="13" customFormat="1">
      <c r="A862" s="13"/>
      <c r="B862" s="233"/>
      <c r="C862" s="234"/>
      <c r="D862" s="235" t="s">
        <v>198</v>
      </c>
      <c r="E862" s="236" t="s">
        <v>19</v>
      </c>
      <c r="F862" s="237" t="s">
        <v>7191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198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188</v>
      </c>
    </row>
    <row r="863" s="13" customFormat="1">
      <c r="A863" s="13"/>
      <c r="B863" s="233"/>
      <c r="C863" s="234"/>
      <c r="D863" s="235" t="s">
        <v>198</v>
      </c>
      <c r="E863" s="236" t="s">
        <v>19</v>
      </c>
      <c r="F863" s="237" t="s">
        <v>7192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198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188</v>
      </c>
    </row>
    <row r="864" s="14" customFormat="1">
      <c r="A864" s="14"/>
      <c r="B864" s="244"/>
      <c r="C864" s="245"/>
      <c r="D864" s="235" t="s">
        <v>198</v>
      </c>
      <c r="E864" s="246" t="s">
        <v>19</v>
      </c>
      <c r="F864" s="247" t="s">
        <v>1947</v>
      </c>
      <c r="G864" s="245"/>
      <c r="H864" s="248">
        <v>2.46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198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188</v>
      </c>
    </row>
    <row r="865" s="14" customFormat="1">
      <c r="A865" s="14"/>
      <c r="B865" s="244"/>
      <c r="C865" s="245"/>
      <c r="D865" s="235" t="s">
        <v>198</v>
      </c>
      <c r="E865" s="246" t="s">
        <v>19</v>
      </c>
      <c r="F865" s="247" t="s">
        <v>7193</v>
      </c>
      <c r="G865" s="245"/>
      <c r="H865" s="248">
        <v>3.5670000000000002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198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188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1949</v>
      </c>
      <c r="G866" s="245"/>
      <c r="H866" s="248">
        <v>-2.3639999999999999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3" customFormat="1">
      <c r="A867" s="13"/>
      <c r="B867" s="233"/>
      <c r="C867" s="234"/>
      <c r="D867" s="235" t="s">
        <v>198</v>
      </c>
      <c r="E867" s="236" t="s">
        <v>19</v>
      </c>
      <c r="F867" s="237" t="s">
        <v>7194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198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7195</v>
      </c>
      <c r="G868" s="245"/>
      <c r="H868" s="248">
        <v>4.7149999999999999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4" customFormat="1">
      <c r="A869" s="14"/>
      <c r="B869" s="244"/>
      <c r="C869" s="245"/>
      <c r="D869" s="235" t="s">
        <v>198</v>
      </c>
      <c r="E869" s="246" t="s">
        <v>19</v>
      </c>
      <c r="F869" s="247" t="s">
        <v>7196</v>
      </c>
      <c r="G869" s="245"/>
      <c r="H869" s="248">
        <v>5.6989999999999998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198</v>
      </c>
      <c r="AU869" s="254" t="s">
        <v>82</v>
      </c>
      <c r="AV869" s="14" t="s">
        <v>82</v>
      </c>
      <c r="AW869" s="14" t="s">
        <v>35</v>
      </c>
      <c r="AX869" s="14" t="s">
        <v>73</v>
      </c>
      <c r="AY869" s="254" t="s">
        <v>188</v>
      </c>
    </row>
    <row r="870" s="14" customFormat="1">
      <c r="A870" s="14"/>
      <c r="B870" s="244"/>
      <c r="C870" s="245"/>
      <c r="D870" s="235" t="s">
        <v>198</v>
      </c>
      <c r="E870" s="246" t="s">
        <v>19</v>
      </c>
      <c r="F870" s="247" t="s">
        <v>7197</v>
      </c>
      <c r="G870" s="245"/>
      <c r="H870" s="248">
        <v>-3.5459999999999998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188</v>
      </c>
    </row>
    <row r="871" s="15" customFormat="1">
      <c r="A871" s="15"/>
      <c r="B871" s="255"/>
      <c r="C871" s="256"/>
      <c r="D871" s="235" t="s">
        <v>198</v>
      </c>
      <c r="E871" s="257" t="s">
        <v>19</v>
      </c>
      <c r="F871" s="258" t="s">
        <v>229</v>
      </c>
      <c r="G871" s="256"/>
      <c r="H871" s="259">
        <v>10.531000000000001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198</v>
      </c>
      <c r="AU871" s="265" t="s">
        <v>82</v>
      </c>
      <c r="AV871" s="15" t="s">
        <v>135</v>
      </c>
      <c r="AW871" s="15" t="s">
        <v>35</v>
      </c>
      <c r="AX871" s="15" t="s">
        <v>80</v>
      </c>
      <c r="AY871" s="265" t="s">
        <v>188</v>
      </c>
    </row>
    <row r="872" s="2" customFormat="1" ht="24.15" customHeight="1">
      <c r="A872" s="40"/>
      <c r="B872" s="41"/>
      <c r="C872" s="215" t="s">
        <v>1280</v>
      </c>
      <c r="D872" s="215" t="s">
        <v>190</v>
      </c>
      <c r="E872" s="216" t="s">
        <v>1951</v>
      </c>
      <c r="F872" s="217" t="s">
        <v>1952</v>
      </c>
      <c r="G872" s="218" t="s">
        <v>442</v>
      </c>
      <c r="H872" s="219">
        <v>5</v>
      </c>
      <c r="I872" s="220"/>
      <c r="J872" s="221">
        <f>ROUND(I872*H872,2)</f>
        <v>0</v>
      </c>
      <c r="K872" s="217" t="s">
        <v>194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0.03058</v>
      </c>
      <c r="R872" s="224">
        <f>Q872*H872</f>
        <v>0.15290000000000001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342</v>
      </c>
      <c r="AT872" s="226" t="s">
        <v>190</v>
      </c>
      <c r="AU872" s="226" t="s">
        <v>82</v>
      </c>
      <c r="AY872" s="19" t="s">
        <v>188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342</v>
      </c>
      <c r="BM872" s="226" t="s">
        <v>7198</v>
      </c>
    </row>
    <row r="873" s="2" customFormat="1">
      <c r="A873" s="40"/>
      <c r="B873" s="41"/>
      <c r="C873" s="42"/>
      <c r="D873" s="228" t="s">
        <v>196</v>
      </c>
      <c r="E873" s="42"/>
      <c r="F873" s="229" t="s">
        <v>1954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196</v>
      </c>
      <c r="AU873" s="19" t="s">
        <v>82</v>
      </c>
    </row>
    <row r="874" s="13" customFormat="1">
      <c r="A874" s="13"/>
      <c r="B874" s="233"/>
      <c r="C874" s="234"/>
      <c r="D874" s="235" t="s">
        <v>198</v>
      </c>
      <c r="E874" s="236" t="s">
        <v>19</v>
      </c>
      <c r="F874" s="237" t="s">
        <v>7191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198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188</v>
      </c>
    </row>
    <row r="875" s="13" customFormat="1">
      <c r="A875" s="13"/>
      <c r="B875" s="233"/>
      <c r="C875" s="234"/>
      <c r="D875" s="235" t="s">
        <v>198</v>
      </c>
      <c r="E875" s="236" t="s">
        <v>19</v>
      </c>
      <c r="F875" s="237" t="s">
        <v>7192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198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188</v>
      </c>
    </row>
    <row r="876" s="14" customFormat="1">
      <c r="A876" s="14"/>
      <c r="B876" s="244"/>
      <c r="C876" s="245"/>
      <c r="D876" s="235" t="s">
        <v>198</v>
      </c>
      <c r="E876" s="246" t="s">
        <v>19</v>
      </c>
      <c r="F876" s="247" t="s">
        <v>82</v>
      </c>
      <c r="G876" s="245"/>
      <c r="H876" s="248">
        <v>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198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188</v>
      </c>
    </row>
    <row r="877" s="13" customFormat="1">
      <c r="A877" s="13"/>
      <c r="B877" s="233"/>
      <c r="C877" s="234"/>
      <c r="D877" s="235" t="s">
        <v>198</v>
      </c>
      <c r="E877" s="236" t="s">
        <v>19</v>
      </c>
      <c r="F877" s="237" t="s">
        <v>7194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198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188</v>
      </c>
    </row>
    <row r="878" s="14" customFormat="1">
      <c r="A878" s="14"/>
      <c r="B878" s="244"/>
      <c r="C878" s="245"/>
      <c r="D878" s="235" t="s">
        <v>198</v>
      </c>
      <c r="E878" s="246" t="s">
        <v>19</v>
      </c>
      <c r="F878" s="247" t="s">
        <v>129</v>
      </c>
      <c r="G878" s="245"/>
      <c r="H878" s="248">
        <v>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198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188</v>
      </c>
    </row>
    <row r="879" s="15" customFormat="1">
      <c r="A879" s="15"/>
      <c r="B879" s="255"/>
      <c r="C879" s="256"/>
      <c r="D879" s="235" t="s">
        <v>198</v>
      </c>
      <c r="E879" s="257" t="s">
        <v>19</v>
      </c>
      <c r="F879" s="258" t="s">
        <v>229</v>
      </c>
      <c r="G879" s="256"/>
      <c r="H879" s="259">
        <v>5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198</v>
      </c>
      <c r="AU879" s="265" t="s">
        <v>82</v>
      </c>
      <c r="AV879" s="15" t="s">
        <v>135</v>
      </c>
      <c r="AW879" s="15" t="s">
        <v>35</v>
      </c>
      <c r="AX879" s="15" t="s">
        <v>80</v>
      </c>
      <c r="AY879" s="265" t="s">
        <v>188</v>
      </c>
    </row>
    <row r="880" s="2" customFormat="1" ht="16.5" customHeight="1">
      <c r="A880" s="40"/>
      <c r="B880" s="41"/>
      <c r="C880" s="215" t="s">
        <v>1286</v>
      </c>
      <c r="D880" s="215" t="s">
        <v>190</v>
      </c>
      <c r="E880" s="216" t="s">
        <v>7199</v>
      </c>
      <c r="F880" s="217" t="s">
        <v>7200</v>
      </c>
      <c r="G880" s="218" t="s">
        <v>243</v>
      </c>
      <c r="H880" s="219">
        <v>93.700000000000003</v>
      </c>
      <c r="I880" s="220"/>
      <c r="J880" s="221">
        <f>ROUND(I880*H880,2)</f>
        <v>0</v>
      </c>
      <c r="K880" s="217" t="s">
        <v>452</v>
      </c>
      <c r="L880" s="46"/>
      <c r="M880" s="222" t="s">
        <v>19</v>
      </c>
      <c r="N880" s="223" t="s">
        <v>44</v>
      </c>
      <c r="O880" s="86"/>
      <c r="P880" s="224">
        <f>O880*H880</f>
        <v>0</v>
      </c>
      <c r="Q880" s="224">
        <v>0.00117</v>
      </c>
      <c r="R880" s="224">
        <f>Q880*H880</f>
        <v>0.109629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342</v>
      </c>
      <c r="AT880" s="226" t="s">
        <v>190</v>
      </c>
      <c r="AU880" s="226" t="s">
        <v>82</v>
      </c>
      <c r="AY880" s="19" t="s">
        <v>188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80</v>
      </c>
      <c r="BK880" s="227">
        <f>ROUND(I880*H880,2)</f>
        <v>0</v>
      </c>
      <c r="BL880" s="19" t="s">
        <v>342</v>
      </c>
      <c r="BM880" s="226" t="s">
        <v>7201</v>
      </c>
    </row>
    <row r="881" s="13" customFormat="1">
      <c r="A881" s="13"/>
      <c r="B881" s="233"/>
      <c r="C881" s="234"/>
      <c r="D881" s="235" t="s">
        <v>198</v>
      </c>
      <c r="E881" s="236" t="s">
        <v>19</v>
      </c>
      <c r="F881" s="237" t="s">
        <v>6933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198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188</v>
      </c>
    </row>
    <row r="882" s="14" customFormat="1">
      <c r="A882" s="14"/>
      <c r="B882" s="244"/>
      <c r="C882" s="245"/>
      <c r="D882" s="235" t="s">
        <v>198</v>
      </c>
      <c r="E882" s="246" t="s">
        <v>19</v>
      </c>
      <c r="F882" s="247" t="s">
        <v>7202</v>
      </c>
      <c r="G882" s="245"/>
      <c r="H882" s="248">
        <v>93.700000000000003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198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188</v>
      </c>
    </row>
    <row r="883" s="15" customFormat="1">
      <c r="A883" s="15"/>
      <c r="B883" s="255"/>
      <c r="C883" s="256"/>
      <c r="D883" s="235" t="s">
        <v>198</v>
      </c>
      <c r="E883" s="257" t="s">
        <v>19</v>
      </c>
      <c r="F883" s="258" t="s">
        <v>229</v>
      </c>
      <c r="G883" s="256"/>
      <c r="H883" s="259">
        <v>93.700000000000003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198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188</v>
      </c>
    </row>
    <row r="884" s="2" customFormat="1" ht="16.5" customHeight="1">
      <c r="A884" s="40"/>
      <c r="B884" s="41"/>
      <c r="C884" s="272" t="s">
        <v>1291</v>
      </c>
      <c r="D884" s="272" t="s">
        <v>522</v>
      </c>
      <c r="E884" s="273" t="s">
        <v>7203</v>
      </c>
      <c r="F884" s="274" t="s">
        <v>7204</v>
      </c>
      <c r="G884" s="275" t="s">
        <v>1352</v>
      </c>
      <c r="H884" s="276">
        <v>18</v>
      </c>
      <c r="I884" s="277"/>
      <c r="J884" s="278">
        <f>ROUND(I884*H884,2)</f>
        <v>0</v>
      </c>
      <c r="K884" s="274" t="s">
        <v>452</v>
      </c>
      <c r="L884" s="279"/>
      <c r="M884" s="280" t="s">
        <v>19</v>
      </c>
      <c r="N884" s="281" t="s">
        <v>44</v>
      </c>
      <c r="O884" s="86"/>
      <c r="P884" s="224">
        <f>O884*H884</f>
        <v>0</v>
      </c>
      <c r="Q884" s="224">
        <v>0.0022000000000000001</v>
      </c>
      <c r="R884" s="224">
        <f>Q884*H884</f>
        <v>0.039600000000000003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630</v>
      </c>
      <c r="AT884" s="226" t="s">
        <v>522</v>
      </c>
      <c r="AU884" s="226" t="s">
        <v>82</v>
      </c>
      <c r="AY884" s="19" t="s">
        <v>188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342</v>
      </c>
      <c r="BM884" s="226" t="s">
        <v>7205</v>
      </c>
    </row>
    <row r="885" s="13" customFormat="1">
      <c r="A885" s="13"/>
      <c r="B885" s="233"/>
      <c r="C885" s="234"/>
      <c r="D885" s="235" t="s">
        <v>198</v>
      </c>
      <c r="E885" s="236" t="s">
        <v>19</v>
      </c>
      <c r="F885" s="237" t="s">
        <v>6933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198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188</v>
      </c>
    </row>
    <row r="886" s="14" customFormat="1">
      <c r="A886" s="14"/>
      <c r="B886" s="244"/>
      <c r="C886" s="245"/>
      <c r="D886" s="235" t="s">
        <v>198</v>
      </c>
      <c r="E886" s="246" t="s">
        <v>19</v>
      </c>
      <c r="F886" s="247" t="s">
        <v>355</v>
      </c>
      <c r="G886" s="245"/>
      <c r="H886" s="248">
        <v>18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198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188</v>
      </c>
    </row>
    <row r="887" s="15" customFormat="1">
      <c r="A887" s="15"/>
      <c r="B887" s="255"/>
      <c r="C887" s="256"/>
      <c r="D887" s="235" t="s">
        <v>198</v>
      </c>
      <c r="E887" s="257" t="s">
        <v>19</v>
      </c>
      <c r="F887" s="258" t="s">
        <v>229</v>
      </c>
      <c r="G887" s="256"/>
      <c r="H887" s="259">
        <v>18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198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188</v>
      </c>
    </row>
    <row r="888" s="2" customFormat="1" ht="16.5" customHeight="1">
      <c r="A888" s="40"/>
      <c r="B888" s="41"/>
      <c r="C888" s="272" t="s">
        <v>1298</v>
      </c>
      <c r="D888" s="272" t="s">
        <v>522</v>
      </c>
      <c r="E888" s="273" t="s">
        <v>7206</v>
      </c>
      <c r="F888" s="274" t="s">
        <v>7207</v>
      </c>
      <c r="G888" s="275" t="s">
        <v>1352</v>
      </c>
      <c r="H888" s="276">
        <v>20</v>
      </c>
      <c r="I888" s="277"/>
      <c r="J888" s="278">
        <f>ROUND(I888*H888,2)</f>
        <v>0</v>
      </c>
      <c r="K888" s="274" t="s">
        <v>452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0.0022000000000000001</v>
      </c>
      <c r="R888" s="224">
        <f>Q888*H888</f>
        <v>0.044000000000000004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630</v>
      </c>
      <c r="AT888" s="226" t="s">
        <v>522</v>
      </c>
      <c r="AU888" s="226" t="s">
        <v>82</v>
      </c>
      <c r="AY888" s="19" t="s">
        <v>188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342</v>
      </c>
      <c r="BM888" s="226" t="s">
        <v>7208</v>
      </c>
    </row>
    <row r="889" s="13" customFormat="1">
      <c r="A889" s="13"/>
      <c r="B889" s="233"/>
      <c r="C889" s="234"/>
      <c r="D889" s="235" t="s">
        <v>198</v>
      </c>
      <c r="E889" s="236" t="s">
        <v>19</v>
      </c>
      <c r="F889" s="237" t="s">
        <v>6933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198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188</v>
      </c>
    </row>
    <row r="890" s="13" customFormat="1">
      <c r="A890" s="13"/>
      <c r="B890" s="233"/>
      <c r="C890" s="234"/>
      <c r="D890" s="235" t="s">
        <v>198</v>
      </c>
      <c r="E890" s="236" t="s">
        <v>19</v>
      </c>
      <c r="F890" s="237" t="s">
        <v>7209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198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188</v>
      </c>
    </row>
    <row r="891" s="14" customFormat="1">
      <c r="A891" s="14"/>
      <c r="B891" s="244"/>
      <c r="C891" s="245"/>
      <c r="D891" s="235" t="s">
        <v>198</v>
      </c>
      <c r="E891" s="246" t="s">
        <v>19</v>
      </c>
      <c r="F891" s="247" t="s">
        <v>375</v>
      </c>
      <c r="G891" s="245"/>
      <c r="H891" s="248">
        <v>20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198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188</v>
      </c>
    </row>
    <row r="892" s="15" customFormat="1">
      <c r="A892" s="15"/>
      <c r="B892" s="255"/>
      <c r="C892" s="256"/>
      <c r="D892" s="235" t="s">
        <v>198</v>
      </c>
      <c r="E892" s="257" t="s">
        <v>19</v>
      </c>
      <c r="F892" s="258" t="s">
        <v>229</v>
      </c>
      <c r="G892" s="256"/>
      <c r="H892" s="259">
        <v>20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198</v>
      </c>
      <c r="AU892" s="265" t="s">
        <v>82</v>
      </c>
      <c r="AV892" s="15" t="s">
        <v>135</v>
      </c>
      <c r="AW892" s="15" t="s">
        <v>35</v>
      </c>
      <c r="AX892" s="15" t="s">
        <v>80</v>
      </c>
      <c r="AY892" s="265" t="s">
        <v>188</v>
      </c>
    </row>
    <row r="893" s="2" customFormat="1" ht="24.15" customHeight="1">
      <c r="A893" s="40"/>
      <c r="B893" s="41"/>
      <c r="C893" s="215" t="s">
        <v>1311</v>
      </c>
      <c r="D893" s="215" t="s">
        <v>190</v>
      </c>
      <c r="E893" s="216" t="s">
        <v>1956</v>
      </c>
      <c r="F893" s="217" t="s">
        <v>1957</v>
      </c>
      <c r="G893" s="218" t="s">
        <v>243</v>
      </c>
      <c r="H893" s="219">
        <v>102.40000000000001</v>
      </c>
      <c r="I893" s="220"/>
      <c r="J893" s="221">
        <f>ROUND(I893*H893,2)</f>
        <v>0</v>
      </c>
      <c r="K893" s="217" t="s">
        <v>194</v>
      </c>
      <c r="L893" s="46"/>
      <c r="M893" s="222" t="s">
        <v>19</v>
      </c>
      <c r="N893" s="223" t="s">
        <v>44</v>
      </c>
      <c r="O893" s="86"/>
      <c r="P893" s="224">
        <f>O893*H893</f>
        <v>0</v>
      </c>
      <c r="Q893" s="224">
        <v>0.00132</v>
      </c>
      <c r="R893" s="224">
        <f>Q893*H893</f>
        <v>0.13516800000000001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342</v>
      </c>
      <c r="AT893" s="226" t="s">
        <v>190</v>
      </c>
      <c r="AU893" s="226" t="s">
        <v>82</v>
      </c>
      <c r="AY893" s="19" t="s">
        <v>188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80</v>
      </c>
      <c r="BK893" s="227">
        <f>ROUND(I893*H893,2)</f>
        <v>0</v>
      </c>
      <c r="BL893" s="19" t="s">
        <v>342</v>
      </c>
      <c r="BM893" s="226" t="s">
        <v>7210</v>
      </c>
    </row>
    <row r="894" s="2" customFormat="1">
      <c r="A894" s="40"/>
      <c r="B894" s="41"/>
      <c r="C894" s="42"/>
      <c r="D894" s="228" t="s">
        <v>196</v>
      </c>
      <c r="E894" s="42"/>
      <c r="F894" s="229" t="s">
        <v>1959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196</v>
      </c>
      <c r="AU894" s="19" t="s">
        <v>82</v>
      </c>
    </row>
    <row r="895" s="13" customFormat="1">
      <c r="A895" s="13"/>
      <c r="B895" s="233"/>
      <c r="C895" s="234"/>
      <c r="D895" s="235" t="s">
        <v>198</v>
      </c>
      <c r="E895" s="236" t="s">
        <v>19</v>
      </c>
      <c r="F895" s="237" t="s">
        <v>655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198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188</v>
      </c>
    </row>
    <row r="896" s="14" customFormat="1">
      <c r="A896" s="14"/>
      <c r="B896" s="244"/>
      <c r="C896" s="245"/>
      <c r="D896" s="235" t="s">
        <v>198</v>
      </c>
      <c r="E896" s="246" t="s">
        <v>19</v>
      </c>
      <c r="F896" s="247" t="s">
        <v>7211</v>
      </c>
      <c r="G896" s="245"/>
      <c r="H896" s="248">
        <v>102.40000000000001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188</v>
      </c>
    </row>
    <row r="897" s="15" customFormat="1">
      <c r="A897" s="15"/>
      <c r="B897" s="255"/>
      <c r="C897" s="256"/>
      <c r="D897" s="235" t="s">
        <v>198</v>
      </c>
      <c r="E897" s="257" t="s">
        <v>19</v>
      </c>
      <c r="F897" s="258" t="s">
        <v>229</v>
      </c>
      <c r="G897" s="256"/>
      <c r="H897" s="259">
        <v>102.40000000000001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198</v>
      </c>
      <c r="AU897" s="265" t="s">
        <v>82</v>
      </c>
      <c r="AV897" s="15" t="s">
        <v>135</v>
      </c>
      <c r="AW897" s="15" t="s">
        <v>35</v>
      </c>
      <c r="AX897" s="15" t="s">
        <v>80</v>
      </c>
      <c r="AY897" s="265" t="s">
        <v>188</v>
      </c>
    </row>
    <row r="898" s="2" customFormat="1" ht="16.5" customHeight="1">
      <c r="A898" s="40"/>
      <c r="B898" s="41"/>
      <c r="C898" s="272" t="s">
        <v>1317</v>
      </c>
      <c r="D898" s="272" t="s">
        <v>522</v>
      </c>
      <c r="E898" s="273" t="s">
        <v>1962</v>
      </c>
      <c r="F898" s="274" t="s">
        <v>1963</v>
      </c>
      <c r="G898" s="275" t="s">
        <v>243</v>
      </c>
      <c r="H898" s="276">
        <v>107.52</v>
      </c>
      <c r="I898" s="277"/>
      <c r="J898" s="278">
        <f>ROUND(I898*H898,2)</f>
        <v>0</v>
      </c>
      <c r="K898" s="274" t="s">
        <v>194</v>
      </c>
      <c r="L898" s="279"/>
      <c r="M898" s="280" t="s">
        <v>19</v>
      </c>
      <c r="N898" s="281" t="s">
        <v>44</v>
      </c>
      <c r="O898" s="86"/>
      <c r="P898" s="224">
        <f>O898*H898</f>
        <v>0</v>
      </c>
      <c r="Q898" s="224">
        <v>0.0080000000000000002</v>
      </c>
      <c r="R898" s="224">
        <f>Q898*H898</f>
        <v>0.86016000000000004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630</v>
      </c>
      <c r="AT898" s="226" t="s">
        <v>522</v>
      </c>
      <c r="AU898" s="226" t="s">
        <v>82</v>
      </c>
      <c r="AY898" s="19" t="s">
        <v>188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80</v>
      </c>
      <c r="BK898" s="227">
        <f>ROUND(I898*H898,2)</f>
        <v>0</v>
      </c>
      <c r="BL898" s="19" t="s">
        <v>342</v>
      </c>
      <c r="BM898" s="226" t="s">
        <v>7212</v>
      </c>
    </row>
    <row r="899" s="13" customFormat="1">
      <c r="A899" s="13"/>
      <c r="B899" s="233"/>
      <c r="C899" s="234"/>
      <c r="D899" s="235" t="s">
        <v>198</v>
      </c>
      <c r="E899" s="236" t="s">
        <v>19</v>
      </c>
      <c r="F899" s="237" t="s">
        <v>655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198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7211</v>
      </c>
      <c r="G900" s="245"/>
      <c r="H900" s="248">
        <v>102.40000000000001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5" customFormat="1">
      <c r="A901" s="15"/>
      <c r="B901" s="255"/>
      <c r="C901" s="256"/>
      <c r="D901" s="235" t="s">
        <v>198</v>
      </c>
      <c r="E901" s="257" t="s">
        <v>19</v>
      </c>
      <c r="F901" s="258" t="s">
        <v>229</v>
      </c>
      <c r="G901" s="256"/>
      <c r="H901" s="259">
        <v>102.40000000000001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198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188</v>
      </c>
    </row>
    <row r="902" s="14" customFormat="1">
      <c r="A902" s="14"/>
      <c r="B902" s="244"/>
      <c r="C902" s="245"/>
      <c r="D902" s="235" t="s">
        <v>198</v>
      </c>
      <c r="E902" s="245"/>
      <c r="F902" s="247" t="s">
        <v>7213</v>
      </c>
      <c r="G902" s="245"/>
      <c r="H902" s="248">
        <v>107.52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198</v>
      </c>
      <c r="AU902" s="254" t="s">
        <v>82</v>
      </c>
      <c r="AV902" s="14" t="s">
        <v>82</v>
      </c>
      <c r="AW902" s="14" t="s">
        <v>4</v>
      </c>
      <c r="AX902" s="14" t="s">
        <v>80</v>
      </c>
      <c r="AY902" s="254" t="s">
        <v>188</v>
      </c>
    </row>
    <row r="903" s="2" customFormat="1" ht="24.15" customHeight="1">
      <c r="A903" s="40"/>
      <c r="B903" s="41"/>
      <c r="C903" s="215" t="s">
        <v>1327</v>
      </c>
      <c r="D903" s="215" t="s">
        <v>190</v>
      </c>
      <c r="E903" s="216" t="s">
        <v>1292</v>
      </c>
      <c r="F903" s="217" t="s">
        <v>1293</v>
      </c>
      <c r="G903" s="218" t="s">
        <v>460</v>
      </c>
      <c r="H903" s="266"/>
      <c r="I903" s="220"/>
      <c r="J903" s="221">
        <f>ROUND(I903*H903,2)</f>
        <v>0</v>
      </c>
      <c r="K903" s="217" t="s">
        <v>194</v>
      </c>
      <c r="L903" s="46"/>
      <c r="M903" s="222" t="s">
        <v>19</v>
      </c>
      <c r="N903" s="223" t="s">
        <v>44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342</v>
      </c>
      <c r="AT903" s="226" t="s">
        <v>190</v>
      </c>
      <c r="AU903" s="226" t="s">
        <v>82</v>
      </c>
      <c r="AY903" s="19" t="s">
        <v>188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342</v>
      </c>
      <c r="BM903" s="226" t="s">
        <v>7214</v>
      </c>
    </row>
    <row r="904" s="2" customFormat="1">
      <c r="A904" s="40"/>
      <c r="B904" s="41"/>
      <c r="C904" s="42"/>
      <c r="D904" s="228" t="s">
        <v>196</v>
      </c>
      <c r="E904" s="42"/>
      <c r="F904" s="229" t="s">
        <v>1295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196</v>
      </c>
      <c r="AU904" s="19" t="s">
        <v>82</v>
      </c>
    </row>
    <row r="905" s="12" customFormat="1" ht="22.8" customHeight="1">
      <c r="A905" s="12"/>
      <c r="B905" s="199"/>
      <c r="C905" s="200"/>
      <c r="D905" s="201" t="s">
        <v>72</v>
      </c>
      <c r="E905" s="213" t="s">
        <v>1296</v>
      </c>
      <c r="F905" s="213" t="s">
        <v>1297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SUM(P906:P918)</f>
        <v>0</v>
      </c>
      <c r="Q905" s="207"/>
      <c r="R905" s="208">
        <f>SUM(R906:R918)</f>
        <v>0.046345000000000004</v>
      </c>
      <c r="S905" s="207"/>
      <c r="T905" s="209">
        <f>SUM(T906:T918)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82</v>
      </c>
      <c r="AT905" s="211" t="s">
        <v>72</v>
      </c>
      <c r="AU905" s="211" t="s">
        <v>80</v>
      </c>
      <c r="AY905" s="210" t="s">
        <v>188</v>
      </c>
      <c r="BK905" s="212">
        <f>SUM(BK906:BK918)</f>
        <v>0</v>
      </c>
    </row>
    <row r="906" s="2" customFormat="1" ht="33" customHeight="1">
      <c r="A906" s="40"/>
      <c r="B906" s="41"/>
      <c r="C906" s="215" t="s">
        <v>1332</v>
      </c>
      <c r="D906" s="215" t="s">
        <v>190</v>
      </c>
      <c r="E906" s="216" t="s">
        <v>7215</v>
      </c>
      <c r="F906" s="217" t="s">
        <v>7216</v>
      </c>
      <c r="G906" s="218" t="s">
        <v>243</v>
      </c>
      <c r="H906" s="219">
        <v>0.5</v>
      </c>
      <c r="I906" s="220"/>
      <c r="J906" s="221">
        <f>ROUND(I906*H906,2)</f>
        <v>0</v>
      </c>
      <c r="K906" s="217" t="s">
        <v>194</v>
      </c>
      <c r="L906" s="46"/>
      <c r="M906" s="222" t="s">
        <v>19</v>
      </c>
      <c r="N906" s="223" t="s">
        <v>44</v>
      </c>
      <c r="O906" s="86"/>
      <c r="P906" s="224">
        <f>O906*H906</f>
        <v>0</v>
      </c>
      <c r="Q906" s="224">
        <v>0.0066100000000000004</v>
      </c>
      <c r="R906" s="224">
        <f>Q906*H906</f>
        <v>0.0033050000000000002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342</v>
      </c>
      <c r="AT906" s="226" t="s">
        <v>190</v>
      </c>
      <c r="AU906" s="226" t="s">
        <v>82</v>
      </c>
      <c r="AY906" s="19" t="s">
        <v>188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80</v>
      </c>
      <c r="BK906" s="227">
        <f>ROUND(I906*H906,2)</f>
        <v>0</v>
      </c>
      <c r="BL906" s="19" t="s">
        <v>342</v>
      </c>
      <c r="BM906" s="226" t="s">
        <v>7217</v>
      </c>
    </row>
    <row r="907" s="2" customFormat="1">
      <c r="A907" s="40"/>
      <c r="B907" s="41"/>
      <c r="C907" s="42"/>
      <c r="D907" s="228" t="s">
        <v>196</v>
      </c>
      <c r="E907" s="42"/>
      <c r="F907" s="229" t="s">
        <v>7218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196</v>
      </c>
      <c r="AU907" s="19" t="s">
        <v>82</v>
      </c>
    </row>
    <row r="908" s="13" customFormat="1">
      <c r="A908" s="13"/>
      <c r="B908" s="233"/>
      <c r="C908" s="234"/>
      <c r="D908" s="235" t="s">
        <v>198</v>
      </c>
      <c r="E908" s="236" t="s">
        <v>19</v>
      </c>
      <c r="F908" s="237" t="s">
        <v>1303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198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188</v>
      </c>
    </row>
    <row r="909" s="13" customFormat="1">
      <c r="A909" s="13"/>
      <c r="B909" s="233"/>
      <c r="C909" s="234"/>
      <c r="D909" s="235" t="s">
        <v>198</v>
      </c>
      <c r="E909" s="236" t="s">
        <v>19</v>
      </c>
      <c r="F909" s="237" t="s">
        <v>7219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198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188</v>
      </c>
    </row>
    <row r="910" s="14" customFormat="1">
      <c r="A910" s="14"/>
      <c r="B910" s="244"/>
      <c r="C910" s="245"/>
      <c r="D910" s="235" t="s">
        <v>198</v>
      </c>
      <c r="E910" s="246" t="s">
        <v>19</v>
      </c>
      <c r="F910" s="247" t="s">
        <v>7220</v>
      </c>
      <c r="G910" s="245"/>
      <c r="H910" s="248">
        <v>0.5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198</v>
      </c>
      <c r="AU910" s="254" t="s">
        <v>82</v>
      </c>
      <c r="AV910" s="14" t="s">
        <v>82</v>
      </c>
      <c r="AW910" s="14" t="s">
        <v>35</v>
      </c>
      <c r="AX910" s="14" t="s">
        <v>73</v>
      </c>
      <c r="AY910" s="254" t="s">
        <v>188</v>
      </c>
    </row>
    <row r="911" s="15" customFormat="1">
      <c r="A911" s="15"/>
      <c r="B911" s="255"/>
      <c r="C911" s="256"/>
      <c r="D911" s="235" t="s">
        <v>198</v>
      </c>
      <c r="E911" s="257" t="s">
        <v>19</v>
      </c>
      <c r="F911" s="258" t="s">
        <v>229</v>
      </c>
      <c r="G911" s="256"/>
      <c r="H911" s="259">
        <v>0.5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198</v>
      </c>
      <c r="AU911" s="265" t="s">
        <v>82</v>
      </c>
      <c r="AV911" s="15" t="s">
        <v>135</v>
      </c>
      <c r="AW911" s="15" t="s">
        <v>35</v>
      </c>
      <c r="AX911" s="15" t="s">
        <v>80</v>
      </c>
      <c r="AY911" s="265" t="s">
        <v>188</v>
      </c>
    </row>
    <row r="912" s="2" customFormat="1" ht="24.15" customHeight="1">
      <c r="A912" s="40"/>
      <c r="B912" s="41"/>
      <c r="C912" s="215" t="s">
        <v>1337</v>
      </c>
      <c r="D912" s="215" t="s">
        <v>190</v>
      </c>
      <c r="E912" s="216" t="s">
        <v>1969</v>
      </c>
      <c r="F912" s="217" t="s">
        <v>1970</v>
      </c>
      <c r="G912" s="218" t="s">
        <v>501</v>
      </c>
      <c r="H912" s="219">
        <v>16</v>
      </c>
      <c r="I912" s="220"/>
      <c r="J912" s="221">
        <f>ROUND(I912*H912,2)</f>
        <v>0</v>
      </c>
      <c r="K912" s="217" t="s">
        <v>452</v>
      </c>
      <c r="L912" s="46"/>
      <c r="M912" s="222" t="s">
        <v>19</v>
      </c>
      <c r="N912" s="223" t="s">
        <v>44</v>
      </c>
      <c r="O912" s="86"/>
      <c r="P912" s="224">
        <f>O912*H912</f>
        <v>0</v>
      </c>
      <c r="Q912" s="224">
        <v>0.0026900000000000001</v>
      </c>
      <c r="R912" s="224">
        <f>Q912*H912</f>
        <v>0.043040000000000002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342</v>
      </c>
      <c r="AT912" s="226" t="s">
        <v>190</v>
      </c>
      <c r="AU912" s="226" t="s">
        <v>82</v>
      </c>
      <c r="AY912" s="19" t="s">
        <v>188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80</v>
      </c>
      <c r="BK912" s="227">
        <f>ROUND(I912*H912,2)</f>
        <v>0</v>
      </c>
      <c r="BL912" s="19" t="s">
        <v>342</v>
      </c>
      <c r="BM912" s="226" t="s">
        <v>7221</v>
      </c>
    </row>
    <row r="913" s="13" customFormat="1">
      <c r="A913" s="13"/>
      <c r="B913" s="233"/>
      <c r="C913" s="234"/>
      <c r="D913" s="235" t="s">
        <v>198</v>
      </c>
      <c r="E913" s="236" t="s">
        <v>19</v>
      </c>
      <c r="F913" s="237" t="s">
        <v>1303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198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188</v>
      </c>
    </row>
    <row r="914" s="13" customFormat="1">
      <c r="A914" s="13"/>
      <c r="B914" s="233"/>
      <c r="C914" s="234"/>
      <c r="D914" s="235" t="s">
        <v>198</v>
      </c>
      <c r="E914" s="236" t="s">
        <v>19</v>
      </c>
      <c r="F914" s="237" t="s">
        <v>1972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198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188</v>
      </c>
    </row>
    <row r="915" s="14" customFormat="1">
      <c r="A915" s="14"/>
      <c r="B915" s="244"/>
      <c r="C915" s="245"/>
      <c r="D915" s="235" t="s">
        <v>198</v>
      </c>
      <c r="E915" s="246" t="s">
        <v>19</v>
      </c>
      <c r="F915" s="247" t="s">
        <v>342</v>
      </c>
      <c r="G915" s="245"/>
      <c r="H915" s="248">
        <v>16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198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188</v>
      </c>
    </row>
    <row r="916" s="15" customFormat="1">
      <c r="A916" s="15"/>
      <c r="B916" s="255"/>
      <c r="C916" s="256"/>
      <c r="D916" s="235" t="s">
        <v>198</v>
      </c>
      <c r="E916" s="257" t="s">
        <v>19</v>
      </c>
      <c r="F916" s="258" t="s">
        <v>229</v>
      </c>
      <c r="G916" s="256"/>
      <c r="H916" s="259">
        <v>16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198</v>
      </c>
      <c r="AU916" s="265" t="s">
        <v>82</v>
      </c>
      <c r="AV916" s="15" t="s">
        <v>135</v>
      </c>
      <c r="AW916" s="15" t="s">
        <v>35</v>
      </c>
      <c r="AX916" s="15" t="s">
        <v>80</v>
      </c>
      <c r="AY916" s="265" t="s">
        <v>188</v>
      </c>
    </row>
    <row r="917" s="2" customFormat="1" ht="24.15" customHeight="1">
      <c r="A917" s="40"/>
      <c r="B917" s="41"/>
      <c r="C917" s="215" t="s">
        <v>1345</v>
      </c>
      <c r="D917" s="215" t="s">
        <v>190</v>
      </c>
      <c r="E917" s="216" t="s">
        <v>1333</v>
      </c>
      <c r="F917" s="217" t="s">
        <v>1334</v>
      </c>
      <c r="G917" s="218" t="s">
        <v>460</v>
      </c>
      <c r="H917" s="266"/>
      <c r="I917" s="220"/>
      <c r="J917" s="221">
        <f>ROUND(I917*H917,2)</f>
        <v>0</v>
      </c>
      <c r="K917" s="217" t="s">
        <v>194</v>
      </c>
      <c r="L917" s="46"/>
      <c r="M917" s="222" t="s">
        <v>19</v>
      </c>
      <c r="N917" s="223" t="s">
        <v>44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342</v>
      </c>
      <c r="AT917" s="226" t="s">
        <v>190</v>
      </c>
      <c r="AU917" s="226" t="s">
        <v>82</v>
      </c>
      <c r="AY917" s="19" t="s">
        <v>188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80</v>
      </c>
      <c r="BK917" s="227">
        <f>ROUND(I917*H917,2)</f>
        <v>0</v>
      </c>
      <c r="BL917" s="19" t="s">
        <v>342</v>
      </c>
      <c r="BM917" s="226" t="s">
        <v>7222</v>
      </c>
    </row>
    <row r="918" s="2" customFormat="1">
      <c r="A918" s="40"/>
      <c r="B918" s="41"/>
      <c r="C918" s="42"/>
      <c r="D918" s="228" t="s">
        <v>196</v>
      </c>
      <c r="E918" s="42"/>
      <c r="F918" s="229" t="s">
        <v>1336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196</v>
      </c>
      <c r="AU918" s="19" t="s">
        <v>82</v>
      </c>
    </row>
    <row r="919" s="12" customFormat="1" ht="22.8" customHeight="1">
      <c r="A919" s="12"/>
      <c r="B919" s="199"/>
      <c r="C919" s="200"/>
      <c r="D919" s="201" t="s">
        <v>72</v>
      </c>
      <c r="E919" s="213" t="s">
        <v>437</v>
      </c>
      <c r="F919" s="213" t="s">
        <v>438</v>
      </c>
      <c r="G919" s="200"/>
      <c r="H919" s="200"/>
      <c r="I919" s="203"/>
      <c r="J919" s="214">
        <f>BK919</f>
        <v>0</v>
      </c>
      <c r="K919" s="200"/>
      <c r="L919" s="205"/>
      <c r="M919" s="206"/>
      <c r="N919" s="207"/>
      <c r="O919" s="207"/>
      <c r="P919" s="208">
        <f>SUM(P920:P1101)</f>
        <v>0</v>
      </c>
      <c r="Q919" s="207"/>
      <c r="R919" s="208">
        <f>SUM(R920:R1101)</f>
        <v>1.0797749000000001</v>
      </c>
      <c r="S919" s="207"/>
      <c r="T919" s="209">
        <f>SUM(T920:T1101)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0" t="s">
        <v>82</v>
      </c>
      <c r="AT919" s="211" t="s">
        <v>72</v>
      </c>
      <c r="AU919" s="211" t="s">
        <v>80</v>
      </c>
      <c r="AY919" s="210" t="s">
        <v>188</v>
      </c>
      <c r="BK919" s="212">
        <f>SUM(BK920:BK1101)</f>
        <v>0</v>
      </c>
    </row>
    <row r="920" s="2" customFormat="1" ht="16.5" customHeight="1">
      <c r="A920" s="40"/>
      <c r="B920" s="41"/>
      <c r="C920" s="215" t="s">
        <v>1349</v>
      </c>
      <c r="D920" s="215" t="s">
        <v>190</v>
      </c>
      <c r="E920" s="216" t="s">
        <v>1994</v>
      </c>
      <c r="F920" s="217" t="s">
        <v>7223</v>
      </c>
      <c r="G920" s="218" t="s">
        <v>1352</v>
      </c>
      <c r="H920" s="219">
        <v>134</v>
      </c>
      <c r="I920" s="220"/>
      <c r="J920" s="221">
        <f>ROUND(I920*H920,2)</f>
        <v>0</v>
      </c>
      <c r="K920" s="217" t="s">
        <v>452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342</v>
      </c>
      <c r="AT920" s="226" t="s">
        <v>190</v>
      </c>
      <c r="AU920" s="226" t="s">
        <v>82</v>
      </c>
      <c r="AY920" s="19" t="s">
        <v>188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342</v>
      </c>
      <c r="BM920" s="226" t="s">
        <v>7224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655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3" customFormat="1">
      <c r="A922" s="13"/>
      <c r="B922" s="233"/>
      <c r="C922" s="234"/>
      <c r="D922" s="235" t="s">
        <v>198</v>
      </c>
      <c r="E922" s="236" t="s">
        <v>19</v>
      </c>
      <c r="F922" s="237" t="s">
        <v>7225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198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188</v>
      </c>
    </row>
    <row r="923" s="14" customFormat="1">
      <c r="A923" s="14"/>
      <c r="B923" s="244"/>
      <c r="C923" s="245"/>
      <c r="D923" s="235" t="s">
        <v>198</v>
      </c>
      <c r="E923" s="246" t="s">
        <v>19</v>
      </c>
      <c r="F923" s="247" t="s">
        <v>2104</v>
      </c>
      <c r="G923" s="245"/>
      <c r="H923" s="248">
        <v>134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198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188</v>
      </c>
    </row>
    <row r="924" s="15" customFormat="1">
      <c r="A924" s="15"/>
      <c r="B924" s="255"/>
      <c r="C924" s="256"/>
      <c r="D924" s="235" t="s">
        <v>198</v>
      </c>
      <c r="E924" s="257" t="s">
        <v>19</v>
      </c>
      <c r="F924" s="258" t="s">
        <v>229</v>
      </c>
      <c r="G924" s="256"/>
      <c r="H924" s="259">
        <v>134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198</v>
      </c>
      <c r="AU924" s="265" t="s">
        <v>82</v>
      </c>
      <c r="AV924" s="15" t="s">
        <v>135</v>
      </c>
      <c r="AW924" s="15" t="s">
        <v>35</v>
      </c>
      <c r="AX924" s="15" t="s">
        <v>80</v>
      </c>
      <c r="AY924" s="265" t="s">
        <v>188</v>
      </c>
    </row>
    <row r="925" s="2" customFormat="1" ht="16.5" customHeight="1">
      <c r="A925" s="40"/>
      <c r="B925" s="41"/>
      <c r="C925" s="215" t="s">
        <v>1355</v>
      </c>
      <c r="D925" s="215" t="s">
        <v>190</v>
      </c>
      <c r="E925" s="216" t="s">
        <v>7226</v>
      </c>
      <c r="F925" s="217" t="s">
        <v>7227</v>
      </c>
      <c r="G925" s="218" t="s">
        <v>1352</v>
      </c>
      <c r="H925" s="219">
        <v>1</v>
      </c>
      <c r="I925" s="220"/>
      <c r="J925" s="221">
        <f>ROUND(I925*H925,2)</f>
        <v>0</v>
      </c>
      <c r="K925" s="217" t="s">
        <v>452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342</v>
      </c>
      <c r="AT925" s="226" t="s">
        <v>190</v>
      </c>
      <c r="AU925" s="226" t="s">
        <v>82</v>
      </c>
      <c r="AY925" s="19" t="s">
        <v>188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342</v>
      </c>
      <c r="BM925" s="226" t="s">
        <v>7228</v>
      </c>
    </row>
    <row r="926" s="13" customFormat="1">
      <c r="A926" s="13"/>
      <c r="B926" s="233"/>
      <c r="C926" s="234"/>
      <c r="D926" s="235" t="s">
        <v>198</v>
      </c>
      <c r="E926" s="236" t="s">
        <v>19</v>
      </c>
      <c r="F926" s="237" t="s">
        <v>7229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198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188</v>
      </c>
    </row>
    <row r="927" s="14" customFormat="1">
      <c r="A927" s="14"/>
      <c r="B927" s="244"/>
      <c r="C927" s="245"/>
      <c r="D927" s="235" t="s">
        <v>198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198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188</v>
      </c>
    </row>
    <row r="928" s="15" customFormat="1">
      <c r="A928" s="15"/>
      <c r="B928" s="255"/>
      <c r="C928" s="256"/>
      <c r="D928" s="235" t="s">
        <v>198</v>
      </c>
      <c r="E928" s="257" t="s">
        <v>19</v>
      </c>
      <c r="F928" s="258" t="s">
        <v>229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198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188</v>
      </c>
    </row>
    <row r="929" s="2" customFormat="1" ht="16.5" customHeight="1">
      <c r="A929" s="40"/>
      <c r="B929" s="41"/>
      <c r="C929" s="215" t="s">
        <v>1360</v>
      </c>
      <c r="D929" s="215" t="s">
        <v>190</v>
      </c>
      <c r="E929" s="216" t="s">
        <v>1338</v>
      </c>
      <c r="F929" s="217" t="s">
        <v>1339</v>
      </c>
      <c r="G929" s="218" t="s">
        <v>501</v>
      </c>
      <c r="H929" s="219">
        <v>6.7190000000000003</v>
      </c>
      <c r="I929" s="220"/>
      <c r="J929" s="221">
        <f>ROUND(I929*H929,2)</f>
        <v>0</v>
      </c>
      <c r="K929" s="217" t="s">
        <v>194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342</v>
      </c>
      <c r="AT929" s="226" t="s">
        <v>190</v>
      </c>
      <c r="AU929" s="226" t="s">
        <v>82</v>
      </c>
      <c r="AY929" s="19" t="s">
        <v>188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342</v>
      </c>
      <c r="BM929" s="226" t="s">
        <v>7230</v>
      </c>
    </row>
    <row r="930" s="2" customFormat="1">
      <c r="A930" s="40"/>
      <c r="B930" s="41"/>
      <c r="C930" s="42"/>
      <c r="D930" s="228" t="s">
        <v>196</v>
      </c>
      <c r="E930" s="42"/>
      <c r="F930" s="229" t="s">
        <v>1341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196</v>
      </c>
      <c r="AU930" s="19" t="s">
        <v>82</v>
      </c>
    </row>
    <row r="931" s="13" customFormat="1">
      <c r="A931" s="13"/>
      <c r="B931" s="233"/>
      <c r="C931" s="234"/>
      <c r="D931" s="235" t="s">
        <v>198</v>
      </c>
      <c r="E931" s="236" t="s">
        <v>19</v>
      </c>
      <c r="F931" s="237" t="s">
        <v>1342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198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188</v>
      </c>
    </row>
    <row r="932" s="13" customFormat="1">
      <c r="A932" s="13"/>
      <c r="B932" s="233"/>
      <c r="C932" s="234"/>
      <c r="D932" s="235" t="s">
        <v>198</v>
      </c>
      <c r="E932" s="236" t="s">
        <v>19</v>
      </c>
      <c r="F932" s="237" t="s">
        <v>1343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198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188</v>
      </c>
    </row>
    <row r="933" s="14" customFormat="1">
      <c r="A933" s="14"/>
      <c r="B933" s="244"/>
      <c r="C933" s="245"/>
      <c r="D933" s="235" t="s">
        <v>198</v>
      </c>
      <c r="E933" s="246" t="s">
        <v>19</v>
      </c>
      <c r="F933" s="247" t="s">
        <v>7231</v>
      </c>
      <c r="G933" s="245"/>
      <c r="H933" s="248">
        <v>6.7190000000000003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198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188</v>
      </c>
    </row>
    <row r="934" s="15" customFormat="1">
      <c r="A934" s="15"/>
      <c r="B934" s="255"/>
      <c r="C934" s="256"/>
      <c r="D934" s="235" t="s">
        <v>198</v>
      </c>
      <c r="E934" s="257" t="s">
        <v>19</v>
      </c>
      <c r="F934" s="258" t="s">
        <v>229</v>
      </c>
      <c r="G934" s="256"/>
      <c r="H934" s="259">
        <v>6.7190000000000003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198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188</v>
      </c>
    </row>
    <row r="935" s="2" customFormat="1" ht="16.5" customHeight="1">
      <c r="A935" s="40"/>
      <c r="B935" s="41"/>
      <c r="C935" s="272" t="s">
        <v>1365</v>
      </c>
      <c r="D935" s="272" t="s">
        <v>522</v>
      </c>
      <c r="E935" s="273" t="s">
        <v>1346</v>
      </c>
      <c r="F935" s="274" t="s">
        <v>1347</v>
      </c>
      <c r="G935" s="275" t="s">
        <v>501</v>
      </c>
      <c r="H935" s="276">
        <v>6.7190000000000003</v>
      </c>
      <c r="I935" s="277"/>
      <c r="J935" s="278">
        <f>ROUND(I935*H935,2)</f>
        <v>0</v>
      </c>
      <c r="K935" s="274" t="s">
        <v>452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630</v>
      </c>
      <c r="AT935" s="226" t="s">
        <v>522</v>
      </c>
      <c r="AU935" s="226" t="s">
        <v>82</v>
      </c>
      <c r="AY935" s="19" t="s">
        <v>188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342</v>
      </c>
      <c r="BM935" s="226" t="s">
        <v>7232</v>
      </c>
    </row>
    <row r="936" s="13" customFormat="1">
      <c r="A936" s="13"/>
      <c r="B936" s="233"/>
      <c r="C936" s="234"/>
      <c r="D936" s="235" t="s">
        <v>198</v>
      </c>
      <c r="E936" s="236" t="s">
        <v>19</v>
      </c>
      <c r="F936" s="237" t="s">
        <v>1342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198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188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1343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4" customFormat="1">
      <c r="A938" s="14"/>
      <c r="B938" s="244"/>
      <c r="C938" s="245"/>
      <c r="D938" s="235" t="s">
        <v>198</v>
      </c>
      <c r="E938" s="246" t="s">
        <v>19</v>
      </c>
      <c r="F938" s="247" t="s">
        <v>7231</v>
      </c>
      <c r="G938" s="245"/>
      <c r="H938" s="248">
        <v>6.7190000000000003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198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188</v>
      </c>
    </row>
    <row r="939" s="15" customFormat="1">
      <c r="A939" s="15"/>
      <c r="B939" s="255"/>
      <c r="C939" s="256"/>
      <c r="D939" s="235" t="s">
        <v>198</v>
      </c>
      <c r="E939" s="257" t="s">
        <v>19</v>
      </c>
      <c r="F939" s="258" t="s">
        <v>229</v>
      </c>
      <c r="G939" s="256"/>
      <c r="H939" s="259">
        <v>6.7190000000000003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198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188</v>
      </c>
    </row>
    <row r="940" s="2" customFormat="1" ht="16.5" customHeight="1">
      <c r="A940" s="40"/>
      <c r="B940" s="41"/>
      <c r="C940" s="272" t="s">
        <v>1370</v>
      </c>
      <c r="D940" s="272" t="s">
        <v>522</v>
      </c>
      <c r="E940" s="273" t="s">
        <v>1350</v>
      </c>
      <c r="F940" s="274" t="s">
        <v>1351</v>
      </c>
      <c r="G940" s="275" t="s">
        <v>1352</v>
      </c>
      <c r="H940" s="276">
        <v>6</v>
      </c>
      <c r="I940" s="277"/>
      <c r="J940" s="278">
        <f>ROUND(I940*H940,2)</f>
        <v>0</v>
      </c>
      <c r="K940" s="274" t="s">
        <v>452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630</v>
      </c>
      <c r="AT940" s="226" t="s">
        <v>522</v>
      </c>
      <c r="AU940" s="226" t="s">
        <v>82</v>
      </c>
      <c r="AY940" s="19" t="s">
        <v>188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342</v>
      </c>
      <c r="BM940" s="226" t="s">
        <v>7233</v>
      </c>
    </row>
    <row r="941" s="13" customFormat="1">
      <c r="A941" s="13"/>
      <c r="B941" s="233"/>
      <c r="C941" s="234"/>
      <c r="D941" s="235" t="s">
        <v>198</v>
      </c>
      <c r="E941" s="236" t="s">
        <v>19</v>
      </c>
      <c r="F941" s="237" t="s">
        <v>1342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198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188</v>
      </c>
    </row>
    <row r="942" s="13" customFormat="1">
      <c r="A942" s="13"/>
      <c r="B942" s="233"/>
      <c r="C942" s="234"/>
      <c r="D942" s="235" t="s">
        <v>198</v>
      </c>
      <c r="E942" s="236" t="s">
        <v>19</v>
      </c>
      <c r="F942" s="237" t="s">
        <v>1343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198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188</v>
      </c>
    </row>
    <row r="943" s="14" customFormat="1">
      <c r="A943" s="14"/>
      <c r="B943" s="244"/>
      <c r="C943" s="245"/>
      <c r="D943" s="235" t="s">
        <v>198</v>
      </c>
      <c r="E943" s="246" t="s">
        <v>19</v>
      </c>
      <c r="F943" s="247" t="s">
        <v>1354</v>
      </c>
      <c r="G943" s="245"/>
      <c r="H943" s="248">
        <v>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198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188</v>
      </c>
    </row>
    <row r="944" s="15" customFormat="1">
      <c r="A944" s="15"/>
      <c r="B944" s="255"/>
      <c r="C944" s="256"/>
      <c r="D944" s="235" t="s">
        <v>198</v>
      </c>
      <c r="E944" s="257" t="s">
        <v>19</v>
      </c>
      <c r="F944" s="258" t="s">
        <v>229</v>
      </c>
      <c r="G944" s="256"/>
      <c r="H944" s="259">
        <v>6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198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188</v>
      </c>
    </row>
    <row r="945" s="2" customFormat="1" ht="24.15" customHeight="1">
      <c r="A945" s="40"/>
      <c r="B945" s="41"/>
      <c r="C945" s="215" t="s">
        <v>1374</v>
      </c>
      <c r="D945" s="215" t="s">
        <v>190</v>
      </c>
      <c r="E945" s="216" t="s">
        <v>2012</v>
      </c>
      <c r="F945" s="217" t="s">
        <v>2013</v>
      </c>
      <c r="G945" s="218" t="s">
        <v>442</v>
      </c>
      <c r="H945" s="219">
        <v>10</v>
      </c>
      <c r="I945" s="220"/>
      <c r="J945" s="221">
        <f>ROUND(I945*H945,2)</f>
        <v>0</v>
      </c>
      <c r="K945" s="217" t="s">
        <v>194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342</v>
      </c>
      <c r="AT945" s="226" t="s">
        <v>190</v>
      </c>
      <c r="AU945" s="226" t="s">
        <v>82</v>
      </c>
      <c r="AY945" s="19" t="s">
        <v>188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342</v>
      </c>
      <c r="BM945" s="226" t="s">
        <v>7234</v>
      </c>
    </row>
    <row r="946" s="2" customFormat="1">
      <c r="A946" s="40"/>
      <c r="B946" s="41"/>
      <c r="C946" s="42"/>
      <c r="D946" s="228" t="s">
        <v>196</v>
      </c>
      <c r="E946" s="42"/>
      <c r="F946" s="229" t="s">
        <v>2015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196</v>
      </c>
      <c r="AU946" s="19" t="s">
        <v>82</v>
      </c>
    </row>
    <row r="947" s="13" customFormat="1">
      <c r="A947" s="13"/>
      <c r="B947" s="233"/>
      <c r="C947" s="234"/>
      <c r="D947" s="235" t="s">
        <v>198</v>
      </c>
      <c r="E947" s="236" t="s">
        <v>19</v>
      </c>
      <c r="F947" s="237" t="s">
        <v>655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198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188</v>
      </c>
    </row>
    <row r="948" s="13" customFormat="1">
      <c r="A948" s="13"/>
      <c r="B948" s="233"/>
      <c r="C948" s="234"/>
      <c r="D948" s="235" t="s">
        <v>198</v>
      </c>
      <c r="E948" s="236" t="s">
        <v>19</v>
      </c>
      <c r="F948" s="237" t="s">
        <v>7072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198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188</v>
      </c>
    </row>
    <row r="949" s="14" customFormat="1">
      <c r="A949" s="14"/>
      <c r="B949" s="244"/>
      <c r="C949" s="245"/>
      <c r="D949" s="235" t="s">
        <v>198</v>
      </c>
      <c r="E949" s="246" t="s">
        <v>19</v>
      </c>
      <c r="F949" s="247" t="s">
        <v>82</v>
      </c>
      <c r="G949" s="245"/>
      <c r="H949" s="248">
        <v>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198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188</v>
      </c>
    </row>
    <row r="950" s="13" customFormat="1">
      <c r="A950" s="13"/>
      <c r="B950" s="233"/>
      <c r="C950" s="234"/>
      <c r="D950" s="235" t="s">
        <v>198</v>
      </c>
      <c r="E950" s="236" t="s">
        <v>19</v>
      </c>
      <c r="F950" s="237" t="s">
        <v>1760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198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188</v>
      </c>
    </row>
    <row r="951" s="14" customFormat="1">
      <c r="A951" s="14"/>
      <c r="B951" s="244"/>
      <c r="C951" s="245"/>
      <c r="D951" s="235" t="s">
        <v>198</v>
      </c>
      <c r="E951" s="246" t="s">
        <v>19</v>
      </c>
      <c r="F951" s="247" t="s">
        <v>7074</v>
      </c>
      <c r="G951" s="245"/>
      <c r="H951" s="248">
        <v>8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198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188</v>
      </c>
    </row>
    <row r="952" s="15" customFormat="1">
      <c r="A952" s="15"/>
      <c r="B952" s="255"/>
      <c r="C952" s="256"/>
      <c r="D952" s="235" t="s">
        <v>198</v>
      </c>
      <c r="E952" s="257" t="s">
        <v>19</v>
      </c>
      <c r="F952" s="258" t="s">
        <v>229</v>
      </c>
      <c r="G952" s="256"/>
      <c r="H952" s="259">
        <v>10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198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188</v>
      </c>
    </row>
    <row r="953" s="2" customFormat="1" ht="16.5" customHeight="1">
      <c r="A953" s="40"/>
      <c r="B953" s="41"/>
      <c r="C953" s="272" t="s">
        <v>1381</v>
      </c>
      <c r="D953" s="272" t="s">
        <v>522</v>
      </c>
      <c r="E953" s="273" t="s">
        <v>7235</v>
      </c>
      <c r="F953" s="274" t="s">
        <v>7236</v>
      </c>
      <c r="G953" s="275" t="s">
        <v>442</v>
      </c>
      <c r="H953" s="276">
        <v>2</v>
      </c>
      <c r="I953" s="277"/>
      <c r="J953" s="278">
        <f>ROUND(I953*H953,2)</f>
        <v>0</v>
      </c>
      <c r="K953" s="274" t="s">
        <v>194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0.017500000000000002</v>
      </c>
      <c r="R953" s="224">
        <f>Q953*H953</f>
        <v>0.035000000000000003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630</v>
      </c>
      <c r="AT953" s="226" t="s">
        <v>522</v>
      </c>
      <c r="AU953" s="226" t="s">
        <v>82</v>
      </c>
      <c r="AY953" s="19" t="s">
        <v>188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342</v>
      </c>
      <c r="BM953" s="226" t="s">
        <v>7237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655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3" customFormat="1">
      <c r="A955" s="13"/>
      <c r="B955" s="233"/>
      <c r="C955" s="234"/>
      <c r="D955" s="235" t="s">
        <v>198</v>
      </c>
      <c r="E955" s="236" t="s">
        <v>19</v>
      </c>
      <c r="F955" s="237" t="s">
        <v>7072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198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82</v>
      </c>
      <c r="G956" s="245"/>
      <c r="H956" s="248">
        <v>2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5" customFormat="1">
      <c r="A957" s="15"/>
      <c r="B957" s="255"/>
      <c r="C957" s="256"/>
      <c r="D957" s="235" t="s">
        <v>198</v>
      </c>
      <c r="E957" s="257" t="s">
        <v>19</v>
      </c>
      <c r="F957" s="258" t="s">
        <v>229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198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188</v>
      </c>
    </row>
    <row r="958" s="2" customFormat="1" ht="16.5" customHeight="1">
      <c r="A958" s="40"/>
      <c r="B958" s="41"/>
      <c r="C958" s="272" t="s">
        <v>1390</v>
      </c>
      <c r="D958" s="272" t="s">
        <v>522</v>
      </c>
      <c r="E958" s="273" t="s">
        <v>2017</v>
      </c>
      <c r="F958" s="274" t="s">
        <v>2018</v>
      </c>
      <c r="G958" s="275" t="s">
        <v>442</v>
      </c>
      <c r="H958" s="276">
        <v>8</v>
      </c>
      <c r="I958" s="277"/>
      <c r="J958" s="278">
        <f>ROUND(I958*H958,2)</f>
        <v>0</v>
      </c>
      <c r="K958" s="274" t="s">
        <v>194</v>
      </c>
      <c r="L958" s="279"/>
      <c r="M958" s="280" t="s">
        <v>19</v>
      </c>
      <c r="N958" s="281" t="s">
        <v>44</v>
      </c>
      <c r="O958" s="86"/>
      <c r="P958" s="224">
        <f>O958*H958</f>
        <v>0</v>
      </c>
      <c r="Q958" s="224">
        <v>0.0195</v>
      </c>
      <c r="R958" s="224">
        <f>Q958*H958</f>
        <v>0.156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630</v>
      </c>
      <c r="AT958" s="226" t="s">
        <v>522</v>
      </c>
      <c r="AU958" s="226" t="s">
        <v>82</v>
      </c>
      <c r="AY958" s="19" t="s">
        <v>188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80</v>
      </c>
      <c r="BK958" s="227">
        <f>ROUND(I958*H958,2)</f>
        <v>0</v>
      </c>
      <c r="BL958" s="19" t="s">
        <v>342</v>
      </c>
      <c r="BM958" s="226" t="s">
        <v>7238</v>
      </c>
    </row>
    <row r="959" s="13" customFormat="1">
      <c r="A959" s="13"/>
      <c r="B959" s="233"/>
      <c r="C959" s="234"/>
      <c r="D959" s="235" t="s">
        <v>198</v>
      </c>
      <c r="E959" s="236" t="s">
        <v>19</v>
      </c>
      <c r="F959" s="237" t="s">
        <v>655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198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188</v>
      </c>
    </row>
    <row r="960" s="13" customFormat="1">
      <c r="A960" s="13"/>
      <c r="B960" s="233"/>
      <c r="C960" s="234"/>
      <c r="D960" s="235" t="s">
        <v>198</v>
      </c>
      <c r="E960" s="236" t="s">
        <v>19</v>
      </c>
      <c r="F960" s="237" t="s">
        <v>1760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198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188</v>
      </c>
    </row>
    <row r="961" s="14" customFormat="1">
      <c r="A961" s="14"/>
      <c r="B961" s="244"/>
      <c r="C961" s="245"/>
      <c r="D961" s="235" t="s">
        <v>198</v>
      </c>
      <c r="E961" s="246" t="s">
        <v>19</v>
      </c>
      <c r="F961" s="247" t="s">
        <v>7074</v>
      </c>
      <c r="G961" s="245"/>
      <c r="H961" s="248">
        <v>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198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188</v>
      </c>
    </row>
    <row r="962" s="15" customFormat="1">
      <c r="A962" s="15"/>
      <c r="B962" s="255"/>
      <c r="C962" s="256"/>
      <c r="D962" s="235" t="s">
        <v>198</v>
      </c>
      <c r="E962" s="257" t="s">
        <v>19</v>
      </c>
      <c r="F962" s="258" t="s">
        <v>229</v>
      </c>
      <c r="G962" s="256"/>
      <c r="H962" s="259">
        <v>8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198</v>
      </c>
      <c r="AU962" s="265" t="s">
        <v>82</v>
      </c>
      <c r="AV962" s="15" t="s">
        <v>135</v>
      </c>
      <c r="AW962" s="15" t="s">
        <v>35</v>
      </c>
      <c r="AX962" s="15" t="s">
        <v>80</v>
      </c>
      <c r="AY962" s="265" t="s">
        <v>188</v>
      </c>
    </row>
    <row r="963" s="2" customFormat="1" ht="24.15" customHeight="1">
      <c r="A963" s="40"/>
      <c r="B963" s="41"/>
      <c r="C963" s="215" t="s">
        <v>1394</v>
      </c>
      <c r="D963" s="215" t="s">
        <v>190</v>
      </c>
      <c r="E963" s="216" t="s">
        <v>7239</v>
      </c>
      <c r="F963" s="217" t="s">
        <v>7240</v>
      </c>
      <c r="G963" s="218" t="s">
        <v>442</v>
      </c>
      <c r="H963" s="219">
        <v>5</v>
      </c>
      <c r="I963" s="220"/>
      <c r="J963" s="221">
        <f>ROUND(I963*H963,2)</f>
        <v>0</v>
      </c>
      <c r="K963" s="217" t="s">
        <v>194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342</v>
      </c>
      <c r="AT963" s="226" t="s">
        <v>190</v>
      </c>
      <c r="AU963" s="226" t="s">
        <v>82</v>
      </c>
      <c r="AY963" s="19" t="s">
        <v>188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342</v>
      </c>
      <c r="BM963" s="226" t="s">
        <v>7241</v>
      </c>
    </row>
    <row r="964" s="2" customFormat="1">
      <c r="A964" s="40"/>
      <c r="B964" s="41"/>
      <c r="C964" s="42"/>
      <c r="D964" s="228" t="s">
        <v>196</v>
      </c>
      <c r="E964" s="42"/>
      <c r="F964" s="229" t="s">
        <v>7242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196</v>
      </c>
      <c r="AU964" s="19" t="s">
        <v>82</v>
      </c>
    </row>
    <row r="965" s="13" customFormat="1">
      <c r="A965" s="13"/>
      <c r="B965" s="233"/>
      <c r="C965" s="234"/>
      <c r="D965" s="235" t="s">
        <v>198</v>
      </c>
      <c r="E965" s="236" t="s">
        <v>19</v>
      </c>
      <c r="F965" s="237" t="s">
        <v>655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198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188</v>
      </c>
    </row>
    <row r="966" s="13" customFormat="1">
      <c r="A966" s="13"/>
      <c r="B966" s="233"/>
      <c r="C966" s="234"/>
      <c r="D966" s="235" t="s">
        <v>198</v>
      </c>
      <c r="E966" s="236" t="s">
        <v>19</v>
      </c>
      <c r="F966" s="237" t="s">
        <v>7073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198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188</v>
      </c>
    </row>
    <row r="967" s="14" customFormat="1">
      <c r="A967" s="14"/>
      <c r="B967" s="244"/>
      <c r="C967" s="245"/>
      <c r="D967" s="235" t="s">
        <v>198</v>
      </c>
      <c r="E967" s="246" t="s">
        <v>19</v>
      </c>
      <c r="F967" s="247" t="s">
        <v>80</v>
      </c>
      <c r="G967" s="245"/>
      <c r="H967" s="248">
        <v>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198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188</v>
      </c>
    </row>
    <row r="968" s="13" customFormat="1">
      <c r="A968" s="13"/>
      <c r="B968" s="233"/>
      <c r="C968" s="234"/>
      <c r="D968" s="235" t="s">
        <v>198</v>
      </c>
      <c r="E968" s="236" t="s">
        <v>19</v>
      </c>
      <c r="F968" s="237" t="s">
        <v>7076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198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188</v>
      </c>
    </row>
    <row r="969" s="14" customFormat="1">
      <c r="A969" s="14"/>
      <c r="B969" s="244"/>
      <c r="C969" s="245"/>
      <c r="D969" s="235" t="s">
        <v>198</v>
      </c>
      <c r="E969" s="246" t="s">
        <v>19</v>
      </c>
      <c r="F969" s="247" t="s">
        <v>135</v>
      </c>
      <c r="G969" s="245"/>
      <c r="H969" s="248">
        <v>4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198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188</v>
      </c>
    </row>
    <row r="970" s="15" customFormat="1">
      <c r="A970" s="15"/>
      <c r="B970" s="255"/>
      <c r="C970" s="256"/>
      <c r="D970" s="235" t="s">
        <v>198</v>
      </c>
      <c r="E970" s="257" t="s">
        <v>19</v>
      </c>
      <c r="F970" s="258" t="s">
        <v>229</v>
      </c>
      <c r="G970" s="256"/>
      <c r="H970" s="259">
        <v>5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198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188</v>
      </c>
    </row>
    <row r="971" s="2" customFormat="1" ht="21.75" customHeight="1">
      <c r="A971" s="40"/>
      <c r="B971" s="41"/>
      <c r="C971" s="272" t="s">
        <v>1408</v>
      </c>
      <c r="D971" s="272" t="s">
        <v>522</v>
      </c>
      <c r="E971" s="273" t="s">
        <v>7243</v>
      </c>
      <c r="F971" s="274" t="s">
        <v>7244</v>
      </c>
      <c r="G971" s="275" t="s">
        <v>442</v>
      </c>
      <c r="H971" s="276">
        <v>1</v>
      </c>
      <c r="I971" s="277"/>
      <c r="J971" s="278">
        <f>ROUND(I971*H971,2)</f>
        <v>0</v>
      </c>
      <c r="K971" s="274" t="s">
        <v>194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0.017500000000000002</v>
      </c>
      <c r="R971" s="224">
        <f>Q971*H971</f>
        <v>0.017500000000000002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630</v>
      </c>
      <c r="AT971" s="226" t="s">
        <v>522</v>
      </c>
      <c r="AU971" s="226" t="s">
        <v>82</v>
      </c>
      <c r="AY971" s="19" t="s">
        <v>188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342</v>
      </c>
      <c r="BM971" s="226" t="s">
        <v>7245</v>
      </c>
    </row>
    <row r="972" s="13" customFormat="1">
      <c r="A972" s="13"/>
      <c r="B972" s="233"/>
      <c r="C972" s="234"/>
      <c r="D972" s="235" t="s">
        <v>198</v>
      </c>
      <c r="E972" s="236" t="s">
        <v>19</v>
      </c>
      <c r="F972" s="237" t="s">
        <v>655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198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7073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80</v>
      </c>
      <c r="G974" s="245"/>
      <c r="H974" s="248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5" customFormat="1">
      <c r="A975" s="15"/>
      <c r="B975" s="255"/>
      <c r="C975" s="256"/>
      <c r="D975" s="235" t="s">
        <v>198</v>
      </c>
      <c r="E975" s="257" t="s">
        <v>19</v>
      </c>
      <c r="F975" s="258" t="s">
        <v>229</v>
      </c>
      <c r="G975" s="256"/>
      <c r="H975" s="259">
        <v>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198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188</v>
      </c>
    </row>
    <row r="976" s="2" customFormat="1" ht="21.75" customHeight="1">
      <c r="A976" s="40"/>
      <c r="B976" s="41"/>
      <c r="C976" s="272" t="s">
        <v>1413</v>
      </c>
      <c r="D976" s="272" t="s">
        <v>522</v>
      </c>
      <c r="E976" s="273" t="s">
        <v>7246</v>
      </c>
      <c r="F976" s="274" t="s">
        <v>7247</v>
      </c>
      <c r="G976" s="275" t="s">
        <v>442</v>
      </c>
      <c r="H976" s="276">
        <v>4</v>
      </c>
      <c r="I976" s="277"/>
      <c r="J976" s="278">
        <f>ROUND(I976*H976,2)</f>
        <v>0</v>
      </c>
      <c r="K976" s="274" t="s">
        <v>194</v>
      </c>
      <c r="L976" s="279"/>
      <c r="M976" s="280" t="s">
        <v>19</v>
      </c>
      <c r="N976" s="281" t="s">
        <v>44</v>
      </c>
      <c r="O976" s="86"/>
      <c r="P976" s="224">
        <f>O976*H976</f>
        <v>0</v>
      </c>
      <c r="Q976" s="224">
        <v>0.0195</v>
      </c>
      <c r="R976" s="224">
        <f>Q976*H976</f>
        <v>0.078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630</v>
      </c>
      <c r="AT976" s="226" t="s">
        <v>522</v>
      </c>
      <c r="AU976" s="226" t="s">
        <v>82</v>
      </c>
      <c r="AY976" s="19" t="s">
        <v>188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342</v>
      </c>
      <c r="BM976" s="226" t="s">
        <v>7248</v>
      </c>
    </row>
    <row r="977" s="13" customFormat="1">
      <c r="A977" s="13"/>
      <c r="B977" s="233"/>
      <c r="C977" s="234"/>
      <c r="D977" s="235" t="s">
        <v>198</v>
      </c>
      <c r="E977" s="236" t="s">
        <v>19</v>
      </c>
      <c r="F977" s="237" t="s">
        <v>655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198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188</v>
      </c>
    </row>
    <row r="978" s="13" customFormat="1">
      <c r="A978" s="13"/>
      <c r="B978" s="233"/>
      <c r="C978" s="234"/>
      <c r="D978" s="235" t="s">
        <v>198</v>
      </c>
      <c r="E978" s="236" t="s">
        <v>19</v>
      </c>
      <c r="F978" s="237" t="s">
        <v>7076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198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188</v>
      </c>
    </row>
    <row r="979" s="14" customFormat="1">
      <c r="A979" s="14"/>
      <c r="B979" s="244"/>
      <c r="C979" s="245"/>
      <c r="D979" s="235" t="s">
        <v>198</v>
      </c>
      <c r="E979" s="246" t="s">
        <v>19</v>
      </c>
      <c r="F979" s="247" t="s">
        <v>135</v>
      </c>
      <c r="G979" s="245"/>
      <c r="H979" s="248">
        <v>4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198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188</v>
      </c>
    </row>
    <row r="980" s="15" customFormat="1">
      <c r="A980" s="15"/>
      <c r="B980" s="255"/>
      <c r="C980" s="256"/>
      <c r="D980" s="235" t="s">
        <v>198</v>
      </c>
      <c r="E980" s="257" t="s">
        <v>19</v>
      </c>
      <c r="F980" s="258" t="s">
        <v>229</v>
      </c>
      <c r="G980" s="256"/>
      <c r="H980" s="259">
        <v>4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5" t="s">
        <v>198</v>
      </c>
      <c r="AU980" s="265" t="s">
        <v>82</v>
      </c>
      <c r="AV980" s="15" t="s">
        <v>135</v>
      </c>
      <c r="AW980" s="15" t="s">
        <v>35</v>
      </c>
      <c r="AX980" s="15" t="s">
        <v>80</v>
      </c>
      <c r="AY980" s="265" t="s">
        <v>188</v>
      </c>
    </row>
    <row r="981" s="2" customFormat="1" ht="24.15" customHeight="1">
      <c r="A981" s="40"/>
      <c r="B981" s="41"/>
      <c r="C981" s="215" t="s">
        <v>1418</v>
      </c>
      <c r="D981" s="215" t="s">
        <v>190</v>
      </c>
      <c r="E981" s="216" t="s">
        <v>1366</v>
      </c>
      <c r="F981" s="217" t="s">
        <v>1367</v>
      </c>
      <c r="G981" s="218" t="s">
        <v>442</v>
      </c>
      <c r="H981" s="219">
        <v>1</v>
      </c>
      <c r="I981" s="220"/>
      <c r="J981" s="221">
        <f>ROUND(I981*H981,2)</f>
        <v>0</v>
      </c>
      <c r="K981" s="217" t="s">
        <v>194</v>
      </c>
      <c r="L981" s="46"/>
      <c r="M981" s="222" t="s">
        <v>19</v>
      </c>
      <c r="N981" s="223" t="s">
        <v>44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342</v>
      </c>
      <c r="AT981" s="226" t="s">
        <v>190</v>
      </c>
      <c r="AU981" s="226" t="s">
        <v>82</v>
      </c>
      <c r="AY981" s="19" t="s">
        <v>188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80</v>
      </c>
      <c r="BK981" s="227">
        <f>ROUND(I981*H981,2)</f>
        <v>0</v>
      </c>
      <c r="BL981" s="19" t="s">
        <v>342</v>
      </c>
      <c r="BM981" s="226" t="s">
        <v>7249</v>
      </c>
    </row>
    <row r="982" s="2" customFormat="1">
      <c r="A982" s="40"/>
      <c r="B982" s="41"/>
      <c r="C982" s="42"/>
      <c r="D982" s="228" t="s">
        <v>196</v>
      </c>
      <c r="E982" s="42"/>
      <c r="F982" s="229" t="s">
        <v>1369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196</v>
      </c>
      <c r="AU982" s="19" t="s">
        <v>82</v>
      </c>
    </row>
    <row r="983" s="13" customFormat="1">
      <c r="A983" s="13"/>
      <c r="B983" s="233"/>
      <c r="C983" s="234"/>
      <c r="D983" s="235" t="s">
        <v>198</v>
      </c>
      <c r="E983" s="236" t="s">
        <v>19</v>
      </c>
      <c r="F983" s="237" t="s">
        <v>655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198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188</v>
      </c>
    </row>
    <row r="984" s="13" customFormat="1">
      <c r="A984" s="13"/>
      <c r="B984" s="233"/>
      <c r="C984" s="234"/>
      <c r="D984" s="235" t="s">
        <v>198</v>
      </c>
      <c r="E984" s="236" t="s">
        <v>19</v>
      </c>
      <c r="F984" s="237" t="s">
        <v>3118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198</v>
      </c>
      <c r="AU984" s="243" t="s">
        <v>82</v>
      </c>
      <c r="AV984" s="13" t="s">
        <v>80</v>
      </c>
      <c r="AW984" s="13" t="s">
        <v>35</v>
      </c>
      <c r="AX984" s="13" t="s">
        <v>73</v>
      </c>
      <c r="AY984" s="243" t="s">
        <v>188</v>
      </c>
    </row>
    <row r="985" s="14" customFormat="1">
      <c r="A985" s="14"/>
      <c r="B985" s="244"/>
      <c r="C985" s="245"/>
      <c r="D985" s="235" t="s">
        <v>198</v>
      </c>
      <c r="E985" s="246" t="s">
        <v>19</v>
      </c>
      <c r="F985" s="247" t="s">
        <v>80</v>
      </c>
      <c r="G985" s="245"/>
      <c r="H985" s="248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198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188</v>
      </c>
    </row>
    <row r="986" s="15" customFormat="1">
      <c r="A986" s="15"/>
      <c r="B986" s="255"/>
      <c r="C986" s="256"/>
      <c r="D986" s="235" t="s">
        <v>198</v>
      </c>
      <c r="E986" s="257" t="s">
        <v>19</v>
      </c>
      <c r="F986" s="258" t="s">
        <v>229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5" t="s">
        <v>198</v>
      </c>
      <c r="AU986" s="265" t="s">
        <v>82</v>
      </c>
      <c r="AV986" s="15" t="s">
        <v>135</v>
      </c>
      <c r="AW986" s="15" t="s">
        <v>35</v>
      </c>
      <c r="AX986" s="15" t="s">
        <v>80</v>
      </c>
      <c r="AY986" s="265" t="s">
        <v>188</v>
      </c>
    </row>
    <row r="987" s="2" customFormat="1" ht="21.75" customHeight="1">
      <c r="A987" s="40"/>
      <c r="B987" s="41"/>
      <c r="C987" s="272" t="s">
        <v>1423</v>
      </c>
      <c r="D987" s="272" t="s">
        <v>522</v>
      </c>
      <c r="E987" s="273" t="s">
        <v>1371</v>
      </c>
      <c r="F987" s="274" t="s">
        <v>1372</v>
      </c>
      <c r="G987" s="275" t="s">
        <v>442</v>
      </c>
      <c r="H987" s="276">
        <v>1</v>
      </c>
      <c r="I987" s="277"/>
      <c r="J987" s="278">
        <f>ROUND(I987*H987,2)</f>
        <v>0</v>
      </c>
      <c r="K987" s="274" t="s">
        <v>194</v>
      </c>
      <c r="L987" s="279"/>
      <c r="M987" s="280" t="s">
        <v>19</v>
      </c>
      <c r="N987" s="281" t="s">
        <v>44</v>
      </c>
      <c r="O987" s="86"/>
      <c r="P987" s="224">
        <f>O987*H987</f>
        <v>0</v>
      </c>
      <c r="Q987" s="224">
        <v>0.042999999999999997</v>
      </c>
      <c r="R987" s="224">
        <f>Q987*H987</f>
        <v>0.042999999999999997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630</v>
      </c>
      <c r="AT987" s="226" t="s">
        <v>522</v>
      </c>
      <c r="AU987" s="226" t="s">
        <v>82</v>
      </c>
      <c r="AY987" s="19" t="s">
        <v>188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80</v>
      </c>
      <c r="BK987" s="227">
        <f>ROUND(I987*H987,2)</f>
        <v>0</v>
      </c>
      <c r="BL987" s="19" t="s">
        <v>342</v>
      </c>
      <c r="BM987" s="226" t="s">
        <v>7250</v>
      </c>
    </row>
    <row r="988" s="13" customFormat="1">
      <c r="A988" s="13"/>
      <c r="B988" s="233"/>
      <c r="C988" s="234"/>
      <c r="D988" s="235" t="s">
        <v>198</v>
      </c>
      <c r="E988" s="236" t="s">
        <v>19</v>
      </c>
      <c r="F988" s="237" t="s">
        <v>655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198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188</v>
      </c>
    </row>
    <row r="989" s="13" customFormat="1">
      <c r="A989" s="13"/>
      <c r="B989" s="233"/>
      <c r="C989" s="234"/>
      <c r="D989" s="235" t="s">
        <v>198</v>
      </c>
      <c r="E989" s="236" t="s">
        <v>19</v>
      </c>
      <c r="F989" s="237" t="s">
        <v>3118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198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188</v>
      </c>
    </row>
    <row r="990" s="14" customFormat="1">
      <c r="A990" s="14"/>
      <c r="B990" s="244"/>
      <c r="C990" s="245"/>
      <c r="D990" s="235" t="s">
        <v>198</v>
      </c>
      <c r="E990" s="246" t="s">
        <v>19</v>
      </c>
      <c r="F990" s="247" t="s">
        <v>80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198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188</v>
      </c>
    </row>
    <row r="991" s="15" customFormat="1">
      <c r="A991" s="15"/>
      <c r="B991" s="255"/>
      <c r="C991" s="256"/>
      <c r="D991" s="235" t="s">
        <v>198</v>
      </c>
      <c r="E991" s="257" t="s">
        <v>19</v>
      </c>
      <c r="F991" s="258" t="s">
        <v>229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198</v>
      </c>
      <c r="AU991" s="265" t="s">
        <v>82</v>
      </c>
      <c r="AV991" s="15" t="s">
        <v>135</v>
      </c>
      <c r="AW991" s="15" t="s">
        <v>35</v>
      </c>
      <c r="AX991" s="15" t="s">
        <v>80</v>
      </c>
      <c r="AY991" s="265" t="s">
        <v>188</v>
      </c>
    </row>
    <row r="992" s="2" customFormat="1" ht="24.15" customHeight="1">
      <c r="A992" s="40"/>
      <c r="B992" s="41"/>
      <c r="C992" s="215" t="s">
        <v>1430</v>
      </c>
      <c r="D992" s="215" t="s">
        <v>190</v>
      </c>
      <c r="E992" s="216" t="s">
        <v>7251</v>
      </c>
      <c r="F992" s="217" t="s">
        <v>7252</v>
      </c>
      <c r="G992" s="218" t="s">
        <v>442</v>
      </c>
      <c r="H992" s="219">
        <v>3</v>
      </c>
      <c r="I992" s="220"/>
      <c r="J992" s="221">
        <f>ROUND(I992*H992,2)</f>
        <v>0</v>
      </c>
      <c r="K992" s="217" t="s">
        <v>194</v>
      </c>
      <c r="L992" s="46"/>
      <c r="M992" s="222" t="s">
        <v>19</v>
      </c>
      <c r="N992" s="223" t="s">
        <v>44</v>
      </c>
      <c r="O992" s="86"/>
      <c r="P992" s="224">
        <f>O992*H992</f>
        <v>0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342</v>
      </c>
      <c r="AT992" s="226" t="s">
        <v>190</v>
      </c>
      <c r="AU992" s="226" t="s">
        <v>82</v>
      </c>
      <c r="AY992" s="19" t="s">
        <v>188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80</v>
      </c>
      <c r="BK992" s="227">
        <f>ROUND(I992*H992,2)</f>
        <v>0</v>
      </c>
      <c r="BL992" s="19" t="s">
        <v>342</v>
      </c>
      <c r="BM992" s="226" t="s">
        <v>7253</v>
      </c>
    </row>
    <row r="993" s="2" customFormat="1">
      <c r="A993" s="40"/>
      <c r="B993" s="41"/>
      <c r="C993" s="42"/>
      <c r="D993" s="228" t="s">
        <v>196</v>
      </c>
      <c r="E993" s="42"/>
      <c r="F993" s="229" t="s">
        <v>7254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196</v>
      </c>
      <c r="AU993" s="19" t="s">
        <v>82</v>
      </c>
    </row>
    <row r="994" s="13" customFormat="1">
      <c r="A994" s="13"/>
      <c r="B994" s="233"/>
      <c r="C994" s="234"/>
      <c r="D994" s="235" t="s">
        <v>198</v>
      </c>
      <c r="E994" s="236" t="s">
        <v>19</v>
      </c>
      <c r="F994" s="237" t="s">
        <v>2022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198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7255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1773</v>
      </c>
      <c r="G996" s="245"/>
      <c r="H996" s="248">
        <v>2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3" customFormat="1">
      <c r="A997" s="13"/>
      <c r="B997" s="233"/>
      <c r="C997" s="234"/>
      <c r="D997" s="235" t="s">
        <v>198</v>
      </c>
      <c r="E997" s="236" t="s">
        <v>19</v>
      </c>
      <c r="F997" s="237" t="s">
        <v>7256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198</v>
      </c>
      <c r="AU997" s="243" t="s">
        <v>82</v>
      </c>
      <c r="AV997" s="13" t="s">
        <v>80</v>
      </c>
      <c r="AW997" s="13" t="s">
        <v>35</v>
      </c>
      <c r="AX997" s="13" t="s">
        <v>73</v>
      </c>
      <c r="AY997" s="243" t="s">
        <v>188</v>
      </c>
    </row>
    <row r="998" s="14" customFormat="1">
      <c r="A998" s="14"/>
      <c r="B998" s="244"/>
      <c r="C998" s="245"/>
      <c r="D998" s="235" t="s">
        <v>198</v>
      </c>
      <c r="E998" s="246" t="s">
        <v>19</v>
      </c>
      <c r="F998" s="247" t="s">
        <v>80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198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188</v>
      </c>
    </row>
    <row r="999" s="15" customFormat="1">
      <c r="A999" s="15"/>
      <c r="B999" s="255"/>
      <c r="C999" s="256"/>
      <c r="D999" s="235" t="s">
        <v>198</v>
      </c>
      <c r="E999" s="257" t="s">
        <v>19</v>
      </c>
      <c r="F999" s="258" t="s">
        <v>229</v>
      </c>
      <c r="G999" s="256"/>
      <c r="H999" s="259">
        <v>3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198</v>
      </c>
      <c r="AU999" s="265" t="s">
        <v>82</v>
      </c>
      <c r="AV999" s="15" t="s">
        <v>135</v>
      </c>
      <c r="AW999" s="15" t="s">
        <v>35</v>
      </c>
      <c r="AX999" s="15" t="s">
        <v>80</v>
      </c>
      <c r="AY999" s="265" t="s">
        <v>188</v>
      </c>
    </row>
    <row r="1000" s="2" customFormat="1" ht="24.15" customHeight="1">
      <c r="A1000" s="40"/>
      <c r="B1000" s="41"/>
      <c r="C1000" s="272" t="s">
        <v>1435</v>
      </c>
      <c r="D1000" s="272" t="s">
        <v>522</v>
      </c>
      <c r="E1000" s="273" t="s">
        <v>7257</v>
      </c>
      <c r="F1000" s="274" t="s">
        <v>7258</v>
      </c>
      <c r="G1000" s="275" t="s">
        <v>442</v>
      </c>
      <c r="H1000" s="276">
        <v>2</v>
      </c>
      <c r="I1000" s="277"/>
      <c r="J1000" s="278">
        <f>ROUND(I1000*H1000,2)</f>
        <v>0</v>
      </c>
      <c r="K1000" s="274" t="s">
        <v>452</v>
      </c>
      <c r="L1000" s="279"/>
      <c r="M1000" s="280" t="s">
        <v>19</v>
      </c>
      <c r="N1000" s="281" t="s">
        <v>44</v>
      </c>
      <c r="O1000" s="86"/>
      <c r="P1000" s="224">
        <f>O1000*H1000</f>
        <v>0</v>
      </c>
      <c r="Q1000" s="224">
        <v>0.041000000000000002</v>
      </c>
      <c r="R1000" s="224">
        <f>Q1000*H1000</f>
        <v>0.082000000000000003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630</v>
      </c>
      <c r="AT1000" s="226" t="s">
        <v>522</v>
      </c>
      <c r="AU1000" s="226" t="s">
        <v>82</v>
      </c>
      <c r="AY1000" s="19" t="s">
        <v>188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80</v>
      </c>
      <c r="BK1000" s="227">
        <f>ROUND(I1000*H1000,2)</f>
        <v>0</v>
      </c>
      <c r="BL1000" s="19" t="s">
        <v>342</v>
      </c>
      <c r="BM1000" s="226" t="s">
        <v>7259</v>
      </c>
    </row>
    <row r="1001" s="13" customFormat="1">
      <c r="A1001" s="13"/>
      <c r="B1001" s="233"/>
      <c r="C1001" s="234"/>
      <c r="D1001" s="235" t="s">
        <v>198</v>
      </c>
      <c r="E1001" s="236" t="s">
        <v>19</v>
      </c>
      <c r="F1001" s="237" t="s">
        <v>2022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198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188</v>
      </c>
    </row>
    <row r="1002" s="13" customFormat="1">
      <c r="A1002" s="13"/>
      <c r="B1002" s="233"/>
      <c r="C1002" s="234"/>
      <c r="D1002" s="235" t="s">
        <v>198</v>
      </c>
      <c r="E1002" s="236" t="s">
        <v>19</v>
      </c>
      <c r="F1002" s="237" t="s">
        <v>7255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198</v>
      </c>
      <c r="AU1002" s="243" t="s">
        <v>82</v>
      </c>
      <c r="AV1002" s="13" t="s">
        <v>80</v>
      </c>
      <c r="AW1002" s="13" t="s">
        <v>35</v>
      </c>
      <c r="AX1002" s="13" t="s">
        <v>73</v>
      </c>
      <c r="AY1002" s="243" t="s">
        <v>188</v>
      </c>
    </row>
    <row r="1003" s="14" customFormat="1">
      <c r="A1003" s="14"/>
      <c r="B1003" s="244"/>
      <c r="C1003" s="245"/>
      <c r="D1003" s="235" t="s">
        <v>198</v>
      </c>
      <c r="E1003" s="246" t="s">
        <v>19</v>
      </c>
      <c r="F1003" s="247" t="s">
        <v>1773</v>
      </c>
      <c r="G1003" s="245"/>
      <c r="H1003" s="248">
        <v>2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198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188</v>
      </c>
    </row>
    <row r="1004" s="15" customFormat="1">
      <c r="A1004" s="15"/>
      <c r="B1004" s="255"/>
      <c r="C1004" s="256"/>
      <c r="D1004" s="235" t="s">
        <v>198</v>
      </c>
      <c r="E1004" s="257" t="s">
        <v>19</v>
      </c>
      <c r="F1004" s="258" t="s">
        <v>229</v>
      </c>
      <c r="G1004" s="256"/>
      <c r="H1004" s="259">
        <v>2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198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188</v>
      </c>
    </row>
    <row r="1005" s="2" customFormat="1" ht="21.75" customHeight="1">
      <c r="A1005" s="40"/>
      <c r="B1005" s="41"/>
      <c r="C1005" s="272" t="s">
        <v>1442</v>
      </c>
      <c r="D1005" s="272" t="s">
        <v>522</v>
      </c>
      <c r="E1005" s="273" t="s">
        <v>7260</v>
      </c>
      <c r="F1005" s="274" t="s">
        <v>7261</v>
      </c>
      <c r="G1005" s="275" t="s">
        <v>442</v>
      </c>
      <c r="H1005" s="276">
        <v>1</v>
      </c>
      <c r="I1005" s="277"/>
      <c r="J1005" s="278">
        <f>ROUND(I1005*H1005,2)</f>
        <v>0</v>
      </c>
      <c r="K1005" s="274" t="s">
        <v>452</v>
      </c>
      <c r="L1005" s="279"/>
      <c r="M1005" s="280" t="s">
        <v>19</v>
      </c>
      <c r="N1005" s="281" t="s">
        <v>44</v>
      </c>
      <c r="O1005" s="86"/>
      <c r="P1005" s="224">
        <f>O1005*H1005</f>
        <v>0</v>
      </c>
      <c r="Q1005" s="224">
        <v>0.041000000000000002</v>
      </c>
      <c r="R1005" s="224">
        <f>Q1005*H1005</f>
        <v>0.041000000000000002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630</v>
      </c>
      <c r="AT1005" s="226" t="s">
        <v>522</v>
      </c>
      <c r="AU1005" s="226" t="s">
        <v>82</v>
      </c>
      <c r="AY1005" s="19" t="s">
        <v>188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80</v>
      </c>
      <c r="BK1005" s="227">
        <f>ROUND(I1005*H1005,2)</f>
        <v>0</v>
      </c>
      <c r="BL1005" s="19" t="s">
        <v>342</v>
      </c>
      <c r="BM1005" s="226" t="s">
        <v>7262</v>
      </c>
    </row>
    <row r="1006" s="13" customFormat="1">
      <c r="A1006" s="13"/>
      <c r="B1006" s="233"/>
      <c r="C1006" s="234"/>
      <c r="D1006" s="235" t="s">
        <v>198</v>
      </c>
      <c r="E1006" s="236" t="s">
        <v>19</v>
      </c>
      <c r="F1006" s="237" t="s">
        <v>2022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198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188</v>
      </c>
    </row>
    <row r="1007" s="13" customFormat="1">
      <c r="A1007" s="13"/>
      <c r="B1007" s="233"/>
      <c r="C1007" s="234"/>
      <c r="D1007" s="235" t="s">
        <v>198</v>
      </c>
      <c r="E1007" s="236" t="s">
        <v>19</v>
      </c>
      <c r="F1007" s="237" t="s">
        <v>7256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198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188</v>
      </c>
    </row>
    <row r="1008" s="14" customFormat="1">
      <c r="A1008" s="14"/>
      <c r="B1008" s="244"/>
      <c r="C1008" s="245"/>
      <c r="D1008" s="235" t="s">
        <v>198</v>
      </c>
      <c r="E1008" s="246" t="s">
        <v>19</v>
      </c>
      <c r="F1008" s="247" t="s">
        <v>80</v>
      </c>
      <c r="G1008" s="245"/>
      <c r="H1008" s="248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198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188</v>
      </c>
    </row>
    <row r="1009" s="15" customFormat="1">
      <c r="A1009" s="15"/>
      <c r="B1009" s="255"/>
      <c r="C1009" s="256"/>
      <c r="D1009" s="235" t="s">
        <v>198</v>
      </c>
      <c r="E1009" s="257" t="s">
        <v>19</v>
      </c>
      <c r="F1009" s="258" t="s">
        <v>229</v>
      </c>
      <c r="G1009" s="256"/>
      <c r="H1009" s="259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198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188</v>
      </c>
    </row>
    <row r="1010" s="2" customFormat="1" ht="24.15" customHeight="1">
      <c r="A1010" s="40"/>
      <c r="B1010" s="41"/>
      <c r="C1010" s="215" t="s">
        <v>1449</v>
      </c>
      <c r="D1010" s="215" t="s">
        <v>190</v>
      </c>
      <c r="E1010" s="216" t="s">
        <v>7263</v>
      </c>
      <c r="F1010" s="217" t="s">
        <v>7264</v>
      </c>
      <c r="G1010" s="218" t="s">
        <v>442</v>
      </c>
      <c r="H1010" s="219">
        <v>1</v>
      </c>
      <c r="I1010" s="220"/>
      <c r="J1010" s="221">
        <f>ROUND(I1010*H1010,2)</f>
        <v>0</v>
      </c>
      <c r="K1010" s="217" t="s">
        <v>194</v>
      </c>
      <c r="L1010" s="46"/>
      <c r="M1010" s="222" t="s">
        <v>19</v>
      </c>
      <c r="N1010" s="223" t="s">
        <v>44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342</v>
      </c>
      <c r="AT1010" s="226" t="s">
        <v>190</v>
      </c>
      <c r="AU1010" s="226" t="s">
        <v>82</v>
      </c>
      <c r="AY1010" s="19" t="s">
        <v>188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342</v>
      </c>
      <c r="BM1010" s="226" t="s">
        <v>7265</v>
      </c>
    </row>
    <row r="1011" s="2" customFormat="1">
      <c r="A1011" s="40"/>
      <c r="B1011" s="41"/>
      <c r="C1011" s="42"/>
      <c r="D1011" s="228" t="s">
        <v>196</v>
      </c>
      <c r="E1011" s="42"/>
      <c r="F1011" s="229" t="s">
        <v>7266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196</v>
      </c>
      <c r="AU1011" s="19" t="s">
        <v>82</v>
      </c>
    </row>
    <row r="1012" s="13" customFormat="1">
      <c r="A1012" s="13"/>
      <c r="B1012" s="233"/>
      <c r="C1012" s="234"/>
      <c r="D1012" s="235" t="s">
        <v>198</v>
      </c>
      <c r="E1012" s="236" t="s">
        <v>19</v>
      </c>
      <c r="F1012" s="237" t="s">
        <v>655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198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188</v>
      </c>
    </row>
    <row r="1013" s="13" customFormat="1">
      <c r="A1013" s="13"/>
      <c r="B1013" s="233"/>
      <c r="C1013" s="234"/>
      <c r="D1013" s="235" t="s">
        <v>198</v>
      </c>
      <c r="E1013" s="236" t="s">
        <v>19</v>
      </c>
      <c r="F1013" s="237" t="s">
        <v>7075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198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188</v>
      </c>
    </row>
    <row r="1014" s="14" customFormat="1">
      <c r="A1014" s="14"/>
      <c r="B1014" s="244"/>
      <c r="C1014" s="245"/>
      <c r="D1014" s="235" t="s">
        <v>198</v>
      </c>
      <c r="E1014" s="246" t="s">
        <v>19</v>
      </c>
      <c r="F1014" s="247" t="s">
        <v>80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198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188</v>
      </c>
    </row>
    <row r="1015" s="15" customFormat="1">
      <c r="A1015" s="15"/>
      <c r="B1015" s="255"/>
      <c r="C1015" s="256"/>
      <c r="D1015" s="235" t="s">
        <v>198</v>
      </c>
      <c r="E1015" s="257" t="s">
        <v>19</v>
      </c>
      <c r="F1015" s="258" t="s">
        <v>229</v>
      </c>
      <c r="G1015" s="256"/>
      <c r="H1015" s="259">
        <v>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5" t="s">
        <v>198</v>
      </c>
      <c r="AU1015" s="265" t="s">
        <v>82</v>
      </c>
      <c r="AV1015" s="15" t="s">
        <v>135</v>
      </c>
      <c r="AW1015" s="15" t="s">
        <v>35</v>
      </c>
      <c r="AX1015" s="15" t="s">
        <v>80</v>
      </c>
      <c r="AY1015" s="265" t="s">
        <v>188</v>
      </c>
    </row>
    <row r="1016" s="2" customFormat="1" ht="16.5" customHeight="1">
      <c r="A1016" s="40"/>
      <c r="B1016" s="41"/>
      <c r="C1016" s="272" t="s">
        <v>1454</v>
      </c>
      <c r="D1016" s="272" t="s">
        <v>522</v>
      </c>
      <c r="E1016" s="273" t="s">
        <v>7267</v>
      </c>
      <c r="F1016" s="274" t="s">
        <v>7268</v>
      </c>
      <c r="G1016" s="275" t="s">
        <v>442</v>
      </c>
      <c r="H1016" s="276">
        <v>1</v>
      </c>
      <c r="I1016" s="277"/>
      <c r="J1016" s="278">
        <f>ROUND(I1016*H1016,2)</f>
        <v>0</v>
      </c>
      <c r="K1016" s="274" t="s">
        <v>415</v>
      </c>
      <c r="L1016" s="279"/>
      <c r="M1016" s="280" t="s">
        <v>19</v>
      </c>
      <c r="N1016" s="281" t="s">
        <v>44</v>
      </c>
      <c r="O1016" s="86"/>
      <c r="P1016" s="224">
        <f>O1016*H1016</f>
        <v>0</v>
      </c>
      <c r="Q1016" s="224">
        <v>0.0195</v>
      </c>
      <c r="R1016" s="224">
        <f>Q1016*H1016</f>
        <v>0.0195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630</v>
      </c>
      <c r="AT1016" s="226" t="s">
        <v>522</v>
      </c>
      <c r="AU1016" s="226" t="s">
        <v>82</v>
      </c>
      <c r="AY1016" s="19" t="s">
        <v>188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80</v>
      </c>
      <c r="BK1016" s="227">
        <f>ROUND(I1016*H1016,2)</f>
        <v>0</v>
      </c>
      <c r="BL1016" s="19" t="s">
        <v>342</v>
      </c>
      <c r="BM1016" s="226" t="s">
        <v>7269</v>
      </c>
    </row>
    <row r="1017" s="13" customFormat="1">
      <c r="A1017" s="13"/>
      <c r="B1017" s="233"/>
      <c r="C1017" s="234"/>
      <c r="D1017" s="235" t="s">
        <v>198</v>
      </c>
      <c r="E1017" s="236" t="s">
        <v>19</v>
      </c>
      <c r="F1017" s="237" t="s">
        <v>655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198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188</v>
      </c>
    </row>
    <row r="1018" s="13" customFormat="1">
      <c r="A1018" s="13"/>
      <c r="B1018" s="233"/>
      <c r="C1018" s="234"/>
      <c r="D1018" s="235" t="s">
        <v>198</v>
      </c>
      <c r="E1018" s="236" t="s">
        <v>19</v>
      </c>
      <c r="F1018" s="237" t="s">
        <v>7075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198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188</v>
      </c>
    </row>
    <row r="1019" s="14" customFormat="1">
      <c r="A1019" s="14"/>
      <c r="B1019" s="244"/>
      <c r="C1019" s="245"/>
      <c r="D1019" s="235" t="s">
        <v>198</v>
      </c>
      <c r="E1019" s="246" t="s">
        <v>19</v>
      </c>
      <c r="F1019" s="247" t="s">
        <v>80</v>
      </c>
      <c r="G1019" s="245"/>
      <c r="H1019" s="248">
        <v>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198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188</v>
      </c>
    </row>
    <row r="1020" s="15" customFormat="1">
      <c r="A1020" s="15"/>
      <c r="B1020" s="255"/>
      <c r="C1020" s="256"/>
      <c r="D1020" s="235" t="s">
        <v>198</v>
      </c>
      <c r="E1020" s="257" t="s">
        <v>19</v>
      </c>
      <c r="F1020" s="258" t="s">
        <v>229</v>
      </c>
      <c r="G1020" s="256"/>
      <c r="H1020" s="259">
        <v>1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198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188</v>
      </c>
    </row>
    <row r="1021" s="2" customFormat="1" ht="16.5" customHeight="1">
      <c r="A1021" s="40"/>
      <c r="B1021" s="41"/>
      <c r="C1021" s="272" t="s">
        <v>1458</v>
      </c>
      <c r="D1021" s="272" t="s">
        <v>522</v>
      </c>
      <c r="E1021" s="273" t="s">
        <v>7270</v>
      </c>
      <c r="F1021" s="274" t="s">
        <v>7271</v>
      </c>
      <c r="G1021" s="275" t="s">
        <v>442</v>
      </c>
      <c r="H1021" s="276">
        <v>1</v>
      </c>
      <c r="I1021" s="277"/>
      <c r="J1021" s="278">
        <f>ROUND(I1021*H1021,2)</f>
        <v>0</v>
      </c>
      <c r="K1021" s="274" t="s">
        <v>194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0.0016000000000000001</v>
      </c>
      <c r="R1021" s="224">
        <f>Q1021*H1021</f>
        <v>0.0016000000000000001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630</v>
      </c>
      <c r="AT1021" s="226" t="s">
        <v>522</v>
      </c>
      <c r="AU1021" s="226" t="s">
        <v>82</v>
      </c>
      <c r="AY1021" s="19" t="s">
        <v>188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342</v>
      </c>
      <c r="BM1021" s="226" t="s">
        <v>7272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655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3" customFormat="1">
      <c r="A1023" s="13"/>
      <c r="B1023" s="233"/>
      <c r="C1023" s="234"/>
      <c r="D1023" s="235" t="s">
        <v>198</v>
      </c>
      <c r="E1023" s="236" t="s">
        <v>19</v>
      </c>
      <c r="F1023" s="237" t="s">
        <v>7075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198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80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5" customFormat="1">
      <c r="A1025" s="15"/>
      <c r="B1025" s="255"/>
      <c r="C1025" s="256"/>
      <c r="D1025" s="235" t="s">
        <v>198</v>
      </c>
      <c r="E1025" s="257" t="s">
        <v>19</v>
      </c>
      <c r="F1025" s="258" t="s">
        <v>229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198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188</v>
      </c>
    </row>
    <row r="1026" s="2" customFormat="1" ht="24.15" customHeight="1">
      <c r="A1026" s="40"/>
      <c r="B1026" s="41"/>
      <c r="C1026" s="215" t="s">
        <v>1462</v>
      </c>
      <c r="D1026" s="215" t="s">
        <v>190</v>
      </c>
      <c r="E1026" s="216" t="s">
        <v>7273</v>
      </c>
      <c r="F1026" s="217" t="s">
        <v>7274</v>
      </c>
      <c r="G1026" s="218" t="s">
        <v>442</v>
      </c>
      <c r="H1026" s="219">
        <v>3</v>
      </c>
      <c r="I1026" s="220"/>
      <c r="J1026" s="221">
        <f>ROUND(I1026*H1026,2)</f>
        <v>0</v>
      </c>
      <c r="K1026" s="217" t="s">
        <v>194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342</v>
      </c>
      <c r="AT1026" s="226" t="s">
        <v>190</v>
      </c>
      <c r="AU1026" s="226" t="s">
        <v>82</v>
      </c>
      <c r="AY1026" s="19" t="s">
        <v>188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342</v>
      </c>
      <c r="BM1026" s="226" t="s">
        <v>7275</v>
      </c>
    </row>
    <row r="1027" s="2" customFormat="1">
      <c r="A1027" s="40"/>
      <c r="B1027" s="41"/>
      <c r="C1027" s="42"/>
      <c r="D1027" s="228" t="s">
        <v>196</v>
      </c>
      <c r="E1027" s="42"/>
      <c r="F1027" s="229" t="s">
        <v>7276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196</v>
      </c>
      <c r="AU1027" s="19" t="s">
        <v>82</v>
      </c>
    </row>
    <row r="1028" s="13" customFormat="1">
      <c r="A1028" s="13"/>
      <c r="B1028" s="233"/>
      <c r="C1028" s="234"/>
      <c r="D1028" s="235" t="s">
        <v>198</v>
      </c>
      <c r="E1028" s="236" t="s">
        <v>19</v>
      </c>
      <c r="F1028" s="237" t="s">
        <v>7277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198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188</v>
      </c>
    </row>
    <row r="1029" s="13" customFormat="1">
      <c r="A1029" s="13"/>
      <c r="B1029" s="233"/>
      <c r="C1029" s="234"/>
      <c r="D1029" s="235" t="s">
        <v>198</v>
      </c>
      <c r="E1029" s="236" t="s">
        <v>19</v>
      </c>
      <c r="F1029" s="237" t="s">
        <v>735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198</v>
      </c>
      <c r="AU1029" s="243" t="s">
        <v>82</v>
      </c>
      <c r="AV1029" s="13" t="s">
        <v>80</v>
      </c>
      <c r="AW1029" s="13" t="s">
        <v>35</v>
      </c>
      <c r="AX1029" s="13" t="s">
        <v>73</v>
      </c>
      <c r="AY1029" s="243" t="s">
        <v>188</v>
      </c>
    </row>
    <row r="1030" s="14" customFormat="1">
      <c r="A1030" s="14"/>
      <c r="B1030" s="244"/>
      <c r="C1030" s="245"/>
      <c r="D1030" s="235" t="s">
        <v>198</v>
      </c>
      <c r="E1030" s="246" t="s">
        <v>19</v>
      </c>
      <c r="F1030" s="247" t="s">
        <v>129</v>
      </c>
      <c r="G1030" s="245"/>
      <c r="H1030" s="248">
        <v>3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198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188</v>
      </c>
    </row>
    <row r="1031" s="15" customFormat="1">
      <c r="A1031" s="15"/>
      <c r="B1031" s="255"/>
      <c r="C1031" s="256"/>
      <c r="D1031" s="235" t="s">
        <v>198</v>
      </c>
      <c r="E1031" s="257" t="s">
        <v>19</v>
      </c>
      <c r="F1031" s="258" t="s">
        <v>229</v>
      </c>
      <c r="G1031" s="256"/>
      <c r="H1031" s="259">
        <v>3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198</v>
      </c>
      <c r="AU1031" s="265" t="s">
        <v>82</v>
      </c>
      <c r="AV1031" s="15" t="s">
        <v>135</v>
      </c>
      <c r="AW1031" s="15" t="s">
        <v>35</v>
      </c>
      <c r="AX1031" s="15" t="s">
        <v>80</v>
      </c>
      <c r="AY1031" s="265" t="s">
        <v>188</v>
      </c>
    </row>
    <row r="1032" s="2" customFormat="1" ht="16.5" customHeight="1">
      <c r="A1032" s="40"/>
      <c r="B1032" s="41"/>
      <c r="C1032" s="272" t="s">
        <v>1466</v>
      </c>
      <c r="D1032" s="272" t="s">
        <v>522</v>
      </c>
      <c r="E1032" s="273" t="s">
        <v>7278</v>
      </c>
      <c r="F1032" s="274" t="s">
        <v>7279</v>
      </c>
      <c r="G1032" s="275" t="s">
        <v>243</v>
      </c>
      <c r="H1032" s="276">
        <v>3.5099999999999998</v>
      </c>
      <c r="I1032" s="277"/>
      <c r="J1032" s="278">
        <f>ROUND(I1032*H1032,2)</f>
        <v>0</v>
      </c>
      <c r="K1032" s="274" t="s">
        <v>194</v>
      </c>
      <c r="L1032" s="279"/>
      <c r="M1032" s="280" t="s">
        <v>19</v>
      </c>
      <c r="N1032" s="281" t="s">
        <v>44</v>
      </c>
      <c r="O1032" s="86"/>
      <c r="P1032" s="224">
        <f>O1032*H1032</f>
        <v>0</v>
      </c>
      <c r="Q1032" s="224">
        <v>0.022950000000000002</v>
      </c>
      <c r="R1032" s="224">
        <f>Q1032*H1032</f>
        <v>0.080554500000000001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630</v>
      </c>
      <c r="AT1032" s="226" t="s">
        <v>522</v>
      </c>
      <c r="AU1032" s="226" t="s">
        <v>82</v>
      </c>
      <c r="AY1032" s="19" t="s">
        <v>188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342</v>
      </c>
      <c r="BM1032" s="226" t="s">
        <v>7280</v>
      </c>
    </row>
    <row r="1033" s="13" customFormat="1">
      <c r="A1033" s="13"/>
      <c r="B1033" s="233"/>
      <c r="C1033" s="234"/>
      <c r="D1033" s="235" t="s">
        <v>198</v>
      </c>
      <c r="E1033" s="236" t="s">
        <v>19</v>
      </c>
      <c r="F1033" s="237" t="s">
        <v>7277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198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735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7281</v>
      </c>
      <c r="G1035" s="245"/>
      <c r="H1035" s="248">
        <v>3.5099999999999998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5" customFormat="1">
      <c r="A1036" s="15"/>
      <c r="B1036" s="255"/>
      <c r="C1036" s="256"/>
      <c r="D1036" s="235" t="s">
        <v>198</v>
      </c>
      <c r="E1036" s="257" t="s">
        <v>19</v>
      </c>
      <c r="F1036" s="258" t="s">
        <v>229</v>
      </c>
      <c r="G1036" s="256"/>
      <c r="H1036" s="259">
        <v>3.5099999999999998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198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188</v>
      </c>
    </row>
    <row r="1037" s="2" customFormat="1" ht="16.5" customHeight="1">
      <c r="A1037" s="40"/>
      <c r="B1037" s="41"/>
      <c r="C1037" s="272" t="s">
        <v>1471</v>
      </c>
      <c r="D1037" s="272" t="s">
        <v>522</v>
      </c>
      <c r="E1037" s="273" t="s">
        <v>7282</v>
      </c>
      <c r="F1037" s="274" t="s">
        <v>7283</v>
      </c>
      <c r="G1037" s="275" t="s">
        <v>501</v>
      </c>
      <c r="H1037" s="276">
        <v>11.699999999999999</v>
      </c>
      <c r="I1037" s="277"/>
      <c r="J1037" s="278">
        <f>ROUND(I1037*H1037,2)</f>
        <v>0</v>
      </c>
      <c r="K1037" s="274" t="s">
        <v>452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630</v>
      </c>
      <c r="AT1037" s="226" t="s">
        <v>522</v>
      </c>
      <c r="AU1037" s="226" t="s">
        <v>82</v>
      </c>
      <c r="AY1037" s="19" t="s">
        <v>188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342</v>
      </c>
      <c r="BM1037" s="226" t="s">
        <v>7284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7277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3" customFormat="1">
      <c r="A1039" s="13"/>
      <c r="B1039" s="233"/>
      <c r="C1039" s="234"/>
      <c r="D1039" s="235" t="s">
        <v>198</v>
      </c>
      <c r="E1039" s="236" t="s">
        <v>19</v>
      </c>
      <c r="F1039" s="237" t="s">
        <v>735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198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7285</v>
      </c>
      <c r="G1040" s="245"/>
      <c r="H1040" s="248">
        <v>11.699999999999999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5" customFormat="1">
      <c r="A1041" s="15"/>
      <c r="B1041" s="255"/>
      <c r="C1041" s="256"/>
      <c r="D1041" s="235" t="s">
        <v>198</v>
      </c>
      <c r="E1041" s="257" t="s">
        <v>19</v>
      </c>
      <c r="F1041" s="258" t="s">
        <v>229</v>
      </c>
      <c r="G1041" s="256"/>
      <c r="H1041" s="259">
        <v>11.699999999999999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198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188</v>
      </c>
    </row>
    <row r="1042" s="2" customFormat="1" ht="24.15" customHeight="1">
      <c r="A1042" s="40"/>
      <c r="B1042" s="41"/>
      <c r="C1042" s="215" t="s">
        <v>1476</v>
      </c>
      <c r="D1042" s="215" t="s">
        <v>190</v>
      </c>
      <c r="E1042" s="216" t="s">
        <v>2863</v>
      </c>
      <c r="F1042" s="217" t="s">
        <v>2864</v>
      </c>
      <c r="G1042" s="218" t="s">
        <v>442</v>
      </c>
      <c r="H1042" s="219">
        <v>1</v>
      </c>
      <c r="I1042" s="220"/>
      <c r="J1042" s="221">
        <f>ROUND(I1042*H1042,2)</f>
        <v>0</v>
      </c>
      <c r="K1042" s="217" t="s">
        <v>194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342</v>
      </c>
      <c r="AT1042" s="226" t="s">
        <v>190</v>
      </c>
      <c r="AU1042" s="226" t="s">
        <v>82</v>
      </c>
      <c r="AY1042" s="19" t="s">
        <v>188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342</v>
      </c>
      <c r="BM1042" s="226" t="s">
        <v>7286</v>
      </c>
    </row>
    <row r="1043" s="2" customFormat="1">
      <c r="A1043" s="40"/>
      <c r="B1043" s="41"/>
      <c r="C1043" s="42"/>
      <c r="D1043" s="228" t="s">
        <v>196</v>
      </c>
      <c r="E1043" s="42"/>
      <c r="F1043" s="229" t="s">
        <v>2866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196</v>
      </c>
      <c r="AU1043" s="19" t="s">
        <v>82</v>
      </c>
    </row>
    <row r="1044" s="13" customFormat="1">
      <c r="A1044" s="13"/>
      <c r="B1044" s="233"/>
      <c r="C1044" s="234"/>
      <c r="D1044" s="235" t="s">
        <v>198</v>
      </c>
      <c r="E1044" s="236" t="s">
        <v>19</v>
      </c>
      <c r="F1044" s="237" t="s">
        <v>2032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198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188</v>
      </c>
    </row>
    <row r="1045" s="13" customFormat="1">
      <c r="A1045" s="13"/>
      <c r="B1045" s="233"/>
      <c r="C1045" s="234"/>
      <c r="D1045" s="235" t="s">
        <v>198</v>
      </c>
      <c r="E1045" s="236" t="s">
        <v>19</v>
      </c>
      <c r="F1045" s="237" t="s">
        <v>7287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198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188</v>
      </c>
    </row>
    <row r="1046" s="14" customFormat="1">
      <c r="A1046" s="14"/>
      <c r="B1046" s="244"/>
      <c r="C1046" s="245"/>
      <c r="D1046" s="235" t="s">
        <v>198</v>
      </c>
      <c r="E1046" s="246" t="s">
        <v>19</v>
      </c>
      <c r="F1046" s="247" t="s">
        <v>80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198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188</v>
      </c>
    </row>
    <row r="1047" s="15" customFormat="1">
      <c r="A1047" s="15"/>
      <c r="B1047" s="255"/>
      <c r="C1047" s="256"/>
      <c r="D1047" s="235" t="s">
        <v>198</v>
      </c>
      <c r="E1047" s="257" t="s">
        <v>19</v>
      </c>
      <c r="F1047" s="258" t="s">
        <v>229</v>
      </c>
      <c r="G1047" s="256"/>
      <c r="H1047" s="259">
        <v>1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198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188</v>
      </c>
    </row>
    <row r="1048" s="2" customFormat="1" ht="16.5" customHeight="1">
      <c r="A1048" s="40"/>
      <c r="B1048" s="41"/>
      <c r="C1048" s="272" t="s">
        <v>1481</v>
      </c>
      <c r="D1048" s="272" t="s">
        <v>522</v>
      </c>
      <c r="E1048" s="273" t="s">
        <v>2868</v>
      </c>
      <c r="F1048" s="274" t="s">
        <v>2869</v>
      </c>
      <c r="G1048" s="275" t="s">
        <v>501</v>
      </c>
      <c r="H1048" s="276">
        <v>1</v>
      </c>
      <c r="I1048" s="277"/>
      <c r="J1048" s="278">
        <f>ROUND(I1048*H1048,2)</f>
        <v>0</v>
      </c>
      <c r="K1048" s="274" t="s">
        <v>194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0.0060000000000000001</v>
      </c>
      <c r="R1048" s="224">
        <f>Q1048*H1048</f>
        <v>0.0060000000000000001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630</v>
      </c>
      <c r="AT1048" s="226" t="s">
        <v>522</v>
      </c>
      <c r="AU1048" s="226" t="s">
        <v>82</v>
      </c>
      <c r="AY1048" s="19" t="s">
        <v>188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342</v>
      </c>
      <c r="BM1048" s="226" t="s">
        <v>7288</v>
      </c>
    </row>
    <row r="1049" s="13" customFormat="1">
      <c r="A1049" s="13"/>
      <c r="B1049" s="233"/>
      <c r="C1049" s="234"/>
      <c r="D1049" s="235" t="s">
        <v>198</v>
      </c>
      <c r="E1049" s="236" t="s">
        <v>19</v>
      </c>
      <c r="F1049" s="237" t="s">
        <v>2032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198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188</v>
      </c>
    </row>
    <row r="1050" s="13" customFormat="1">
      <c r="A1050" s="13"/>
      <c r="B1050" s="233"/>
      <c r="C1050" s="234"/>
      <c r="D1050" s="235" t="s">
        <v>198</v>
      </c>
      <c r="E1050" s="236" t="s">
        <v>19</v>
      </c>
      <c r="F1050" s="237" t="s">
        <v>7287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198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188</v>
      </c>
    </row>
    <row r="1051" s="14" customFormat="1">
      <c r="A1051" s="14"/>
      <c r="B1051" s="244"/>
      <c r="C1051" s="245"/>
      <c r="D1051" s="235" t="s">
        <v>198</v>
      </c>
      <c r="E1051" s="246" t="s">
        <v>19</v>
      </c>
      <c r="F1051" s="247" t="s">
        <v>7289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198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188</v>
      </c>
    </row>
    <row r="1052" s="15" customFormat="1">
      <c r="A1052" s="15"/>
      <c r="B1052" s="255"/>
      <c r="C1052" s="256"/>
      <c r="D1052" s="235" t="s">
        <v>198</v>
      </c>
      <c r="E1052" s="257" t="s">
        <v>19</v>
      </c>
      <c r="F1052" s="258" t="s">
        <v>229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198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188</v>
      </c>
    </row>
    <row r="1053" s="2" customFormat="1" ht="24.15" customHeight="1">
      <c r="A1053" s="40"/>
      <c r="B1053" s="41"/>
      <c r="C1053" s="215" t="s">
        <v>1487</v>
      </c>
      <c r="D1053" s="215" t="s">
        <v>190</v>
      </c>
      <c r="E1053" s="216" t="s">
        <v>7290</v>
      </c>
      <c r="F1053" s="217" t="s">
        <v>7291</v>
      </c>
      <c r="G1053" s="218" t="s">
        <v>442</v>
      </c>
      <c r="H1053" s="219">
        <v>3</v>
      </c>
      <c r="I1053" s="220"/>
      <c r="J1053" s="221">
        <f>ROUND(I1053*H1053,2)</f>
        <v>0</v>
      </c>
      <c r="K1053" s="217" t="s">
        <v>194</v>
      </c>
      <c r="L1053" s="46"/>
      <c r="M1053" s="222" t="s">
        <v>19</v>
      </c>
      <c r="N1053" s="223" t="s">
        <v>44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342</v>
      </c>
      <c r="AT1053" s="226" t="s">
        <v>190</v>
      </c>
      <c r="AU1053" s="226" t="s">
        <v>82</v>
      </c>
      <c r="AY1053" s="19" t="s">
        <v>188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342</v>
      </c>
      <c r="BM1053" s="226" t="s">
        <v>7292</v>
      </c>
    </row>
    <row r="1054" s="2" customFormat="1">
      <c r="A1054" s="40"/>
      <c r="B1054" s="41"/>
      <c r="C1054" s="42"/>
      <c r="D1054" s="228" t="s">
        <v>196</v>
      </c>
      <c r="E1054" s="42"/>
      <c r="F1054" s="229" t="s">
        <v>7293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196</v>
      </c>
      <c r="AU1054" s="19" t="s">
        <v>82</v>
      </c>
    </row>
    <row r="1055" s="13" customFormat="1">
      <c r="A1055" s="13"/>
      <c r="B1055" s="233"/>
      <c r="C1055" s="234"/>
      <c r="D1055" s="235" t="s">
        <v>198</v>
      </c>
      <c r="E1055" s="236" t="s">
        <v>19</v>
      </c>
      <c r="F1055" s="237" t="s">
        <v>2032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198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188</v>
      </c>
    </row>
    <row r="1056" s="13" customFormat="1">
      <c r="A1056" s="13"/>
      <c r="B1056" s="233"/>
      <c r="C1056" s="234"/>
      <c r="D1056" s="235" t="s">
        <v>198</v>
      </c>
      <c r="E1056" s="236" t="s">
        <v>19</v>
      </c>
      <c r="F1056" s="237" t="s">
        <v>7294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198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188</v>
      </c>
    </row>
    <row r="1057" s="14" customFormat="1">
      <c r="A1057" s="14"/>
      <c r="B1057" s="244"/>
      <c r="C1057" s="245"/>
      <c r="D1057" s="235" t="s">
        <v>198</v>
      </c>
      <c r="E1057" s="246" t="s">
        <v>19</v>
      </c>
      <c r="F1057" s="247" t="s">
        <v>129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198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188</v>
      </c>
    </row>
    <row r="1058" s="15" customFormat="1">
      <c r="A1058" s="15"/>
      <c r="B1058" s="255"/>
      <c r="C1058" s="256"/>
      <c r="D1058" s="235" t="s">
        <v>198</v>
      </c>
      <c r="E1058" s="257" t="s">
        <v>19</v>
      </c>
      <c r="F1058" s="258" t="s">
        <v>229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198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188</v>
      </c>
    </row>
    <row r="1059" s="2" customFormat="1" ht="16.5" customHeight="1">
      <c r="A1059" s="40"/>
      <c r="B1059" s="41"/>
      <c r="C1059" s="272" t="s">
        <v>1506</v>
      </c>
      <c r="D1059" s="272" t="s">
        <v>522</v>
      </c>
      <c r="E1059" s="273" t="s">
        <v>2035</v>
      </c>
      <c r="F1059" s="274" t="s">
        <v>2036</v>
      </c>
      <c r="G1059" s="275" t="s">
        <v>501</v>
      </c>
      <c r="H1059" s="276">
        <v>6</v>
      </c>
      <c r="I1059" s="277"/>
      <c r="J1059" s="278">
        <f>ROUND(I1059*H1059,2)</f>
        <v>0</v>
      </c>
      <c r="K1059" s="274" t="s">
        <v>452</v>
      </c>
      <c r="L1059" s="279"/>
      <c r="M1059" s="280" t="s">
        <v>19</v>
      </c>
      <c r="N1059" s="281" t="s">
        <v>44</v>
      </c>
      <c r="O1059" s="86"/>
      <c r="P1059" s="224">
        <f>O1059*H1059</f>
        <v>0</v>
      </c>
      <c r="Q1059" s="224">
        <v>0.0060000000000000001</v>
      </c>
      <c r="R1059" s="224">
        <f>Q1059*H1059</f>
        <v>0.036000000000000004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630</v>
      </c>
      <c r="AT1059" s="226" t="s">
        <v>522</v>
      </c>
      <c r="AU1059" s="226" t="s">
        <v>82</v>
      </c>
      <c r="AY1059" s="19" t="s">
        <v>188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342</v>
      </c>
      <c r="BM1059" s="226" t="s">
        <v>7295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2032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3" customFormat="1">
      <c r="A1061" s="13"/>
      <c r="B1061" s="233"/>
      <c r="C1061" s="234"/>
      <c r="D1061" s="235" t="s">
        <v>198</v>
      </c>
      <c r="E1061" s="236" t="s">
        <v>19</v>
      </c>
      <c r="F1061" s="237" t="s">
        <v>7294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198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3562</v>
      </c>
      <c r="G1062" s="245"/>
      <c r="H1062" s="248">
        <v>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5" customFormat="1">
      <c r="A1063" s="15"/>
      <c r="B1063" s="255"/>
      <c r="C1063" s="256"/>
      <c r="D1063" s="235" t="s">
        <v>198</v>
      </c>
      <c r="E1063" s="257" t="s">
        <v>19</v>
      </c>
      <c r="F1063" s="258" t="s">
        <v>229</v>
      </c>
      <c r="G1063" s="256"/>
      <c r="H1063" s="259">
        <v>6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198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188</v>
      </c>
    </row>
    <row r="1064" s="2" customFormat="1" ht="24.15" customHeight="1">
      <c r="A1064" s="40"/>
      <c r="B1064" s="41"/>
      <c r="C1064" s="215" t="s">
        <v>1511</v>
      </c>
      <c r="D1064" s="215" t="s">
        <v>190</v>
      </c>
      <c r="E1064" s="216" t="s">
        <v>2028</v>
      </c>
      <c r="F1064" s="217" t="s">
        <v>2029</v>
      </c>
      <c r="G1064" s="218" t="s">
        <v>442</v>
      </c>
      <c r="H1064" s="219">
        <v>3</v>
      </c>
      <c r="I1064" s="220"/>
      <c r="J1064" s="221">
        <f>ROUND(I1064*H1064,2)</f>
        <v>0</v>
      </c>
      <c r="K1064" s="217" t="s">
        <v>194</v>
      </c>
      <c r="L1064" s="46"/>
      <c r="M1064" s="222" t="s">
        <v>19</v>
      </c>
      <c r="N1064" s="223" t="s">
        <v>44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342</v>
      </c>
      <c r="AT1064" s="226" t="s">
        <v>190</v>
      </c>
      <c r="AU1064" s="226" t="s">
        <v>82</v>
      </c>
      <c r="AY1064" s="19" t="s">
        <v>188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342</v>
      </c>
      <c r="BM1064" s="226" t="s">
        <v>7296</v>
      </c>
    </row>
    <row r="1065" s="2" customFormat="1">
      <c r="A1065" s="40"/>
      <c r="B1065" s="41"/>
      <c r="C1065" s="42"/>
      <c r="D1065" s="228" t="s">
        <v>196</v>
      </c>
      <c r="E1065" s="42"/>
      <c r="F1065" s="229" t="s">
        <v>2031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196</v>
      </c>
      <c r="AU1065" s="19" t="s">
        <v>82</v>
      </c>
    </row>
    <row r="1066" s="13" customFormat="1">
      <c r="A1066" s="13"/>
      <c r="B1066" s="233"/>
      <c r="C1066" s="234"/>
      <c r="D1066" s="235" t="s">
        <v>198</v>
      </c>
      <c r="E1066" s="236" t="s">
        <v>19</v>
      </c>
      <c r="F1066" s="237" t="s">
        <v>2033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198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188</v>
      </c>
    </row>
    <row r="1067" s="14" customFormat="1">
      <c r="A1067" s="14"/>
      <c r="B1067" s="244"/>
      <c r="C1067" s="245"/>
      <c r="D1067" s="235" t="s">
        <v>198</v>
      </c>
      <c r="E1067" s="246" t="s">
        <v>19</v>
      </c>
      <c r="F1067" s="247" t="s">
        <v>129</v>
      </c>
      <c r="G1067" s="245"/>
      <c r="H1067" s="248">
        <v>3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198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188</v>
      </c>
    </row>
    <row r="1068" s="15" customFormat="1">
      <c r="A1068" s="15"/>
      <c r="B1068" s="255"/>
      <c r="C1068" s="256"/>
      <c r="D1068" s="235" t="s">
        <v>198</v>
      </c>
      <c r="E1068" s="257" t="s">
        <v>19</v>
      </c>
      <c r="F1068" s="258" t="s">
        <v>229</v>
      </c>
      <c r="G1068" s="256"/>
      <c r="H1068" s="259">
        <v>3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198</v>
      </c>
      <c r="AU1068" s="265" t="s">
        <v>82</v>
      </c>
      <c r="AV1068" s="15" t="s">
        <v>135</v>
      </c>
      <c r="AW1068" s="15" t="s">
        <v>35</v>
      </c>
      <c r="AX1068" s="15" t="s">
        <v>80</v>
      </c>
      <c r="AY1068" s="265" t="s">
        <v>188</v>
      </c>
    </row>
    <row r="1069" s="2" customFormat="1" ht="16.5" customHeight="1">
      <c r="A1069" s="40"/>
      <c r="B1069" s="41"/>
      <c r="C1069" s="272" t="s">
        <v>1934</v>
      </c>
      <c r="D1069" s="272" t="s">
        <v>522</v>
      </c>
      <c r="E1069" s="273" t="s">
        <v>7297</v>
      </c>
      <c r="F1069" s="274" t="s">
        <v>2036</v>
      </c>
      <c r="G1069" s="275" t="s">
        <v>501</v>
      </c>
      <c r="H1069" s="276">
        <v>9</v>
      </c>
      <c r="I1069" s="277"/>
      <c r="J1069" s="278">
        <f>ROUND(I1069*H1069,2)</f>
        <v>0</v>
      </c>
      <c r="K1069" s="274" t="s">
        <v>19</v>
      </c>
      <c r="L1069" s="279"/>
      <c r="M1069" s="280" t="s">
        <v>19</v>
      </c>
      <c r="N1069" s="281" t="s">
        <v>44</v>
      </c>
      <c r="O1069" s="86"/>
      <c r="P1069" s="224">
        <f>O1069*H1069</f>
        <v>0</v>
      </c>
      <c r="Q1069" s="224">
        <v>0.0060000000000000001</v>
      </c>
      <c r="R1069" s="224">
        <f>Q1069*H1069</f>
        <v>0.053999999999999999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630</v>
      </c>
      <c r="AT1069" s="226" t="s">
        <v>522</v>
      </c>
      <c r="AU1069" s="226" t="s">
        <v>82</v>
      </c>
      <c r="AY1069" s="19" t="s">
        <v>188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342</v>
      </c>
      <c r="BM1069" s="226" t="s">
        <v>7298</v>
      </c>
    </row>
    <row r="1070" s="13" customFormat="1">
      <c r="A1070" s="13"/>
      <c r="B1070" s="233"/>
      <c r="C1070" s="234"/>
      <c r="D1070" s="235" t="s">
        <v>198</v>
      </c>
      <c r="E1070" s="236" t="s">
        <v>19</v>
      </c>
      <c r="F1070" s="237" t="s">
        <v>2033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198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188</v>
      </c>
    </row>
    <row r="1071" s="14" customFormat="1">
      <c r="A1071" s="14"/>
      <c r="B1071" s="244"/>
      <c r="C1071" s="245"/>
      <c r="D1071" s="235" t="s">
        <v>198</v>
      </c>
      <c r="E1071" s="246" t="s">
        <v>19</v>
      </c>
      <c r="F1071" s="247" t="s">
        <v>3568</v>
      </c>
      <c r="G1071" s="245"/>
      <c r="H1071" s="248">
        <v>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198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188</v>
      </c>
    </row>
    <row r="1072" s="15" customFormat="1">
      <c r="A1072" s="15"/>
      <c r="B1072" s="255"/>
      <c r="C1072" s="256"/>
      <c r="D1072" s="235" t="s">
        <v>198</v>
      </c>
      <c r="E1072" s="257" t="s">
        <v>19</v>
      </c>
      <c r="F1072" s="258" t="s">
        <v>229</v>
      </c>
      <c r="G1072" s="256"/>
      <c r="H1072" s="259">
        <v>9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5" t="s">
        <v>198</v>
      </c>
      <c r="AU1072" s="265" t="s">
        <v>82</v>
      </c>
      <c r="AV1072" s="15" t="s">
        <v>135</v>
      </c>
      <c r="AW1072" s="15" t="s">
        <v>35</v>
      </c>
      <c r="AX1072" s="15" t="s">
        <v>80</v>
      </c>
      <c r="AY1072" s="265" t="s">
        <v>188</v>
      </c>
    </row>
    <row r="1073" s="2" customFormat="1" ht="16.5" customHeight="1">
      <c r="A1073" s="40"/>
      <c r="B1073" s="41"/>
      <c r="C1073" s="215" t="s">
        <v>1938</v>
      </c>
      <c r="D1073" s="215" t="s">
        <v>190</v>
      </c>
      <c r="E1073" s="216" t="s">
        <v>7299</v>
      </c>
      <c r="F1073" s="217" t="s">
        <v>7300</v>
      </c>
      <c r="G1073" s="218" t="s">
        <v>501</v>
      </c>
      <c r="H1073" s="219">
        <v>19.907</v>
      </c>
      <c r="I1073" s="220"/>
      <c r="J1073" s="221">
        <f>ROUND(I1073*H1073,2)</f>
        <v>0</v>
      </c>
      <c r="K1073" s="217" t="s">
        <v>194</v>
      </c>
      <c r="L1073" s="46"/>
      <c r="M1073" s="222" t="s">
        <v>19</v>
      </c>
      <c r="N1073" s="223" t="s">
        <v>44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342</v>
      </c>
      <c r="AT1073" s="226" t="s">
        <v>190</v>
      </c>
      <c r="AU1073" s="226" t="s">
        <v>82</v>
      </c>
      <c r="AY1073" s="19" t="s">
        <v>188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80</v>
      </c>
      <c r="BK1073" s="227">
        <f>ROUND(I1073*H1073,2)</f>
        <v>0</v>
      </c>
      <c r="BL1073" s="19" t="s">
        <v>342</v>
      </c>
      <c r="BM1073" s="226" t="s">
        <v>7301</v>
      </c>
    </row>
    <row r="1074" s="2" customFormat="1">
      <c r="A1074" s="40"/>
      <c r="B1074" s="41"/>
      <c r="C1074" s="42"/>
      <c r="D1074" s="228" t="s">
        <v>196</v>
      </c>
      <c r="E1074" s="42"/>
      <c r="F1074" s="229" t="s">
        <v>7302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196</v>
      </c>
      <c r="AU1074" s="19" t="s">
        <v>82</v>
      </c>
    </row>
    <row r="1075" s="13" customFormat="1">
      <c r="A1075" s="13"/>
      <c r="B1075" s="233"/>
      <c r="C1075" s="234"/>
      <c r="D1075" s="235" t="s">
        <v>198</v>
      </c>
      <c r="E1075" s="236" t="s">
        <v>19</v>
      </c>
      <c r="F1075" s="237" t="s">
        <v>7303</v>
      </c>
      <c r="G1075" s="234"/>
      <c r="H1075" s="236" t="s">
        <v>19</v>
      </c>
      <c r="I1075" s="238"/>
      <c r="J1075" s="234"/>
      <c r="K1075" s="234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198</v>
      </c>
      <c r="AU1075" s="243" t="s">
        <v>82</v>
      </c>
      <c r="AV1075" s="13" t="s">
        <v>80</v>
      </c>
      <c r="AW1075" s="13" t="s">
        <v>35</v>
      </c>
      <c r="AX1075" s="13" t="s">
        <v>73</v>
      </c>
      <c r="AY1075" s="243" t="s">
        <v>188</v>
      </c>
    </row>
    <row r="1076" s="13" customFormat="1">
      <c r="A1076" s="13"/>
      <c r="B1076" s="233"/>
      <c r="C1076" s="234"/>
      <c r="D1076" s="235" t="s">
        <v>198</v>
      </c>
      <c r="E1076" s="236" t="s">
        <v>19</v>
      </c>
      <c r="F1076" s="237" t="s">
        <v>7304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198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188</v>
      </c>
    </row>
    <row r="1077" s="14" customFormat="1">
      <c r="A1077" s="14"/>
      <c r="B1077" s="244"/>
      <c r="C1077" s="245"/>
      <c r="D1077" s="235" t="s">
        <v>198</v>
      </c>
      <c r="E1077" s="246" t="s">
        <v>19</v>
      </c>
      <c r="F1077" s="247" t="s">
        <v>7305</v>
      </c>
      <c r="G1077" s="245"/>
      <c r="H1077" s="248">
        <v>3.2999999999999998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198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188</v>
      </c>
    </row>
    <row r="1078" s="14" customFormat="1">
      <c r="A1078" s="14"/>
      <c r="B1078" s="244"/>
      <c r="C1078" s="245"/>
      <c r="D1078" s="235" t="s">
        <v>198</v>
      </c>
      <c r="E1078" s="246" t="s">
        <v>19</v>
      </c>
      <c r="F1078" s="247" t="s">
        <v>7306</v>
      </c>
      <c r="G1078" s="245"/>
      <c r="H1078" s="248">
        <v>1.1000000000000001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198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188</v>
      </c>
    </row>
    <row r="1079" s="14" customFormat="1">
      <c r="A1079" s="14"/>
      <c r="B1079" s="244"/>
      <c r="C1079" s="245"/>
      <c r="D1079" s="235" t="s">
        <v>198</v>
      </c>
      <c r="E1079" s="246" t="s">
        <v>19</v>
      </c>
      <c r="F1079" s="247" t="s">
        <v>7307</v>
      </c>
      <c r="G1079" s="245"/>
      <c r="H1079" s="248">
        <v>4.4770000000000003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198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188</v>
      </c>
    </row>
    <row r="1080" s="13" customFormat="1">
      <c r="A1080" s="13"/>
      <c r="B1080" s="233"/>
      <c r="C1080" s="234"/>
      <c r="D1080" s="235" t="s">
        <v>198</v>
      </c>
      <c r="E1080" s="236" t="s">
        <v>19</v>
      </c>
      <c r="F1080" s="237" t="s">
        <v>7308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198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7309</v>
      </c>
      <c r="G1081" s="245"/>
      <c r="H1081" s="248">
        <v>11.029999999999999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5" customFormat="1">
      <c r="A1082" s="15"/>
      <c r="B1082" s="255"/>
      <c r="C1082" s="256"/>
      <c r="D1082" s="235" t="s">
        <v>198</v>
      </c>
      <c r="E1082" s="257" t="s">
        <v>19</v>
      </c>
      <c r="F1082" s="258" t="s">
        <v>229</v>
      </c>
      <c r="G1082" s="256"/>
      <c r="H1082" s="259">
        <v>19.907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198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188</v>
      </c>
    </row>
    <row r="1083" s="2" customFormat="1" ht="16.5" customHeight="1">
      <c r="A1083" s="40"/>
      <c r="B1083" s="41"/>
      <c r="C1083" s="272" t="s">
        <v>1950</v>
      </c>
      <c r="D1083" s="272" t="s">
        <v>522</v>
      </c>
      <c r="E1083" s="273" t="s">
        <v>7310</v>
      </c>
      <c r="F1083" s="274" t="s">
        <v>7311</v>
      </c>
      <c r="G1083" s="275" t="s">
        <v>243</v>
      </c>
      <c r="H1083" s="276">
        <v>12.561999999999999</v>
      </c>
      <c r="I1083" s="277"/>
      <c r="J1083" s="278">
        <f>ROUND(I1083*H1083,2)</f>
        <v>0</v>
      </c>
      <c r="K1083" s="274" t="s">
        <v>194</v>
      </c>
      <c r="L1083" s="279"/>
      <c r="M1083" s="280" t="s">
        <v>19</v>
      </c>
      <c r="N1083" s="281" t="s">
        <v>44</v>
      </c>
      <c r="O1083" s="86"/>
      <c r="P1083" s="224">
        <f>O1083*H1083</f>
        <v>0</v>
      </c>
      <c r="Q1083" s="224">
        <v>0.034200000000000001</v>
      </c>
      <c r="R1083" s="224">
        <f>Q1083*H1083</f>
        <v>0.42962040000000001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630</v>
      </c>
      <c r="AT1083" s="226" t="s">
        <v>522</v>
      </c>
      <c r="AU1083" s="226" t="s">
        <v>82</v>
      </c>
      <c r="AY1083" s="19" t="s">
        <v>188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342</v>
      </c>
      <c r="BM1083" s="226" t="s">
        <v>7312</v>
      </c>
    </row>
    <row r="1084" s="13" customFormat="1">
      <c r="A1084" s="13"/>
      <c r="B1084" s="233"/>
      <c r="C1084" s="234"/>
      <c r="D1084" s="235" t="s">
        <v>198</v>
      </c>
      <c r="E1084" s="236" t="s">
        <v>19</v>
      </c>
      <c r="F1084" s="237" t="s">
        <v>7303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198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188</v>
      </c>
    </row>
    <row r="1085" s="13" customFormat="1">
      <c r="A1085" s="13"/>
      <c r="B1085" s="233"/>
      <c r="C1085" s="234"/>
      <c r="D1085" s="235" t="s">
        <v>198</v>
      </c>
      <c r="E1085" s="236" t="s">
        <v>19</v>
      </c>
      <c r="F1085" s="237" t="s">
        <v>7313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198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188</v>
      </c>
    </row>
    <row r="1086" s="14" customFormat="1">
      <c r="A1086" s="14"/>
      <c r="B1086" s="244"/>
      <c r="C1086" s="245"/>
      <c r="D1086" s="235" t="s">
        <v>198</v>
      </c>
      <c r="E1086" s="246" t="s">
        <v>19</v>
      </c>
      <c r="F1086" s="247" t="s">
        <v>7314</v>
      </c>
      <c r="G1086" s="245"/>
      <c r="H1086" s="248">
        <v>1.3200000000000001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188</v>
      </c>
    </row>
    <row r="1087" s="14" customFormat="1">
      <c r="A1087" s="14"/>
      <c r="B1087" s="244"/>
      <c r="C1087" s="245"/>
      <c r="D1087" s="235" t="s">
        <v>198</v>
      </c>
      <c r="E1087" s="246" t="s">
        <v>19</v>
      </c>
      <c r="F1087" s="247" t="s">
        <v>7315</v>
      </c>
      <c r="G1087" s="245"/>
      <c r="H1087" s="248">
        <v>0.66000000000000003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198</v>
      </c>
      <c r="AU1087" s="254" t="s">
        <v>82</v>
      </c>
      <c r="AV1087" s="14" t="s">
        <v>82</v>
      </c>
      <c r="AW1087" s="14" t="s">
        <v>35</v>
      </c>
      <c r="AX1087" s="14" t="s">
        <v>73</v>
      </c>
      <c r="AY1087" s="254" t="s">
        <v>188</v>
      </c>
    </row>
    <row r="1088" s="14" customFormat="1">
      <c r="A1088" s="14"/>
      <c r="B1088" s="244"/>
      <c r="C1088" s="245"/>
      <c r="D1088" s="235" t="s">
        <v>198</v>
      </c>
      <c r="E1088" s="246" t="s">
        <v>19</v>
      </c>
      <c r="F1088" s="247" t="s">
        <v>7316</v>
      </c>
      <c r="G1088" s="245"/>
      <c r="H1088" s="248">
        <v>0.41799999999999998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198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7317</v>
      </c>
      <c r="G1089" s="245"/>
      <c r="H1089" s="248">
        <v>0.52000000000000002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4" customFormat="1">
      <c r="A1090" s="14"/>
      <c r="B1090" s="244"/>
      <c r="C1090" s="245"/>
      <c r="D1090" s="235" t="s">
        <v>198</v>
      </c>
      <c r="E1090" s="246" t="s">
        <v>19</v>
      </c>
      <c r="F1090" s="247" t="s">
        <v>7318</v>
      </c>
      <c r="G1090" s="245"/>
      <c r="H1090" s="248">
        <v>0.503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198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188</v>
      </c>
    </row>
    <row r="1091" s="14" customFormat="1">
      <c r="A1091" s="14"/>
      <c r="B1091" s="244"/>
      <c r="C1091" s="245"/>
      <c r="D1091" s="235" t="s">
        <v>198</v>
      </c>
      <c r="E1091" s="246" t="s">
        <v>19</v>
      </c>
      <c r="F1091" s="247" t="s">
        <v>7319</v>
      </c>
      <c r="G1091" s="245"/>
      <c r="H1091" s="248">
        <v>0.57599999999999996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198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188</v>
      </c>
    </row>
    <row r="1092" s="16" customFormat="1">
      <c r="A1092" s="16"/>
      <c r="B1092" s="282"/>
      <c r="C1092" s="283"/>
      <c r="D1092" s="235" t="s">
        <v>198</v>
      </c>
      <c r="E1092" s="284" t="s">
        <v>19</v>
      </c>
      <c r="F1092" s="285" t="s">
        <v>730</v>
      </c>
      <c r="G1092" s="283"/>
      <c r="H1092" s="286">
        <v>3.9970000000000003</v>
      </c>
      <c r="I1092" s="287"/>
      <c r="J1092" s="283"/>
      <c r="K1092" s="283"/>
      <c r="L1092" s="288"/>
      <c r="M1092" s="289"/>
      <c r="N1092" s="290"/>
      <c r="O1092" s="290"/>
      <c r="P1092" s="290"/>
      <c r="Q1092" s="290"/>
      <c r="R1092" s="290"/>
      <c r="S1092" s="290"/>
      <c r="T1092" s="291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92" t="s">
        <v>198</v>
      </c>
      <c r="AU1092" s="292" t="s">
        <v>82</v>
      </c>
      <c r="AV1092" s="16" t="s">
        <v>129</v>
      </c>
      <c r="AW1092" s="16" t="s">
        <v>35</v>
      </c>
      <c r="AX1092" s="16" t="s">
        <v>73</v>
      </c>
      <c r="AY1092" s="292" t="s">
        <v>188</v>
      </c>
    </row>
    <row r="1093" s="13" customFormat="1">
      <c r="A1093" s="13"/>
      <c r="B1093" s="233"/>
      <c r="C1093" s="234"/>
      <c r="D1093" s="235" t="s">
        <v>198</v>
      </c>
      <c r="E1093" s="236" t="s">
        <v>19</v>
      </c>
      <c r="F1093" s="237" t="s">
        <v>7308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198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188</v>
      </c>
    </row>
    <row r="1094" s="14" customFormat="1">
      <c r="A1094" s="14"/>
      <c r="B1094" s="244"/>
      <c r="C1094" s="245"/>
      <c r="D1094" s="235" t="s">
        <v>198</v>
      </c>
      <c r="E1094" s="246" t="s">
        <v>19</v>
      </c>
      <c r="F1094" s="247" t="s">
        <v>7320</v>
      </c>
      <c r="G1094" s="245"/>
      <c r="H1094" s="248">
        <v>3.7679999999999998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198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188</v>
      </c>
    </row>
    <row r="1095" s="14" customFormat="1">
      <c r="A1095" s="14"/>
      <c r="B1095" s="244"/>
      <c r="C1095" s="245"/>
      <c r="D1095" s="235" t="s">
        <v>198</v>
      </c>
      <c r="E1095" s="246" t="s">
        <v>19</v>
      </c>
      <c r="F1095" s="247" t="s">
        <v>7321</v>
      </c>
      <c r="G1095" s="245"/>
      <c r="H1095" s="248">
        <v>2.464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188</v>
      </c>
    </row>
    <row r="1096" s="14" customFormat="1">
      <c r="A1096" s="14"/>
      <c r="B1096" s="244"/>
      <c r="C1096" s="245"/>
      <c r="D1096" s="235" t="s">
        <v>198</v>
      </c>
      <c r="E1096" s="246" t="s">
        <v>19</v>
      </c>
      <c r="F1096" s="247" t="s">
        <v>7322</v>
      </c>
      <c r="G1096" s="245"/>
      <c r="H1096" s="248">
        <v>1.0860000000000001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198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188</v>
      </c>
    </row>
    <row r="1097" s="14" customFormat="1">
      <c r="A1097" s="14"/>
      <c r="B1097" s="244"/>
      <c r="C1097" s="245"/>
      <c r="D1097" s="235" t="s">
        <v>198</v>
      </c>
      <c r="E1097" s="246" t="s">
        <v>19</v>
      </c>
      <c r="F1097" s="247" t="s">
        <v>7323</v>
      </c>
      <c r="G1097" s="245"/>
      <c r="H1097" s="248">
        <v>1.2470000000000001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198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188</v>
      </c>
    </row>
    <row r="1098" s="16" customFormat="1">
      <c r="A1098" s="16"/>
      <c r="B1098" s="282"/>
      <c r="C1098" s="283"/>
      <c r="D1098" s="235" t="s">
        <v>198</v>
      </c>
      <c r="E1098" s="284" t="s">
        <v>19</v>
      </c>
      <c r="F1098" s="285" t="s">
        <v>730</v>
      </c>
      <c r="G1098" s="283"/>
      <c r="H1098" s="286">
        <v>8.5649999999999995</v>
      </c>
      <c r="I1098" s="287"/>
      <c r="J1098" s="283"/>
      <c r="K1098" s="283"/>
      <c r="L1098" s="288"/>
      <c r="M1098" s="289"/>
      <c r="N1098" s="290"/>
      <c r="O1098" s="290"/>
      <c r="P1098" s="290"/>
      <c r="Q1098" s="290"/>
      <c r="R1098" s="290"/>
      <c r="S1098" s="290"/>
      <c r="T1098" s="291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92" t="s">
        <v>198</v>
      </c>
      <c r="AU1098" s="292" t="s">
        <v>82</v>
      </c>
      <c r="AV1098" s="16" t="s">
        <v>129</v>
      </c>
      <c r="AW1098" s="16" t="s">
        <v>35</v>
      </c>
      <c r="AX1098" s="16" t="s">
        <v>73</v>
      </c>
      <c r="AY1098" s="292" t="s">
        <v>188</v>
      </c>
    </row>
    <row r="1099" s="15" customFormat="1">
      <c r="A1099" s="15"/>
      <c r="B1099" s="255"/>
      <c r="C1099" s="256"/>
      <c r="D1099" s="235" t="s">
        <v>198</v>
      </c>
      <c r="E1099" s="257" t="s">
        <v>19</v>
      </c>
      <c r="F1099" s="258" t="s">
        <v>229</v>
      </c>
      <c r="G1099" s="256"/>
      <c r="H1099" s="259">
        <v>12.562000000000001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198</v>
      </c>
      <c r="AU1099" s="265" t="s">
        <v>82</v>
      </c>
      <c r="AV1099" s="15" t="s">
        <v>135</v>
      </c>
      <c r="AW1099" s="15" t="s">
        <v>35</v>
      </c>
      <c r="AX1099" s="15" t="s">
        <v>80</v>
      </c>
      <c r="AY1099" s="265" t="s">
        <v>188</v>
      </c>
    </row>
    <row r="1100" s="2" customFormat="1" ht="24.15" customHeight="1">
      <c r="A1100" s="40"/>
      <c r="B1100" s="41"/>
      <c r="C1100" s="215" t="s">
        <v>1955</v>
      </c>
      <c r="D1100" s="215" t="s">
        <v>190</v>
      </c>
      <c r="E1100" s="216" t="s">
        <v>1375</v>
      </c>
      <c r="F1100" s="217" t="s">
        <v>1376</v>
      </c>
      <c r="G1100" s="218" t="s">
        <v>460</v>
      </c>
      <c r="H1100" s="266"/>
      <c r="I1100" s="220"/>
      <c r="J1100" s="221">
        <f>ROUND(I1100*H1100,2)</f>
        <v>0</v>
      </c>
      <c r="K1100" s="217" t="s">
        <v>194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342</v>
      </c>
      <c r="AT1100" s="226" t="s">
        <v>190</v>
      </c>
      <c r="AU1100" s="226" t="s">
        <v>82</v>
      </c>
      <c r="AY1100" s="19" t="s">
        <v>188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342</v>
      </c>
      <c r="BM1100" s="226" t="s">
        <v>7324</v>
      </c>
    </row>
    <row r="1101" s="2" customFormat="1">
      <c r="A1101" s="40"/>
      <c r="B1101" s="41"/>
      <c r="C1101" s="42"/>
      <c r="D1101" s="228" t="s">
        <v>196</v>
      </c>
      <c r="E1101" s="42"/>
      <c r="F1101" s="229" t="s">
        <v>1378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196</v>
      </c>
      <c r="AU1101" s="19" t="s">
        <v>82</v>
      </c>
    </row>
    <row r="1102" s="12" customFormat="1" ht="22.8" customHeight="1">
      <c r="A1102" s="12"/>
      <c r="B1102" s="199"/>
      <c r="C1102" s="200"/>
      <c r="D1102" s="201" t="s">
        <v>72</v>
      </c>
      <c r="E1102" s="213" t="s">
        <v>1379</v>
      </c>
      <c r="F1102" s="213" t="s">
        <v>1380</v>
      </c>
      <c r="G1102" s="200"/>
      <c r="H1102" s="200"/>
      <c r="I1102" s="203"/>
      <c r="J1102" s="214">
        <f>BK1102</f>
        <v>0</v>
      </c>
      <c r="K1102" s="200"/>
      <c r="L1102" s="205"/>
      <c r="M1102" s="206"/>
      <c r="N1102" s="207"/>
      <c r="O1102" s="207"/>
      <c r="P1102" s="208">
        <f>SUM(P1103:P1261)</f>
        <v>0</v>
      </c>
      <c r="Q1102" s="207"/>
      <c r="R1102" s="208">
        <f>SUM(R1103:R1261)</f>
        <v>1.4234544900000001</v>
      </c>
      <c r="S1102" s="207"/>
      <c r="T1102" s="209">
        <f>SUM(T1103:T1261)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0" t="s">
        <v>82</v>
      </c>
      <c r="AT1102" s="211" t="s">
        <v>72</v>
      </c>
      <c r="AU1102" s="211" t="s">
        <v>80</v>
      </c>
      <c r="AY1102" s="210" t="s">
        <v>188</v>
      </c>
      <c r="BK1102" s="212">
        <f>SUM(BK1103:BK1261)</f>
        <v>0</v>
      </c>
    </row>
    <row r="1103" s="2" customFormat="1" ht="24.15" customHeight="1">
      <c r="A1103" s="40"/>
      <c r="B1103" s="41"/>
      <c r="C1103" s="215" t="s">
        <v>1961</v>
      </c>
      <c r="D1103" s="215" t="s">
        <v>190</v>
      </c>
      <c r="E1103" s="216" t="s">
        <v>2000</v>
      </c>
      <c r="F1103" s="217" t="s">
        <v>7325</v>
      </c>
      <c r="G1103" s="218" t="s">
        <v>1352</v>
      </c>
      <c r="H1103" s="219">
        <v>1</v>
      </c>
      <c r="I1103" s="220"/>
      <c r="J1103" s="221">
        <f>ROUND(I1103*H1103,2)</f>
        <v>0</v>
      </c>
      <c r="K1103" s="217" t="s">
        <v>452</v>
      </c>
      <c r="L1103" s="46"/>
      <c r="M1103" s="222" t="s">
        <v>19</v>
      </c>
      <c r="N1103" s="223" t="s">
        <v>44</v>
      </c>
      <c r="O1103" s="86"/>
      <c r="P1103" s="224">
        <f>O1103*H1103</f>
        <v>0</v>
      </c>
      <c r="Q1103" s="224">
        <v>0</v>
      </c>
      <c r="R1103" s="224">
        <f>Q1103*H1103</f>
        <v>0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342</v>
      </c>
      <c r="AT1103" s="226" t="s">
        <v>190</v>
      </c>
      <c r="AU1103" s="226" t="s">
        <v>82</v>
      </c>
      <c r="AY1103" s="19" t="s">
        <v>188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80</v>
      </c>
      <c r="BK1103" s="227">
        <f>ROUND(I1103*H1103,2)</f>
        <v>0</v>
      </c>
      <c r="BL1103" s="19" t="s">
        <v>342</v>
      </c>
      <c r="BM1103" s="226" t="s">
        <v>7326</v>
      </c>
    </row>
    <row r="1104" s="13" customFormat="1">
      <c r="A1104" s="13"/>
      <c r="B1104" s="233"/>
      <c r="C1104" s="234"/>
      <c r="D1104" s="235" t="s">
        <v>198</v>
      </c>
      <c r="E1104" s="236" t="s">
        <v>19</v>
      </c>
      <c r="F1104" s="237" t="s">
        <v>2022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198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188</v>
      </c>
    </row>
    <row r="1105" s="13" customFormat="1">
      <c r="A1105" s="13"/>
      <c r="B1105" s="233"/>
      <c r="C1105" s="234"/>
      <c r="D1105" s="235" t="s">
        <v>198</v>
      </c>
      <c r="E1105" s="236" t="s">
        <v>19</v>
      </c>
      <c r="F1105" s="237" t="s">
        <v>7327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198</v>
      </c>
      <c r="AU1105" s="243" t="s">
        <v>82</v>
      </c>
      <c r="AV1105" s="13" t="s">
        <v>80</v>
      </c>
      <c r="AW1105" s="13" t="s">
        <v>35</v>
      </c>
      <c r="AX1105" s="13" t="s">
        <v>73</v>
      </c>
      <c r="AY1105" s="243" t="s">
        <v>188</v>
      </c>
    </row>
    <row r="1106" s="14" customFormat="1">
      <c r="A1106" s="14"/>
      <c r="B1106" s="244"/>
      <c r="C1106" s="245"/>
      <c r="D1106" s="235" t="s">
        <v>198</v>
      </c>
      <c r="E1106" s="246" t="s">
        <v>19</v>
      </c>
      <c r="F1106" s="247" t="s">
        <v>80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198</v>
      </c>
      <c r="AU1106" s="254" t="s">
        <v>82</v>
      </c>
      <c r="AV1106" s="14" t="s">
        <v>82</v>
      </c>
      <c r="AW1106" s="14" t="s">
        <v>35</v>
      </c>
      <c r="AX1106" s="14" t="s">
        <v>73</v>
      </c>
      <c r="AY1106" s="254" t="s">
        <v>188</v>
      </c>
    </row>
    <row r="1107" s="15" customFormat="1">
      <c r="A1107" s="15"/>
      <c r="B1107" s="255"/>
      <c r="C1107" s="256"/>
      <c r="D1107" s="235" t="s">
        <v>198</v>
      </c>
      <c r="E1107" s="257" t="s">
        <v>19</v>
      </c>
      <c r="F1107" s="258" t="s">
        <v>229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198</v>
      </c>
      <c r="AU1107" s="265" t="s">
        <v>82</v>
      </c>
      <c r="AV1107" s="15" t="s">
        <v>135</v>
      </c>
      <c r="AW1107" s="15" t="s">
        <v>35</v>
      </c>
      <c r="AX1107" s="15" t="s">
        <v>80</v>
      </c>
      <c r="AY1107" s="265" t="s">
        <v>188</v>
      </c>
    </row>
    <row r="1108" s="2" customFormat="1" ht="33" customHeight="1">
      <c r="A1108" s="40"/>
      <c r="B1108" s="41"/>
      <c r="C1108" s="215" t="s">
        <v>1966</v>
      </c>
      <c r="D1108" s="215" t="s">
        <v>190</v>
      </c>
      <c r="E1108" s="216" t="s">
        <v>2818</v>
      </c>
      <c r="F1108" s="217" t="s">
        <v>7328</v>
      </c>
      <c r="G1108" s="218" t="s">
        <v>1352</v>
      </c>
      <c r="H1108" s="219">
        <v>1</v>
      </c>
      <c r="I1108" s="220"/>
      <c r="J1108" s="221">
        <f>ROUND(I1108*H1108,2)</f>
        <v>0</v>
      </c>
      <c r="K1108" s="217" t="s">
        <v>452</v>
      </c>
      <c r="L1108" s="46"/>
      <c r="M1108" s="222" t="s">
        <v>19</v>
      </c>
      <c r="N1108" s="223" t="s">
        <v>44</v>
      </c>
      <c r="O1108" s="86"/>
      <c r="P1108" s="224">
        <f>O1108*H1108</f>
        <v>0</v>
      </c>
      <c r="Q1108" s="224">
        <v>0</v>
      </c>
      <c r="R1108" s="224">
        <f>Q1108*H1108</f>
        <v>0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342</v>
      </c>
      <c r="AT1108" s="226" t="s">
        <v>190</v>
      </c>
      <c r="AU1108" s="226" t="s">
        <v>82</v>
      </c>
      <c r="AY1108" s="19" t="s">
        <v>188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342</v>
      </c>
      <c r="BM1108" s="226" t="s">
        <v>7329</v>
      </c>
    </row>
    <row r="1109" s="13" customFormat="1">
      <c r="A1109" s="13"/>
      <c r="B1109" s="233"/>
      <c r="C1109" s="234"/>
      <c r="D1109" s="235" t="s">
        <v>198</v>
      </c>
      <c r="E1109" s="236" t="s">
        <v>19</v>
      </c>
      <c r="F1109" s="237" t="s">
        <v>7330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198</v>
      </c>
      <c r="AU1109" s="243" t="s">
        <v>82</v>
      </c>
      <c r="AV1109" s="13" t="s">
        <v>80</v>
      </c>
      <c r="AW1109" s="13" t="s">
        <v>35</v>
      </c>
      <c r="AX1109" s="13" t="s">
        <v>73</v>
      </c>
      <c r="AY1109" s="243" t="s">
        <v>188</v>
      </c>
    </row>
    <row r="1110" s="14" customFormat="1">
      <c r="A1110" s="14"/>
      <c r="B1110" s="244"/>
      <c r="C1110" s="245"/>
      <c r="D1110" s="235" t="s">
        <v>198</v>
      </c>
      <c r="E1110" s="246" t="s">
        <v>19</v>
      </c>
      <c r="F1110" s="247" t="s">
        <v>80</v>
      </c>
      <c r="G1110" s="245"/>
      <c r="H1110" s="248">
        <v>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198</v>
      </c>
      <c r="AU1110" s="254" t="s">
        <v>82</v>
      </c>
      <c r="AV1110" s="14" t="s">
        <v>82</v>
      </c>
      <c r="AW1110" s="14" t="s">
        <v>35</v>
      </c>
      <c r="AX1110" s="14" t="s">
        <v>73</v>
      </c>
      <c r="AY1110" s="254" t="s">
        <v>188</v>
      </c>
    </row>
    <row r="1111" s="15" customFormat="1">
      <c r="A1111" s="15"/>
      <c r="B1111" s="255"/>
      <c r="C1111" s="256"/>
      <c r="D1111" s="235" t="s">
        <v>198</v>
      </c>
      <c r="E1111" s="257" t="s">
        <v>19</v>
      </c>
      <c r="F1111" s="258" t="s">
        <v>229</v>
      </c>
      <c r="G1111" s="256"/>
      <c r="H1111" s="259">
        <v>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198</v>
      </c>
      <c r="AU1111" s="265" t="s">
        <v>82</v>
      </c>
      <c r="AV1111" s="15" t="s">
        <v>135</v>
      </c>
      <c r="AW1111" s="15" t="s">
        <v>35</v>
      </c>
      <c r="AX1111" s="15" t="s">
        <v>80</v>
      </c>
      <c r="AY1111" s="265" t="s">
        <v>188</v>
      </c>
    </row>
    <row r="1112" s="2" customFormat="1" ht="24.15" customHeight="1">
      <c r="A1112" s="40"/>
      <c r="B1112" s="41"/>
      <c r="C1112" s="215" t="s">
        <v>1968</v>
      </c>
      <c r="D1112" s="215" t="s">
        <v>190</v>
      </c>
      <c r="E1112" s="216" t="s">
        <v>2822</v>
      </c>
      <c r="F1112" s="217" t="s">
        <v>7331</v>
      </c>
      <c r="G1112" s="218" t="s">
        <v>1352</v>
      </c>
      <c r="H1112" s="219">
        <v>1</v>
      </c>
      <c r="I1112" s="220"/>
      <c r="J1112" s="221">
        <f>ROUND(I1112*H1112,2)</f>
        <v>0</v>
      </c>
      <c r="K1112" s="217" t="s">
        <v>452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342</v>
      </c>
      <c r="AT1112" s="226" t="s">
        <v>190</v>
      </c>
      <c r="AU1112" s="226" t="s">
        <v>82</v>
      </c>
      <c r="AY1112" s="19" t="s">
        <v>188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342</v>
      </c>
      <c r="BM1112" s="226" t="s">
        <v>7332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7333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3" customFormat="1">
      <c r="A1114" s="13"/>
      <c r="B1114" s="233"/>
      <c r="C1114" s="234"/>
      <c r="D1114" s="235" t="s">
        <v>198</v>
      </c>
      <c r="E1114" s="236" t="s">
        <v>19</v>
      </c>
      <c r="F1114" s="237" t="s">
        <v>7334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198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188</v>
      </c>
    </row>
    <row r="1115" s="14" customFormat="1">
      <c r="A1115" s="14"/>
      <c r="B1115" s="244"/>
      <c r="C1115" s="245"/>
      <c r="D1115" s="235" t="s">
        <v>198</v>
      </c>
      <c r="E1115" s="246" t="s">
        <v>19</v>
      </c>
      <c r="F1115" s="247" t="s">
        <v>80</v>
      </c>
      <c r="G1115" s="245"/>
      <c r="H1115" s="248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198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188</v>
      </c>
    </row>
    <row r="1116" s="15" customFormat="1">
      <c r="A1116" s="15"/>
      <c r="B1116" s="255"/>
      <c r="C1116" s="256"/>
      <c r="D1116" s="235" t="s">
        <v>198</v>
      </c>
      <c r="E1116" s="257" t="s">
        <v>19</v>
      </c>
      <c r="F1116" s="258" t="s">
        <v>229</v>
      </c>
      <c r="G1116" s="256"/>
      <c r="H1116" s="259">
        <v>1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198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188</v>
      </c>
    </row>
    <row r="1117" s="2" customFormat="1" ht="33" customHeight="1">
      <c r="A1117" s="40"/>
      <c r="B1117" s="41"/>
      <c r="C1117" s="215" t="s">
        <v>1973</v>
      </c>
      <c r="D1117" s="215" t="s">
        <v>190</v>
      </c>
      <c r="E1117" s="216" t="s">
        <v>7335</v>
      </c>
      <c r="F1117" s="217" t="s">
        <v>7336</v>
      </c>
      <c r="G1117" s="218" t="s">
        <v>1352</v>
      </c>
      <c r="H1117" s="219">
        <v>1</v>
      </c>
      <c r="I1117" s="220"/>
      <c r="J1117" s="221">
        <f>ROUND(I1117*H1117,2)</f>
        <v>0</v>
      </c>
      <c r="K1117" s="217" t="s">
        <v>452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342</v>
      </c>
      <c r="AT1117" s="226" t="s">
        <v>190</v>
      </c>
      <c r="AU1117" s="226" t="s">
        <v>82</v>
      </c>
      <c r="AY1117" s="19" t="s">
        <v>188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342</v>
      </c>
      <c r="BM1117" s="226" t="s">
        <v>7337</v>
      </c>
    </row>
    <row r="1118" s="13" customFormat="1">
      <c r="A1118" s="13"/>
      <c r="B1118" s="233"/>
      <c r="C1118" s="234"/>
      <c r="D1118" s="235" t="s">
        <v>198</v>
      </c>
      <c r="E1118" s="236" t="s">
        <v>19</v>
      </c>
      <c r="F1118" s="237" t="s">
        <v>7338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198</v>
      </c>
      <c r="AU1118" s="243" t="s">
        <v>82</v>
      </c>
      <c r="AV1118" s="13" t="s">
        <v>80</v>
      </c>
      <c r="AW1118" s="13" t="s">
        <v>35</v>
      </c>
      <c r="AX1118" s="13" t="s">
        <v>73</v>
      </c>
      <c r="AY1118" s="243" t="s">
        <v>188</v>
      </c>
    </row>
    <row r="1119" s="14" customFormat="1">
      <c r="A1119" s="14"/>
      <c r="B1119" s="244"/>
      <c r="C1119" s="245"/>
      <c r="D1119" s="235" t="s">
        <v>198</v>
      </c>
      <c r="E1119" s="246" t="s">
        <v>19</v>
      </c>
      <c r="F1119" s="247" t="s">
        <v>80</v>
      </c>
      <c r="G1119" s="245"/>
      <c r="H1119" s="248">
        <v>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198</v>
      </c>
      <c r="AU1119" s="254" t="s">
        <v>82</v>
      </c>
      <c r="AV1119" s="14" t="s">
        <v>82</v>
      </c>
      <c r="AW1119" s="14" t="s">
        <v>35</v>
      </c>
      <c r="AX1119" s="14" t="s">
        <v>73</v>
      </c>
      <c r="AY1119" s="254" t="s">
        <v>188</v>
      </c>
    </row>
    <row r="1120" s="15" customFormat="1">
      <c r="A1120" s="15"/>
      <c r="B1120" s="255"/>
      <c r="C1120" s="256"/>
      <c r="D1120" s="235" t="s">
        <v>198</v>
      </c>
      <c r="E1120" s="257" t="s">
        <v>19</v>
      </c>
      <c r="F1120" s="258" t="s">
        <v>229</v>
      </c>
      <c r="G1120" s="256"/>
      <c r="H1120" s="259">
        <v>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5" t="s">
        <v>198</v>
      </c>
      <c r="AU1120" s="265" t="s">
        <v>82</v>
      </c>
      <c r="AV1120" s="15" t="s">
        <v>135</v>
      </c>
      <c r="AW1120" s="15" t="s">
        <v>35</v>
      </c>
      <c r="AX1120" s="15" t="s">
        <v>80</v>
      </c>
      <c r="AY1120" s="265" t="s">
        <v>188</v>
      </c>
    </row>
    <row r="1121" s="2" customFormat="1" ht="21.75" customHeight="1">
      <c r="A1121" s="40"/>
      <c r="B1121" s="41"/>
      <c r="C1121" s="215" t="s">
        <v>1978</v>
      </c>
      <c r="D1121" s="215" t="s">
        <v>190</v>
      </c>
      <c r="E1121" s="216" t="s">
        <v>7339</v>
      </c>
      <c r="F1121" s="217" t="s">
        <v>7340</v>
      </c>
      <c r="G1121" s="218" t="s">
        <v>1352</v>
      </c>
      <c r="H1121" s="219">
        <v>3</v>
      </c>
      <c r="I1121" s="220"/>
      <c r="J1121" s="221">
        <f>ROUND(I1121*H1121,2)</f>
        <v>0</v>
      </c>
      <c r="K1121" s="217" t="s">
        <v>452</v>
      </c>
      <c r="L1121" s="46"/>
      <c r="M1121" s="222" t="s">
        <v>19</v>
      </c>
      <c r="N1121" s="223" t="s">
        <v>44</v>
      </c>
      <c r="O1121" s="86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6" t="s">
        <v>342</v>
      </c>
      <c r="AT1121" s="226" t="s">
        <v>190</v>
      </c>
      <c r="AU1121" s="226" t="s">
        <v>82</v>
      </c>
      <c r="AY1121" s="19" t="s">
        <v>188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19" t="s">
        <v>80</v>
      </c>
      <c r="BK1121" s="227">
        <f>ROUND(I1121*H1121,2)</f>
        <v>0</v>
      </c>
      <c r="BL1121" s="19" t="s">
        <v>342</v>
      </c>
      <c r="BM1121" s="226" t="s">
        <v>7341</v>
      </c>
    </row>
    <row r="1122" s="13" customFormat="1">
      <c r="A1122" s="13"/>
      <c r="B1122" s="233"/>
      <c r="C1122" s="234"/>
      <c r="D1122" s="235" t="s">
        <v>198</v>
      </c>
      <c r="E1122" s="236" t="s">
        <v>19</v>
      </c>
      <c r="F1122" s="237" t="s">
        <v>2045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198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188</v>
      </c>
    </row>
    <row r="1123" s="13" customFormat="1">
      <c r="A1123" s="13"/>
      <c r="B1123" s="233"/>
      <c r="C1123" s="234"/>
      <c r="D1123" s="235" t="s">
        <v>198</v>
      </c>
      <c r="E1123" s="236" t="s">
        <v>19</v>
      </c>
      <c r="F1123" s="237" t="s">
        <v>7294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198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188</v>
      </c>
    </row>
    <row r="1124" s="14" customFormat="1">
      <c r="A1124" s="14"/>
      <c r="B1124" s="244"/>
      <c r="C1124" s="245"/>
      <c r="D1124" s="235" t="s">
        <v>198</v>
      </c>
      <c r="E1124" s="246" t="s">
        <v>19</v>
      </c>
      <c r="F1124" s="247" t="s">
        <v>2052</v>
      </c>
      <c r="G1124" s="245"/>
      <c r="H1124" s="248">
        <v>3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198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188</v>
      </c>
    </row>
    <row r="1125" s="15" customFormat="1">
      <c r="A1125" s="15"/>
      <c r="B1125" s="255"/>
      <c r="C1125" s="256"/>
      <c r="D1125" s="235" t="s">
        <v>198</v>
      </c>
      <c r="E1125" s="257" t="s">
        <v>19</v>
      </c>
      <c r="F1125" s="258" t="s">
        <v>229</v>
      </c>
      <c r="G1125" s="256"/>
      <c r="H1125" s="259">
        <v>3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198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188</v>
      </c>
    </row>
    <row r="1126" s="2" customFormat="1" ht="21.75" customHeight="1">
      <c r="A1126" s="40"/>
      <c r="B1126" s="41"/>
      <c r="C1126" s="215" t="s">
        <v>1981</v>
      </c>
      <c r="D1126" s="215" t="s">
        <v>190</v>
      </c>
      <c r="E1126" s="216" t="s">
        <v>2042</v>
      </c>
      <c r="F1126" s="217" t="s">
        <v>7342</v>
      </c>
      <c r="G1126" s="218" t="s">
        <v>1352</v>
      </c>
      <c r="H1126" s="219">
        <v>3</v>
      </c>
      <c r="I1126" s="220"/>
      <c r="J1126" s="221">
        <f>ROUND(I1126*H1126,2)</f>
        <v>0</v>
      </c>
      <c r="K1126" s="217" t="s">
        <v>452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342</v>
      </c>
      <c r="AT1126" s="226" t="s">
        <v>190</v>
      </c>
      <c r="AU1126" s="226" t="s">
        <v>82</v>
      </c>
      <c r="AY1126" s="19" t="s">
        <v>188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342</v>
      </c>
      <c r="BM1126" s="226" t="s">
        <v>7343</v>
      </c>
    </row>
    <row r="1127" s="13" customFormat="1">
      <c r="A1127" s="13"/>
      <c r="B1127" s="233"/>
      <c r="C1127" s="234"/>
      <c r="D1127" s="235" t="s">
        <v>198</v>
      </c>
      <c r="E1127" s="236" t="s">
        <v>19</v>
      </c>
      <c r="F1127" s="237" t="s">
        <v>2045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198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2033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2052</v>
      </c>
      <c r="G1129" s="245"/>
      <c r="H1129" s="248">
        <v>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5" customFormat="1">
      <c r="A1130" s="15"/>
      <c r="B1130" s="255"/>
      <c r="C1130" s="256"/>
      <c r="D1130" s="235" t="s">
        <v>198</v>
      </c>
      <c r="E1130" s="257" t="s">
        <v>19</v>
      </c>
      <c r="F1130" s="258" t="s">
        <v>229</v>
      </c>
      <c r="G1130" s="256"/>
      <c r="H1130" s="259">
        <v>3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198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188</v>
      </c>
    </row>
    <row r="1131" s="2" customFormat="1" ht="21.75" customHeight="1">
      <c r="A1131" s="40"/>
      <c r="B1131" s="41"/>
      <c r="C1131" s="215" t="s">
        <v>1989</v>
      </c>
      <c r="D1131" s="215" t="s">
        <v>190</v>
      </c>
      <c r="E1131" s="216" t="s">
        <v>2048</v>
      </c>
      <c r="F1131" s="217" t="s">
        <v>7344</v>
      </c>
      <c r="G1131" s="218" t="s">
        <v>1352</v>
      </c>
      <c r="H1131" s="219">
        <v>1</v>
      </c>
      <c r="I1131" s="220"/>
      <c r="J1131" s="221">
        <f>ROUND(I1131*H1131,2)</f>
        <v>0</v>
      </c>
      <c r="K1131" s="217" t="s">
        <v>452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342</v>
      </c>
      <c r="AT1131" s="226" t="s">
        <v>190</v>
      </c>
      <c r="AU1131" s="226" t="s">
        <v>82</v>
      </c>
      <c r="AY1131" s="19" t="s">
        <v>188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342</v>
      </c>
      <c r="BM1131" s="226" t="s">
        <v>7345</v>
      </c>
    </row>
    <row r="1132" s="13" customFormat="1">
      <c r="A1132" s="13"/>
      <c r="B1132" s="233"/>
      <c r="C1132" s="234"/>
      <c r="D1132" s="235" t="s">
        <v>198</v>
      </c>
      <c r="E1132" s="236" t="s">
        <v>19</v>
      </c>
      <c r="F1132" s="237" t="s">
        <v>2045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198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188</v>
      </c>
    </row>
    <row r="1133" s="13" customFormat="1">
      <c r="A1133" s="13"/>
      <c r="B1133" s="233"/>
      <c r="C1133" s="234"/>
      <c r="D1133" s="235" t="s">
        <v>198</v>
      </c>
      <c r="E1133" s="236" t="s">
        <v>19</v>
      </c>
      <c r="F1133" s="237" t="s">
        <v>7287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198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188</v>
      </c>
    </row>
    <row r="1134" s="14" customFormat="1">
      <c r="A1134" s="14"/>
      <c r="B1134" s="244"/>
      <c r="C1134" s="245"/>
      <c r="D1134" s="235" t="s">
        <v>198</v>
      </c>
      <c r="E1134" s="246" t="s">
        <v>19</v>
      </c>
      <c r="F1134" s="247" t="s">
        <v>80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198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188</v>
      </c>
    </row>
    <row r="1135" s="15" customFormat="1">
      <c r="A1135" s="15"/>
      <c r="B1135" s="255"/>
      <c r="C1135" s="256"/>
      <c r="D1135" s="235" t="s">
        <v>198</v>
      </c>
      <c r="E1135" s="257" t="s">
        <v>19</v>
      </c>
      <c r="F1135" s="258" t="s">
        <v>229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198</v>
      </c>
      <c r="AU1135" s="265" t="s">
        <v>82</v>
      </c>
      <c r="AV1135" s="15" t="s">
        <v>135</v>
      </c>
      <c r="AW1135" s="15" t="s">
        <v>35</v>
      </c>
      <c r="AX1135" s="15" t="s">
        <v>80</v>
      </c>
      <c r="AY1135" s="265" t="s">
        <v>188</v>
      </c>
    </row>
    <row r="1136" s="2" customFormat="1" ht="16.5" customHeight="1">
      <c r="A1136" s="40"/>
      <c r="B1136" s="41"/>
      <c r="C1136" s="215" t="s">
        <v>1991</v>
      </c>
      <c r="D1136" s="215" t="s">
        <v>190</v>
      </c>
      <c r="E1136" s="216" t="s">
        <v>2065</v>
      </c>
      <c r="F1136" s="217" t="s">
        <v>7346</v>
      </c>
      <c r="G1136" s="218" t="s">
        <v>1352</v>
      </c>
      <c r="H1136" s="219">
        <v>2</v>
      </c>
      <c r="I1136" s="220"/>
      <c r="J1136" s="221">
        <f>ROUND(I1136*H1136,2)</f>
        <v>0</v>
      </c>
      <c r="K1136" s="217" t="s">
        <v>452</v>
      </c>
      <c r="L1136" s="46"/>
      <c r="M1136" s="222" t="s">
        <v>19</v>
      </c>
      <c r="N1136" s="223" t="s">
        <v>44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342</v>
      </c>
      <c r="AT1136" s="226" t="s">
        <v>190</v>
      </c>
      <c r="AU1136" s="226" t="s">
        <v>82</v>
      </c>
      <c r="AY1136" s="19" t="s">
        <v>188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80</v>
      </c>
      <c r="BK1136" s="227">
        <f>ROUND(I1136*H1136,2)</f>
        <v>0</v>
      </c>
      <c r="BL1136" s="19" t="s">
        <v>342</v>
      </c>
      <c r="BM1136" s="226" t="s">
        <v>7347</v>
      </c>
    </row>
    <row r="1137" s="13" customFormat="1">
      <c r="A1137" s="13"/>
      <c r="B1137" s="233"/>
      <c r="C1137" s="234"/>
      <c r="D1137" s="235" t="s">
        <v>198</v>
      </c>
      <c r="E1137" s="236" t="s">
        <v>19</v>
      </c>
      <c r="F1137" s="237" t="s">
        <v>2045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198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188</v>
      </c>
    </row>
    <row r="1138" s="13" customFormat="1">
      <c r="A1138" s="13"/>
      <c r="B1138" s="233"/>
      <c r="C1138" s="234"/>
      <c r="D1138" s="235" t="s">
        <v>198</v>
      </c>
      <c r="E1138" s="236" t="s">
        <v>19</v>
      </c>
      <c r="F1138" s="237" t="s">
        <v>7348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198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188</v>
      </c>
    </row>
    <row r="1139" s="14" customFormat="1">
      <c r="A1139" s="14"/>
      <c r="B1139" s="244"/>
      <c r="C1139" s="245"/>
      <c r="D1139" s="235" t="s">
        <v>198</v>
      </c>
      <c r="E1139" s="246" t="s">
        <v>19</v>
      </c>
      <c r="F1139" s="247" t="s">
        <v>82</v>
      </c>
      <c r="G1139" s="245"/>
      <c r="H1139" s="248">
        <v>2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198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188</v>
      </c>
    </row>
    <row r="1140" s="15" customFormat="1">
      <c r="A1140" s="15"/>
      <c r="B1140" s="255"/>
      <c r="C1140" s="256"/>
      <c r="D1140" s="235" t="s">
        <v>198</v>
      </c>
      <c r="E1140" s="257" t="s">
        <v>19</v>
      </c>
      <c r="F1140" s="258" t="s">
        <v>229</v>
      </c>
      <c r="G1140" s="256"/>
      <c r="H1140" s="259">
        <v>2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198</v>
      </c>
      <c r="AU1140" s="265" t="s">
        <v>82</v>
      </c>
      <c r="AV1140" s="15" t="s">
        <v>135</v>
      </c>
      <c r="AW1140" s="15" t="s">
        <v>35</v>
      </c>
      <c r="AX1140" s="15" t="s">
        <v>80</v>
      </c>
      <c r="AY1140" s="265" t="s">
        <v>188</v>
      </c>
    </row>
    <row r="1141" s="2" customFormat="1" ht="16.5" customHeight="1">
      <c r="A1141" s="40"/>
      <c r="B1141" s="41"/>
      <c r="C1141" s="215" t="s">
        <v>1993</v>
      </c>
      <c r="D1141" s="215" t="s">
        <v>190</v>
      </c>
      <c r="E1141" s="216" t="s">
        <v>7349</v>
      </c>
      <c r="F1141" s="217" t="s">
        <v>7350</v>
      </c>
      <c r="G1141" s="218" t="s">
        <v>1352</v>
      </c>
      <c r="H1141" s="219">
        <v>3</v>
      </c>
      <c r="I1141" s="220"/>
      <c r="J1141" s="221">
        <f>ROUND(I1141*H1141,2)</f>
        <v>0</v>
      </c>
      <c r="K1141" s="217" t="s">
        <v>452</v>
      </c>
      <c r="L1141" s="46"/>
      <c r="M1141" s="222" t="s">
        <v>19</v>
      </c>
      <c r="N1141" s="223" t="s">
        <v>44</v>
      </c>
      <c r="O1141" s="86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342</v>
      </c>
      <c r="AT1141" s="226" t="s">
        <v>190</v>
      </c>
      <c r="AU1141" s="226" t="s">
        <v>82</v>
      </c>
      <c r="AY1141" s="19" t="s">
        <v>188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80</v>
      </c>
      <c r="BK1141" s="227">
        <f>ROUND(I1141*H1141,2)</f>
        <v>0</v>
      </c>
      <c r="BL1141" s="19" t="s">
        <v>342</v>
      </c>
      <c r="BM1141" s="226" t="s">
        <v>7351</v>
      </c>
    </row>
    <row r="1142" s="13" customFormat="1">
      <c r="A1142" s="13"/>
      <c r="B1142" s="233"/>
      <c r="C1142" s="234"/>
      <c r="D1142" s="235" t="s">
        <v>198</v>
      </c>
      <c r="E1142" s="236" t="s">
        <v>19</v>
      </c>
      <c r="F1142" s="237" t="s">
        <v>2045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198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188</v>
      </c>
    </row>
    <row r="1143" s="13" customFormat="1">
      <c r="A1143" s="13"/>
      <c r="B1143" s="233"/>
      <c r="C1143" s="234"/>
      <c r="D1143" s="235" t="s">
        <v>198</v>
      </c>
      <c r="E1143" s="236" t="s">
        <v>19</v>
      </c>
      <c r="F1143" s="237" t="s">
        <v>7352</v>
      </c>
      <c r="G1143" s="234"/>
      <c r="H1143" s="236" t="s">
        <v>19</v>
      </c>
      <c r="I1143" s="238"/>
      <c r="J1143" s="234"/>
      <c r="K1143" s="234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198</v>
      </c>
      <c r="AU1143" s="243" t="s">
        <v>82</v>
      </c>
      <c r="AV1143" s="13" t="s">
        <v>80</v>
      </c>
      <c r="AW1143" s="13" t="s">
        <v>35</v>
      </c>
      <c r="AX1143" s="13" t="s">
        <v>73</v>
      </c>
      <c r="AY1143" s="243" t="s">
        <v>188</v>
      </c>
    </row>
    <row r="1144" s="14" customFormat="1">
      <c r="A1144" s="14"/>
      <c r="B1144" s="244"/>
      <c r="C1144" s="245"/>
      <c r="D1144" s="235" t="s">
        <v>198</v>
      </c>
      <c r="E1144" s="246" t="s">
        <v>19</v>
      </c>
      <c r="F1144" s="247" t="s">
        <v>129</v>
      </c>
      <c r="G1144" s="245"/>
      <c r="H1144" s="248">
        <v>3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198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188</v>
      </c>
    </row>
    <row r="1145" s="15" customFormat="1">
      <c r="A1145" s="15"/>
      <c r="B1145" s="255"/>
      <c r="C1145" s="256"/>
      <c r="D1145" s="235" t="s">
        <v>198</v>
      </c>
      <c r="E1145" s="257" t="s">
        <v>19</v>
      </c>
      <c r="F1145" s="258" t="s">
        <v>229</v>
      </c>
      <c r="G1145" s="256"/>
      <c r="H1145" s="259">
        <v>3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198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188</v>
      </c>
    </row>
    <row r="1146" s="2" customFormat="1" ht="16.5" customHeight="1">
      <c r="A1146" s="40"/>
      <c r="B1146" s="41"/>
      <c r="C1146" s="215" t="s">
        <v>1999</v>
      </c>
      <c r="D1146" s="215" t="s">
        <v>190</v>
      </c>
      <c r="E1146" s="216" t="s">
        <v>7353</v>
      </c>
      <c r="F1146" s="217" t="s">
        <v>7354</v>
      </c>
      <c r="G1146" s="218" t="s">
        <v>1352</v>
      </c>
      <c r="H1146" s="219">
        <v>2</v>
      </c>
      <c r="I1146" s="220"/>
      <c r="J1146" s="221">
        <f>ROUND(I1146*H1146,2)</f>
        <v>0</v>
      </c>
      <c r="K1146" s="217" t="s">
        <v>452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342</v>
      </c>
      <c r="AT1146" s="226" t="s">
        <v>190</v>
      </c>
      <c r="AU1146" s="226" t="s">
        <v>82</v>
      </c>
      <c r="AY1146" s="19" t="s">
        <v>188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342</v>
      </c>
      <c r="BM1146" s="226" t="s">
        <v>7355</v>
      </c>
    </row>
    <row r="1147" s="13" customFormat="1">
      <c r="A1147" s="13"/>
      <c r="B1147" s="233"/>
      <c r="C1147" s="234"/>
      <c r="D1147" s="235" t="s">
        <v>198</v>
      </c>
      <c r="E1147" s="236" t="s">
        <v>19</v>
      </c>
      <c r="F1147" s="237" t="s">
        <v>2045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198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188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7356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4" customFormat="1">
      <c r="A1149" s="14"/>
      <c r="B1149" s="244"/>
      <c r="C1149" s="245"/>
      <c r="D1149" s="235" t="s">
        <v>198</v>
      </c>
      <c r="E1149" s="246" t="s">
        <v>19</v>
      </c>
      <c r="F1149" s="247" t="s">
        <v>82</v>
      </c>
      <c r="G1149" s="245"/>
      <c r="H1149" s="248">
        <v>2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198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188</v>
      </c>
    </row>
    <row r="1150" s="15" customFormat="1">
      <c r="A1150" s="15"/>
      <c r="B1150" s="255"/>
      <c r="C1150" s="256"/>
      <c r="D1150" s="235" t="s">
        <v>198</v>
      </c>
      <c r="E1150" s="257" t="s">
        <v>19</v>
      </c>
      <c r="F1150" s="258" t="s">
        <v>229</v>
      </c>
      <c r="G1150" s="256"/>
      <c r="H1150" s="259">
        <v>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198</v>
      </c>
      <c r="AU1150" s="265" t="s">
        <v>82</v>
      </c>
      <c r="AV1150" s="15" t="s">
        <v>135</v>
      </c>
      <c r="AW1150" s="15" t="s">
        <v>35</v>
      </c>
      <c r="AX1150" s="15" t="s">
        <v>80</v>
      </c>
      <c r="AY1150" s="265" t="s">
        <v>188</v>
      </c>
    </row>
    <row r="1151" s="2" customFormat="1" ht="24.15" customHeight="1">
      <c r="A1151" s="40"/>
      <c r="B1151" s="41"/>
      <c r="C1151" s="215" t="s">
        <v>2004</v>
      </c>
      <c r="D1151" s="215" t="s">
        <v>190</v>
      </c>
      <c r="E1151" s="216" t="s">
        <v>2070</v>
      </c>
      <c r="F1151" s="217" t="s">
        <v>7357</v>
      </c>
      <c r="G1151" s="218" t="s">
        <v>1352</v>
      </c>
      <c r="H1151" s="219">
        <v>1</v>
      </c>
      <c r="I1151" s="220"/>
      <c r="J1151" s="221">
        <f>ROUND(I1151*H1151,2)</f>
        <v>0</v>
      </c>
      <c r="K1151" s="217" t="s">
        <v>452</v>
      </c>
      <c r="L1151" s="46"/>
      <c r="M1151" s="222" t="s">
        <v>19</v>
      </c>
      <c r="N1151" s="223" t="s">
        <v>44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342</v>
      </c>
      <c r="AT1151" s="226" t="s">
        <v>190</v>
      </c>
      <c r="AU1151" s="226" t="s">
        <v>82</v>
      </c>
      <c r="AY1151" s="19" t="s">
        <v>188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80</v>
      </c>
      <c r="BK1151" s="227">
        <f>ROUND(I1151*H1151,2)</f>
        <v>0</v>
      </c>
      <c r="BL1151" s="19" t="s">
        <v>342</v>
      </c>
      <c r="BM1151" s="226" t="s">
        <v>7358</v>
      </c>
    </row>
    <row r="1152" s="13" customFormat="1">
      <c r="A1152" s="13"/>
      <c r="B1152" s="233"/>
      <c r="C1152" s="234"/>
      <c r="D1152" s="235" t="s">
        <v>198</v>
      </c>
      <c r="E1152" s="236" t="s">
        <v>19</v>
      </c>
      <c r="F1152" s="237" t="s">
        <v>2022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198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188</v>
      </c>
    </row>
    <row r="1153" s="13" customFormat="1">
      <c r="A1153" s="13"/>
      <c r="B1153" s="233"/>
      <c r="C1153" s="234"/>
      <c r="D1153" s="235" t="s">
        <v>198</v>
      </c>
      <c r="E1153" s="236" t="s">
        <v>19</v>
      </c>
      <c r="F1153" s="237" t="s">
        <v>7359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198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188</v>
      </c>
    </row>
    <row r="1154" s="14" customFormat="1">
      <c r="A1154" s="14"/>
      <c r="B1154" s="244"/>
      <c r="C1154" s="245"/>
      <c r="D1154" s="235" t="s">
        <v>198</v>
      </c>
      <c r="E1154" s="246" t="s">
        <v>19</v>
      </c>
      <c r="F1154" s="247" t="s">
        <v>80</v>
      </c>
      <c r="G1154" s="245"/>
      <c r="H1154" s="248">
        <v>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198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188</v>
      </c>
    </row>
    <row r="1155" s="15" customFormat="1">
      <c r="A1155" s="15"/>
      <c r="B1155" s="255"/>
      <c r="C1155" s="256"/>
      <c r="D1155" s="235" t="s">
        <v>198</v>
      </c>
      <c r="E1155" s="257" t="s">
        <v>19</v>
      </c>
      <c r="F1155" s="258" t="s">
        <v>229</v>
      </c>
      <c r="G1155" s="256"/>
      <c r="H1155" s="259">
        <v>1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198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188</v>
      </c>
    </row>
    <row r="1156" s="2" customFormat="1" ht="16.5" customHeight="1">
      <c r="A1156" s="40"/>
      <c r="B1156" s="41"/>
      <c r="C1156" s="215" t="s">
        <v>2007</v>
      </c>
      <c r="D1156" s="215" t="s">
        <v>190</v>
      </c>
      <c r="E1156" s="216" t="s">
        <v>1382</v>
      </c>
      <c r="F1156" s="217" t="s">
        <v>1383</v>
      </c>
      <c r="G1156" s="218" t="s">
        <v>501</v>
      </c>
      <c r="H1156" s="219">
        <v>6.7190000000000003</v>
      </c>
      <c r="I1156" s="220"/>
      <c r="J1156" s="221">
        <f>ROUND(I1156*H1156,2)</f>
        <v>0</v>
      </c>
      <c r="K1156" s="217" t="s">
        <v>194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0.00040000000000000002</v>
      </c>
      <c r="R1156" s="224">
        <f>Q1156*H1156</f>
        <v>0.0026876000000000001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342</v>
      </c>
      <c r="AT1156" s="226" t="s">
        <v>190</v>
      </c>
      <c r="AU1156" s="226" t="s">
        <v>82</v>
      </c>
      <c r="AY1156" s="19" t="s">
        <v>188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342</v>
      </c>
      <c r="BM1156" s="226" t="s">
        <v>7360</v>
      </c>
    </row>
    <row r="1157" s="2" customFormat="1">
      <c r="A1157" s="40"/>
      <c r="B1157" s="41"/>
      <c r="C1157" s="42"/>
      <c r="D1157" s="228" t="s">
        <v>196</v>
      </c>
      <c r="E1157" s="42"/>
      <c r="F1157" s="229" t="s">
        <v>1385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196</v>
      </c>
      <c r="AU1157" s="19" t="s">
        <v>82</v>
      </c>
    </row>
    <row r="1158" s="13" customFormat="1">
      <c r="A1158" s="13"/>
      <c r="B1158" s="233"/>
      <c r="C1158" s="234"/>
      <c r="D1158" s="235" t="s">
        <v>198</v>
      </c>
      <c r="E1158" s="236" t="s">
        <v>19</v>
      </c>
      <c r="F1158" s="237" t="s">
        <v>1342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198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188</v>
      </c>
    </row>
    <row r="1159" s="13" customFormat="1">
      <c r="A1159" s="13"/>
      <c r="B1159" s="233"/>
      <c r="C1159" s="234"/>
      <c r="D1159" s="235" t="s">
        <v>198</v>
      </c>
      <c r="E1159" s="236" t="s">
        <v>19</v>
      </c>
      <c r="F1159" s="237" t="s">
        <v>7361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198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188</v>
      </c>
    </row>
    <row r="1160" s="14" customFormat="1">
      <c r="A1160" s="14"/>
      <c r="B1160" s="244"/>
      <c r="C1160" s="245"/>
      <c r="D1160" s="235" t="s">
        <v>198</v>
      </c>
      <c r="E1160" s="246" t="s">
        <v>19</v>
      </c>
      <c r="F1160" s="247" t="s">
        <v>7362</v>
      </c>
      <c r="G1160" s="245"/>
      <c r="H1160" s="248">
        <v>3.3999999999999999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198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188</v>
      </c>
    </row>
    <row r="1161" s="13" customFormat="1">
      <c r="A1161" s="13"/>
      <c r="B1161" s="233"/>
      <c r="C1161" s="234"/>
      <c r="D1161" s="235" t="s">
        <v>198</v>
      </c>
      <c r="E1161" s="236" t="s">
        <v>19</v>
      </c>
      <c r="F1161" s="237" t="s">
        <v>7363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198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188</v>
      </c>
    </row>
    <row r="1162" s="14" customFormat="1">
      <c r="A1162" s="14"/>
      <c r="B1162" s="244"/>
      <c r="C1162" s="245"/>
      <c r="D1162" s="235" t="s">
        <v>198</v>
      </c>
      <c r="E1162" s="246" t="s">
        <v>19</v>
      </c>
      <c r="F1162" s="247" t="s">
        <v>7364</v>
      </c>
      <c r="G1162" s="245"/>
      <c r="H1162" s="248">
        <v>3.319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198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188</v>
      </c>
    </row>
    <row r="1163" s="15" customFormat="1">
      <c r="A1163" s="15"/>
      <c r="B1163" s="255"/>
      <c r="C1163" s="256"/>
      <c r="D1163" s="235" t="s">
        <v>198</v>
      </c>
      <c r="E1163" s="257" t="s">
        <v>19</v>
      </c>
      <c r="F1163" s="258" t="s">
        <v>229</v>
      </c>
      <c r="G1163" s="256"/>
      <c r="H1163" s="259">
        <v>6.7189999999999994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198</v>
      </c>
      <c r="AU1163" s="265" t="s">
        <v>82</v>
      </c>
      <c r="AV1163" s="15" t="s">
        <v>135</v>
      </c>
      <c r="AW1163" s="15" t="s">
        <v>35</v>
      </c>
      <c r="AX1163" s="15" t="s">
        <v>80</v>
      </c>
      <c r="AY1163" s="265" t="s">
        <v>188</v>
      </c>
    </row>
    <row r="1164" s="2" customFormat="1" ht="16.5" customHeight="1">
      <c r="A1164" s="40"/>
      <c r="B1164" s="41"/>
      <c r="C1164" s="272" t="s">
        <v>2009</v>
      </c>
      <c r="D1164" s="272" t="s">
        <v>522</v>
      </c>
      <c r="E1164" s="273" t="s">
        <v>1391</v>
      </c>
      <c r="F1164" s="274" t="s">
        <v>1392</v>
      </c>
      <c r="G1164" s="275" t="s">
        <v>501</v>
      </c>
      <c r="H1164" s="276">
        <v>6.7190000000000003</v>
      </c>
      <c r="I1164" s="277"/>
      <c r="J1164" s="278">
        <f>ROUND(I1164*H1164,2)</f>
        <v>0</v>
      </c>
      <c r="K1164" s="274" t="s">
        <v>194</v>
      </c>
      <c r="L1164" s="279"/>
      <c r="M1164" s="280" t="s">
        <v>19</v>
      </c>
      <c r="N1164" s="281" t="s">
        <v>44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630</v>
      </c>
      <c r="AT1164" s="226" t="s">
        <v>522</v>
      </c>
      <c r="AU1164" s="226" t="s">
        <v>82</v>
      </c>
      <c r="AY1164" s="19" t="s">
        <v>188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80</v>
      </c>
      <c r="BK1164" s="227">
        <f>ROUND(I1164*H1164,2)</f>
        <v>0</v>
      </c>
      <c r="BL1164" s="19" t="s">
        <v>342</v>
      </c>
      <c r="BM1164" s="226" t="s">
        <v>7365</v>
      </c>
    </row>
    <row r="1165" s="13" customFormat="1">
      <c r="A1165" s="13"/>
      <c r="B1165" s="233"/>
      <c r="C1165" s="234"/>
      <c r="D1165" s="235" t="s">
        <v>198</v>
      </c>
      <c r="E1165" s="236" t="s">
        <v>19</v>
      </c>
      <c r="F1165" s="237" t="s">
        <v>1342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198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188</v>
      </c>
    </row>
    <row r="1166" s="13" customFormat="1">
      <c r="A1166" s="13"/>
      <c r="B1166" s="233"/>
      <c r="C1166" s="234"/>
      <c r="D1166" s="235" t="s">
        <v>198</v>
      </c>
      <c r="E1166" s="236" t="s">
        <v>19</v>
      </c>
      <c r="F1166" s="237" t="s">
        <v>7361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198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188</v>
      </c>
    </row>
    <row r="1167" s="14" customFormat="1">
      <c r="A1167" s="14"/>
      <c r="B1167" s="244"/>
      <c r="C1167" s="245"/>
      <c r="D1167" s="235" t="s">
        <v>198</v>
      </c>
      <c r="E1167" s="246" t="s">
        <v>19</v>
      </c>
      <c r="F1167" s="247" t="s">
        <v>7362</v>
      </c>
      <c r="G1167" s="245"/>
      <c r="H1167" s="248">
        <v>3.3999999999999999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198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188</v>
      </c>
    </row>
    <row r="1168" s="13" customFormat="1">
      <c r="A1168" s="13"/>
      <c r="B1168" s="233"/>
      <c r="C1168" s="234"/>
      <c r="D1168" s="235" t="s">
        <v>198</v>
      </c>
      <c r="E1168" s="236" t="s">
        <v>19</v>
      </c>
      <c r="F1168" s="237" t="s">
        <v>7363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198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188</v>
      </c>
    </row>
    <row r="1169" s="14" customFormat="1">
      <c r="A1169" s="14"/>
      <c r="B1169" s="244"/>
      <c r="C1169" s="245"/>
      <c r="D1169" s="235" t="s">
        <v>198</v>
      </c>
      <c r="E1169" s="246" t="s">
        <v>19</v>
      </c>
      <c r="F1169" s="247" t="s">
        <v>7364</v>
      </c>
      <c r="G1169" s="245"/>
      <c r="H1169" s="248">
        <v>3.319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198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188</v>
      </c>
    </row>
    <row r="1170" s="15" customFormat="1">
      <c r="A1170" s="15"/>
      <c r="B1170" s="255"/>
      <c r="C1170" s="256"/>
      <c r="D1170" s="235" t="s">
        <v>198</v>
      </c>
      <c r="E1170" s="257" t="s">
        <v>19</v>
      </c>
      <c r="F1170" s="258" t="s">
        <v>229</v>
      </c>
      <c r="G1170" s="256"/>
      <c r="H1170" s="259">
        <v>6.7189999999999994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198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188</v>
      </c>
    </row>
    <row r="1171" s="2" customFormat="1" ht="24.15" customHeight="1">
      <c r="A1171" s="40"/>
      <c r="B1171" s="41"/>
      <c r="C1171" s="215" t="s">
        <v>2011</v>
      </c>
      <c r="D1171" s="215" t="s">
        <v>190</v>
      </c>
      <c r="E1171" s="216" t="s">
        <v>7366</v>
      </c>
      <c r="F1171" s="217" t="s">
        <v>7367</v>
      </c>
      <c r="G1171" s="218" t="s">
        <v>501</v>
      </c>
      <c r="H1171" s="219">
        <v>8.5</v>
      </c>
      <c r="I1171" s="220"/>
      <c r="J1171" s="221">
        <f>ROUND(I1171*H1171,2)</f>
        <v>0</v>
      </c>
      <c r="K1171" s="217" t="s">
        <v>194</v>
      </c>
      <c r="L1171" s="46"/>
      <c r="M1171" s="222" t="s">
        <v>19</v>
      </c>
      <c r="N1171" s="223" t="s">
        <v>44</v>
      </c>
      <c r="O1171" s="86"/>
      <c r="P1171" s="224">
        <f>O1171*H1171</f>
        <v>0</v>
      </c>
      <c r="Q1171" s="224">
        <v>0</v>
      </c>
      <c r="R1171" s="224">
        <f>Q1171*H1171</f>
        <v>0</v>
      </c>
      <c r="S1171" s="224">
        <v>0</v>
      </c>
      <c r="T1171" s="225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6" t="s">
        <v>342</v>
      </c>
      <c r="AT1171" s="226" t="s">
        <v>190</v>
      </c>
      <c r="AU1171" s="226" t="s">
        <v>82</v>
      </c>
      <c r="AY1171" s="19" t="s">
        <v>188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19" t="s">
        <v>80</v>
      </c>
      <c r="BK1171" s="227">
        <f>ROUND(I1171*H1171,2)</f>
        <v>0</v>
      </c>
      <c r="BL1171" s="19" t="s">
        <v>342</v>
      </c>
      <c r="BM1171" s="226" t="s">
        <v>7368</v>
      </c>
    </row>
    <row r="1172" s="2" customFormat="1">
      <c r="A1172" s="40"/>
      <c r="B1172" s="41"/>
      <c r="C1172" s="42"/>
      <c r="D1172" s="228" t="s">
        <v>196</v>
      </c>
      <c r="E1172" s="42"/>
      <c r="F1172" s="229" t="s">
        <v>7369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196</v>
      </c>
      <c r="AU1172" s="19" t="s">
        <v>82</v>
      </c>
    </row>
    <row r="1173" s="13" customFormat="1">
      <c r="A1173" s="13"/>
      <c r="B1173" s="233"/>
      <c r="C1173" s="234"/>
      <c r="D1173" s="235" t="s">
        <v>198</v>
      </c>
      <c r="E1173" s="236" t="s">
        <v>19</v>
      </c>
      <c r="F1173" s="237" t="s">
        <v>7370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198</v>
      </c>
      <c r="AU1173" s="243" t="s">
        <v>82</v>
      </c>
      <c r="AV1173" s="13" t="s">
        <v>80</v>
      </c>
      <c r="AW1173" s="13" t="s">
        <v>35</v>
      </c>
      <c r="AX1173" s="13" t="s">
        <v>73</v>
      </c>
      <c r="AY1173" s="243" t="s">
        <v>188</v>
      </c>
    </row>
    <row r="1174" s="14" customFormat="1">
      <c r="A1174" s="14"/>
      <c r="B1174" s="244"/>
      <c r="C1174" s="245"/>
      <c r="D1174" s="235" t="s">
        <v>198</v>
      </c>
      <c r="E1174" s="246" t="s">
        <v>19</v>
      </c>
      <c r="F1174" s="247" t="s">
        <v>7371</v>
      </c>
      <c r="G1174" s="245"/>
      <c r="H1174" s="248">
        <v>7.5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198</v>
      </c>
      <c r="AU1174" s="254" t="s">
        <v>82</v>
      </c>
      <c r="AV1174" s="14" t="s">
        <v>82</v>
      </c>
      <c r="AW1174" s="14" t="s">
        <v>35</v>
      </c>
      <c r="AX1174" s="14" t="s">
        <v>73</v>
      </c>
      <c r="AY1174" s="254" t="s">
        <v>188</v>
      </c>
    </row>
    <row r="1175" s="14" customFormat="1">
      <c r="A1175" s="14"/>
      <c r="B1175" s="244"/>
      <c r="C1175" s="245"/>
      <c r="D1175" s="235" t="s">
        <v>198</v>
      </c>
      <c r="E1175" s="246" t="s">
        <v>19</v>
      </c>
      <c r="F1175" s="247" t="s">
        <v>7289</v>
      </c>
      <c r="G1175" s="245"/>
      <c r="H1175" s="248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198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188</v>
      </c>
    </row>
    <row r="1176" s="15" customFormat="1">
      <c r="A1176" s="15"/>
      <c r="B1176" s="255"/>
      <c r="C1176" s="256"/>
      <c r="D1176" s="235" t="s">
        <v>198</v>
      </c>
      <c r="E1176" s="257" t="s">
        <v>19</v>
      </c>
      <c r="F1176" s="258" t="s">
        <v>229</v>
      </c>
      <c r="G1176" s="256"/>
      <c r="H1176" s="259">
        <v>8.5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198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188</v>
      </c>
    </row>
    <row r="1177" s="2" customFormat="1" ht="16.5" customHeight="1">
      <c r="A1177" s="40"/>
      <c r="B1177" s="41"/>
      <c r="C1177" s="272" t="s">
        <v>2016</v>
      </c>
      <c r="D1177" s="272" t="s">
        <v>522</v>
      </c>
      <c r="E1177" s="273" t="s">
        <v>7372</v>
      </c>
      <c r="F1177" s="274" t="s">
        <v>7373</v>
      </c>
      <c r="G1177" s="275" t="s">
        <v>442</v>
      </c>
      <c r="H1177" s="276">
        <v>7</v>
      </c>
      <c r="I1177" s="277"/>
      <c r="J1177" s="278">
        <f>ROUND(I1177*H1177,2)</f>
        <v>0</v>
      </c>
      <c r="K1177" s="274" t="s">
        <v>194</v>
      </c>
      <c r="L1177" s="279"/>
      <c r="M1177" s="280" t="s">
        <v>19</v>
      </c>
      <c r="N1177" s="281" t="s">
        <v>44</v>
      </c>
      <c r="O1177" s="86"/>
      <c r="P1177" s="224">
        <f>O1177*H1177</f>
        <v>0</v>
      </c>
      <c r="Q1177" s="224">
        <v>0.0166</v>
      </c>
      <c r="R1177" s="224">
        <f>Q1177*H1177</f>
        <v>0.1162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630</v>
      </c>
      <c r="AT1177" s="226" t="s">
        <v>522</v>
      </c>
      <c r="AU1177" s="226" t="s">
        <v>82</v>
      </c>
      <c r="AY1177" s="19" t="s">
        <v>188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342</v>
      </c>
      <c r="BM1177" s="226" t="s">
        <v>7374</v>
      </c>
    </row>
    <row r="1178" s="13" customFormat="1">
      <c r="A1178" s="13"/>
      <c r="B1178" s="233"/>
      <c r="C1178" s="234"/>
      <c r="D1178" s="235" t="s">
        <v>198</v>
      </c>
      <c r="E1178" s="236" t="s">
        <v>19</v>
      </c>
      <c r="F1178" s="237" t="s">
        <v>7370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198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188</v>
      </c>
    </row>
    <row r="1179" s="14" customFormat="1">
      <c r="A1179" s="14"/>
      <c r="B1179" s="244"/>
      <c r="C1179" s="245"/>
      <c r="D1179" s="235" t="s">
        <v>198</v>
      </c>
      <c r="E1179" s="246" t="s">
        <v>19</v>
      </c>
      <c r="F1179" s="247" t="s">
        <v>258</v>
      </c>
      <c r="G1179" s="245"/>
      <c r="H1179" s="248">
        <v>6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198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188</v>
      </c>
    </row>
    <row r="1180" s="14" customFormat="1">
      <c r="A1180" s="14"/>
      <c r="B1180" s="244"/>
      <c r="C1180" s="245"/>
      <c r="D1180" s="235" t="s">
        <v>198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198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188</v>
      </c>
    </row>
    <row r="1181" s="15" customFormat="1">
      <c r="A1181" s="15"/>
      <c r="B1181" s="255"/>
      <c r="C1181" s="256"/>
      <c r="D1181" s="235" t="s">
        <v>198</v>
      </c>
      <c r="E1181" s="257" t="s">
        <v>19</v>
      </c>
      <c r="F1181" s="258" t="s">
        <v>229</v>
      </c>
      <c r="G1181" s="256"/>
      <c r="H1181" s="259">
        <v>7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198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188</v>
      </c>
    </row>
    <row r="1182" s="2" customFormat="1" ht="21.75" customHeight="1">
      <c r="A1182" s="40"/>
      <c r="B1182" s="41"/>
      <c r="C1182" s="215" t="s">
        <v>2020</v>
      </c>
      <c r="D1182" s="215" t="s">
        <v>190</v>
      </c>
      <c r="E1182" s="216" t="s">
        <v>7375</v>
      </c>
      <c r="F1182" s="217" t="s">
        <v>7376</v>
      </c>
      <c r="G1182" s="218" t="s">
        <v>501</v>
      </c>
      <c r="H1182" s="219">
        <v>76.890000000000001</v>
      </c>
      <c r="I1182" s="220"/>
      <c r="J1182" s="221">
        <f>ROUND(I1182*H1182,2)</f>
        <v>0</v>
      </c>
      <c r="K1182" s="217" t="s">
        <v>194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0.00011</v>
      </c>
      <c r="R1182" s="224">
        <f>Q1182*H1182</f>
        <v>0.0084579000000000008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342</v>
      </c>
      <c r="AT1182" s="226" t="s">
        <v>190</v>
      </c>
      <c r="AU1182" s="226" t="s">
        <v>82</v>
      </c>
      <c r="AY1182" s="19" t="s">
        <v>188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342</v>
      </c>
      <c r="BM1182" s="226" t="s">
        <v>7377</v>
      </c>
    </row>
    <row r="1183" s="2" customFormat="1">
      <c r="A1183" s="40"/>
      <c r="B1183" s="41"/>
      <c r="C1183" s="42"/>
      <c r="D1183" s="228" t="s">
        <v>196</v>
      </c>
      <c r="E1183" s="42"/>
      <c r="F1183" s="229" t="s">
        <v>7378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196</v>
      </c>
      <c r="AU1183" s="19" t="s">
        <v>82</v>
      </c>
    </row>
    <row r="1184" s="13" customFormat="1">
      <c r="A1184" s="13"/>
      <c r="B1184" s="233"/>
      <c r="C1184" s="234"/>
      <c r="D1184" s="235" t="s">
        <v>198</v>
      </c>
      <c r="E1184" s="236" t="s">
        <v>19</v>
      </c>
      <c r="F1184" s="237" t="s">
        <v>7370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198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188</v>
      </c>
    </row>
    <row r="1185" s="14" customFormat="1">
      <c r="A1185" s="14"/>
      <c r="B1185" s="244"/>
      <c r="C1185" s="245"/>
      <c r="D1185" s="235" t="s">
        <v>198</v>
      </c>
      <c r="E1185" s="246" t="s">
        <v>19</v>
      </c>
      <c r="F1185" s="247" t="s">
        <v>7379</v>
      </c>
      <c r="G1185" s="245"/>
      <c r="H1185" s="248">
        <v>5.4000000000000004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198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188</v>
      </c>
    </row>
    <row r="1186" s="14" customFormat="1">
      <c r="A1186" s="14"/>
      <c r="B1186" s="244"/>
      <c r="C1186" s="245"/>
      <c r="D1186" s="235" t="s">
        <v>198</v>
      </c>
      <c r="E1186" s="246" t="s">
        <v>19</v>
      </c>
      <c r="F1186" s="247" t="s">
        <v>7380</v>
      </c>
      <c r="G1186" s="245"/>
      <c r="H1186" s="248">
        <v>6.6900000000000004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198</v>
      </c>
      <c r="AU1186" s="254" t="s">
        <v>82</v>
      </c>
      <c r="AV1186" s="14" t="s">
        <v>82</v>
      </c>
      <c r="AW1186" s="14" t="s">
        <v>35</v>
      </c>
      <c r="AX1186" s="14" t="s">
        <v>73</v>
      </c>
      <c r="AY1186" s="254" t="s">
        <v>188</v>
      </c>
    </row>
    <row r="1187" s="14" customFormat="1">
      <c r="A1187" s="14"/>
      <c r="B1187" s="244"/>
      <c r="C1187" s="245"/>
      <c r="D1187" s="235" t="s">
        <v>198</v>
      </c>
      <c r="E1187" s="246" t="s">
        <v>19</v>
      </c>
      <c r="F1187" s="247" t="s">
        <v>7381</v>
      </c>
      <c r="G1187" s="245"/>
      <c r="H1187" s="248">
        <v>19.800000000000001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198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188</v>
      </c>
    </row>
    <row r="1188" s="14" customFormat="1">
      <c r="A1188" s="14"/>
      <c r="B1188" s="244"/>
      <c r="C1188" s="245"/>
      <c r="D1188" s="235" t="s">
        <v>198</v>
      </c>
      <c r="E1188" s="246" t="s">
        <v>19</v>
      </c>
      <c r="F1188" s="247" t="s">
        <v>7382</v>
      </c>
      <c r="G1188" s="245"/>
      <c r="H1188" s="248">
        <v>12.6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198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188</v>
      </c>
    </row>
    <row r="1189" s="14" customFormat="1">
      <c r="A1189" s="14"/>
      <c r="B1189" s="244"/>
      <c r="C1189" s="245"/>
      <c r="D1189" s="235" t="s">
        <v>198</v>
      </c>
      <c r="E1189" s="246" t="s">
        <v>19</v>
      </c>
      <c r="F1189" s="247" t="s">
        <v>7382</v>
      </c>
      <c r="G1189" s="245"/>
      <c r="H1189" s="248">
        <v>12.6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198</v>
      </c>
      <c r="AU1189" s="254" t="s">
        <v>82</v>
      </c>
      <c r="AV1189" s="14" t="s">
        <v>82</v>
      </c>
      <c r="AW1189" s="14" t="s">
        <v>35</v>
      </c>
      <c r="AX1189" s="14" t="s">
        <v>73</v>
      </c>
      <c r="AY1189" s="254" t="s">
        <v>188</v>
      </c>
    </row>
    <row r="1190" s="14" customFormat="1">
      <c r="A1190" s="14"/>
      <c r="B1190" s="244"/>
      <c r="C1190" s="245"/>
      <c r="D1190" s="235" t="s">
        <v>198</v>
      </c>
      <c r="E1190" s="246" t="s">
        <v>19</v>
      </c>
      <c r="F1190" s="247" t="s">
        <v>7381</v>
      </c>
      <c r="G1190" s="245"/>
      <c r="H1190" s="248">
        <v>19.800000000000001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198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188</v>
      </c>
    </row>
    <row r="1191" s="15" customFormat="1">
      <c r="A1191" s="15"/>
      <c r="B1191" s="255"/>
      <c r="C1191" s="256"/>
      <c r="D1191" s="235" t="s">
        <v>198</v>
      </c>
      <c r="E1191" s="257" t="s">
        <v>19</v>
      </c>
      <c r="F1191" s="258" t="s">
        <v>229</v>
      </c>
      <c r="G1191" s="256"/>
      <c r="H1191" s="259">
        <v>76.890000000000001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198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188</v>
      </c>
    </row>
    <row r="1192" s="2" customFormat="1" ht="16.5" customHeight="1">
      <c r="A1192" s="40"/>
      <c r="B1192" s="41"/>
      <c r="C1192" s="272" t="s">
        <v>2023</v>
      </c>
      <c r="D1192" s="272" t="s">
        <v>522</v>
      </c>
      <c r="E1192" s="273" t="s">
        <v>7383</v>
      </c>
      <c r="F1192" s="274" t="s">
        <v>7384</v>
      </c>
      <c r="G1192" s="275" t="s">
        <v>345</v>
      </c>
      <c r="H1192" s="276">
        <v>0.42299999999999999</v>
      </c>
      <c r="I1192" s="277"/>
      <c r="J1192" s="278">
        <f>ROUND(I1192*H1192,2)</f>
        <v>0</v>
      </c>
      <c r="K1192" s="274" t="s">
        <v>194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1</v>
      </c>
      <c r="R1192" s="224">
        <f>Q1192*H1192</f>
        <v>0.42299999999999999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630</v>
      </c>
      <c r="AT1192" s="226" t="s">
        <v>522</v>
      </c>
      <c r="AU1192" s="226" t="s">
        <v>82</v>
      </c>
      <c r="AY1192" s="19" t="s">
        <v>188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342</v>
      </c>
      <c r="BM1192" s="226" t="s">
        <v>7385</v>
      </c>
    </row>
    <row r="1193" s="13" customFormat="1">
      <c r="A1193" s="13"/>
      <c r="B1193" s="233"/>
      <c r="C1193" s="234"/>
      <c r="D1193" s="235" t="s">
        <v>198</v>
      </c>
      <c r="E1193" s="236" t="s">
        <v>19</v>
      </c>
      <c r="F1193" s="237" t="s">
        <v>7370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198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188</v>
      </c>
    </row>
    <row r="1194" s="14" customFormat="1">
      <c r="A1194" s="14"/>
      <c r="B1194" s="244"/>
      <c r="C1194" s="245"/>
      <c r="D1194" s="235" t="s">
        <v>198</v>
      </c>
      <c r="E1194" s="246" t="s">
        <v>19</v>
      </c>
      <c r="F1194" s="247" t="s">
        <v>7386</v>
      </c>
      <c r="G1194" s="245"/>
      <c r="H1194" s="248">
        <v>0.029999999999999999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198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188</v>
      </c>
    </row>
    <row r="1195" s="14" customFormat="1">
      <c r="A1195" s="14"/>
      <c r="B1195" s="244"/>
      <c r="C1195" s="245"/>
      <c r="D1195" s="235" t="s">
        <v>198</v>
      </c>
      <c r="E1195" s="246" t="s">
        <v>19</v>
      </c>
      <c r="F1195" s="247" t="s">
        <v>7387</v>
      </c>
      <c r="G1195" s="245"/>
      <c r="H1195" s="248">
        <v>0.036999999999999998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198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188</v>
      </c>
    </row>
    <row r="1196" s="14" customFormat="1">
      <c r="A1196" s="14"/>
      <c r="B1196" s="244"/>
      <c r="C1196" s="245"/>
      <c r="D1196" s="235" t="s">
        <v>198</v>
      </c>
      <c r="E1196" s="246" t="s">
        <v>19</v>
      </c>
      <c r="F1196" s="247" t="s">
        <v>7388</v>
      </c>
      <c r="G1196" s="245"/>
      <c r="H1196" s="248">
        <v>0.109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198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188</v>
      </c>
    </row>
    <row r="1197" s="14" customFormat="1">
      <c r="A1197" s="14"/>
      <c r="B1197" s="244"/>
      <c r="C1197" s="245"/>
      <c r="D1197" s="235" t="s">
        <v>198</v>
      </c>
      <c r="E1197" s="246" t="s">
        <v>19</v>
      </c>
      <c r="F1197" s="247" t="s">
        <v>7389</v>
      </c>
      <c r="G1197" s="245"/>
      <c r="H1197" s="248">
        <v>0.069000000000000006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198</v>
      </c>
      <c r="AU1197" s="254" t="s">
        <v>82</v>
      </c>
      <c r="AV1197" s="14" t="s">
        <v>82</v>
      </c>
      <c r="AW1197" s="14" t="s">
        <v>35</v>
      </c>
      <c r="AX1197" s="14" t="s">
        <v>73</v>
      </c>
      <c r="AY1197" s="254" t="s">
        <v>188</v>
      </c>
    </row>
    <row r="1198" s="14" customFormat="1">
      <c r="A1198" s="14"/>
      <c r="B1198" s="244"/>
      <c r="C1198" s="245"/>
      <c r="D1198" s="235" t="s">
        <v>198</v>
      </c>
      <c r="E1198" s="246" t="s">
        <v>19</v>
      </c>
      <c r="F1198" s="247" t="s">
        <v>7389</v>
      </c>
      <c r="G1198" s="245"/>
      <c r="H1198" s="248">
        <v>0.069000000000000006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198</v>
      </c>
      <c r="AU1198" s="254" t="s">
        <v>82</v>
      </c>
      <c r="AV1198" s="14" t="s">
        <v>82</v>
      </c>
      <c r="AW1198" s="14" t="s">
        <v>35</v>
      </c>
      <c r="AX1198" s="14" t="s">
        <v>73</v>
      </c>
      <c r="AY1198" s="254" t="s">
        <v>188</v>
      </c>
    </row>
    <row r="1199" s="14" customFormat="1">
      <c r="A1199" s="14"/>
      <c r="B1199" s="244"/>
      <c r="C1199" s="245"/>
      <c r="D1199" s="235" t="s">
        <v>198</v>
      </c>
      <c r="E1199" s="246" t="s">
        <v>19</v>
      </c>
      <c r="F1199" s="247" t="s">
        <v>7388</v>
      </c>
      <c r="G1199" s="245"/>
      <c r="H1199" s="248">
        <v>0.109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198</v>
      </c>
      <c r="AU1199" s="254" t="s">
        <v>82</v>
      </c>
      <c r="AV1199" s="14" t="s">
        <v>82</v>
      </c>
      <c r="AW1199" s="14" t="s">
        <v>35</v>
      </c>
      <c r="AX1199" s="14" t="s">
        <v>73</v>
      </c>
      <c r="AY1199" s="254" t="s">
        <v>188</v>
      </c>
    </row>
    <row r="1200" s="15" customFormat="1">
      <c r="A1200" s="15"/>
      <c r="B1200" s="255"/>
      <c r="C1200" s="256"/>
      <c r="D1200" s="235" t="s">
        <v>198</v>
      </c>
      <c r="E1200" s="257" t="s">
        <v>19</v>
      </c>
      <c r="F1200" s="258" t="s">
        <v>229</v>
      </c>
      <c r="G1200" s="256"/>
      <c r="H1200" s="259">
        <v>0.42299999999999999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198</v>
      </c>
      <c r="AU1200" s="265" t="s">
        <v>82</v>
      </c>
      <c r="AV1200" s="15" t="s">
        <v>135</v>
      </c>
      <c r="AW1200" s="15" t="s">
        <v>35</v>
      </c>
      <c r="AX1200" s="15" t="s">
        <v>80</v>
      </c>
      <c r="AY1200" s="265" t="s">
        <v>188</v>
      </c>
    </row>
    <row r="1201" s="2" customFormat="1" ht="16.5" customHeight="1">
      <c r="A1201" s="40"/>
      <c r="B1201" s="41"/>
      <c r="C1201" s="215" t="s">
        <v>2027</v>
      </c>
      <c r="D1201" s="215" t="s">
        <v>190</v>
      </c>
      <c r="E1201" s="216" t="s">
        <v>7390</v>
      </c>
      <c r="F1201" s="217" t="s">
        <v>7391</v>
      </c>
      <c r="G1201" s="218" t="s">
        <v>243</v>
      </c>
      <c r="H1201" s="219">
        <v>1.6879999999999999</v>
      </c>
      <c r="I1201" s="220"/>
      <c r="J1201" s="221">
        <f>ROUND(I1201*H1201,2)</f>
        <v>0</v>
      </c>
      <c r="K1201" s="217" t="s">
        <v>194</v>
      </c>
      <c r="L1201" s="46"/>
      <c r="M1201" s="222" t="s">
        <v>19</v>
      </c>
      <c r="N1201" s="223" t="s">
        <v>44</v>
      </c>
      <c r="O1201" s="86"/>
      <c r="P1201" s="224">
        <f>O1201*H1201</f>
        <v>0</v>
      </c>
      <c r="Q1201" s="224">
        <v>6.9999999999999994E-05</v>
      </c>
      <c r="R1201" s="224">
        <f>Q1201*H1201</f>
        <v>0.00011815999999999998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342</v>
      </c>
      <c r="AT1201" s="226" t="s">
        <v>190</v>
      </c>
      <c r="AU1201" s="226" t="s">
        <v>82</v>
      </c>
      <c r="AY1201" s="19" t="s">
        <v>188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80</v>
      </c>
      <c r="BK1201" s="227">
        <f>ROUND(I1201*H1201,2)</f>
        <v>0</v>
      </c>
      <c r="BL1201" s="19" t="s">
        <v>342</v>
      </c>
      <c r="BM1201" s="226" t="s">
        <v>7392</v>
      </c>
    </row>
    <row r="1202" s="2" customFormat="1">
      <c r="A1202" s="40"/>
      <c r="B1202" s="41"/>
      <c r="C1202" s="42"/>
      <c r="D1202" s="228" t="s">
        <v>196</v>
      </c>
      <c r="E1202" s="42"/>
      <c r="F1202" s="229" t="s">
        <v>7393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196</v>
      </c>
      <c r="AU1202" s="19" t="s">
        <v>82</v>
      </c>
    </row>
    <row r="1203" s="13" customFormat="1">
      <c r="A1203" s="13"/>
      <c r="B1203" s="233"/>
      <c r="C1203" s="234"/>
      <c r="D1203" s="235" t="s">
        <v>198</v>
      </c>
      <c r="E1203" s="236" t="s">
        <v>19</v>
      </c>
      <c r="F1203" s="237" t="s">
        <v>7370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198</v>
      </c>
      <c r="AU1203" s="243" t="s">
        <v>82</v>
      </c>
      <c r="AV1203" s="13" t="s">
        <v>80</v>
      </c>
      <c r="AW1203" s="13" t="s">
        <v>35</v>
      </c>
      <c r="AX1203" s="13" t="s">
        <v>73</v>
      </c>
      <c r="AY1203" s="243" t="s">
        <v>188</v>
      </c>
    </row>
    <row r="1204" s="14" customFormat="1">
      <c r="A1204" s="14"/>
      <c r="B1204" s="244"/>
      <c r="C1204" s="245"/>
      <c r="D1204" s="235" t="s">
        <v>198</v>
      </c>
      <c r="E1204" s="246" t="s">
        <v>19</v>
      </c>
      <c r="F1204" s="247" t="s">
        <v>7394</v>
      </c>
      <c r="G1204" s="245"/>
      <c r="H1204" s="248">
        <v>1.6879999999999999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198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188</v>
      </c>
    </row>
    <row r="1205" s="15" customFormat="1">
      <c r="A1205" s="15"/>
      <c r="B1205" s="255"/>
      <c r="C1205" s="256"/>
      <c r="D1205" s="235" t="s">
        <v>198</v>
      </c>
      <c r="E1205" s="257" t="s">
        <v>19</v>
      </c>
      <c r="F1205" s="258" t="s">
        <v>229</v>
      </c>
      <c r="G1205" s="256"/>
      <c r="H1205" s="259">
        <v>1.6879999999999999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5" t="s">
        <v>198</v>
      </c>
      <c r="AU1205" s="265" t="s">
        <v>82</v>
      </c>
      <c r="AV1205" s="15" t="s">
        <v>135</v>
      </c>
      <c r="AW1205" s="15" t="s">
        <v>35</v>
      </c>
      <c r="AX1205" s="15" t="s">
        <v>80</v>
      </c>
      <c r="AY1205" s="265" t="s">
        <v>188</v>
      </c>
    </row>
    <row r="1206" s="2" customFormat="1" ht="16.5" customHeight="1">
      <c r="A1206" s="40"/>
      <c r="B1206" s="41"/>
      <c r="C1206" s="215" t="s">
        <v>2034</v>
      </c>
      <c r="D1206" s="215" t="s">
        <v>190</v>
      </c>
      <c r="E1206" s="216" t="s">
        <v>7395</v>
      </c>
      <c r="F1206" s="217" t="s">
        <v>7396</v>
      </c>
      <c r="G1206" s="218" t="s">
        <v>243</v>
      </c>
      <c r="H1206" s="219">
        <v>1.6879999999999999</v>
      </c>
      <c r="I1206" s="220"/>
      <c r="J1206" s="221">
        <f>ROUND(I1206*H1206,2)</f>
        <v>0</v>
      </c>
      <c r="K1206" s="217" t="s">
        <v>452</v>
      </c>
      <c r="L1206" s="46"/>
      <c r="M1206" s="222" t="s">
        <v>19</v>
      </c>
      <c r="N1206" s="223" t="s">
        <v>44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342</v>
      </c>
      <c r="AT1206" s="226" t="s">
        <v>190</v>
      </c>
      <c r="AU1206" s="226" t="s">
        <v>82</v>
      </c>
      <c r="AY1206" s="19" t="s">
        <v>188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80</v>
      </c>
      <c r="BK1206" s="227">
        <f>ROUND(I1206*H1206,2)</f>
        <v>0</v>
      </c>
      <c r="BL1206" s="19" t="s">
        <v>342</v>
      </c>
      <c r="BM1206" s="226" t="s">
        <v>7397</v>
      </c>
    </row>
    <row r="1207" s="13" customFormat="1">
      <c r="A1207" s="13"/>
      <c r="B1207" s="233"/>
      <c r="C1207" s="234"/>
      <c r="D1207" s="235" t="s">
        <v>198</v>
      </c>
      <c r="E1207" s="236" t="s">
        <v>19</v>
      </c>
      <c r="F1207" s="237" t="s">
        <v>7370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198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188</v>
      </c>
    </row>
    <row r="1208" s="14" customFormat="1">
      <c r="A1208" s="14"/>
      <c r="B1208" s="244"/>
      <c r="C1208" s="245"/>
      <c r="D1208" s="235" t="s">
        <v>198</v>
      </c>
      <c r="E1208" s="246" t="s">
        <v>19</v>
      </c>
      <c r="F1208" s="247" t="s">
        <v>7394</v>
      </c>
      <c r="G1208" s="245"/>
      <c r="H1208" s="248">
        <v>1.6879999999999999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198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188</v>
      </c>
    </row>
    <row r="1209" s="15" customFormat="1">
      <c r="A1209" s="15"/>
      <c r="B1209" s="255"/>
      <c r="C1209" s="256"/>
      <c r="D1209" s="235" t="s">
        <v>198</v>
      </c>
      <c r="E1209" s="257" t="s">
        <v>19</v>
      </c>
      <c r="F1209" s="258" t="s">
        <v>229</v>
      </c>
      <c r="G1209" s="256"/>
      <c r="H1209" s="259">
        <v>1.6879999999999999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198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188</v>
      </c>
    </row>
    <row r="1210" s="2" customFormat="1" ht="16.5" customHeight="1">
      <c r="A1210" s="40"/>
      <c r="B1210" s="41"/>
      <c r="C1210" s="215" t="s">
        <v>2039</v>
      </c>
      <c r="D1210" s="215" t="s">
        <v>190</v>
      </c>
      <c r="E1210" s="216" t="s">
        <v>1424</v>
      </c>
      <c r="F1210" s="217" t="s">
        <v>1425</v>
      </c>
      <c r="G1210" s="218" t="s">
        <v>1397</v>
      </c>
      <c r="H1210" s="219">
        <v>379.50099999999998</v>
      </c>
      <c r="I1210" s="220"/>
      <c r="J1210" s="221">
        <f>ROUND(I1210*H1210,2)</f>
        <v>0</v>
      </c>
      <c r="K1210" s="217" t="s">
        <v>194</v>
      </c>
      <c r="L1210" s="46"/>
      <c r="M1210" s="222" t="s">
        <v>19</v>
      </c>
      <c r="N1210" s="223" t="s">
        <v>44</v>
      </c>
      <c r="O1210" s="86"/>
      <c r="P1210" s="224">
        <f>O1210*H1210</f>
        <v>0</v>
      </c>
      <c r="Q1210" s="224">
        <v>6.0000000000000002E-05</v>
      </c>
      <c r="R1210" s="224">
        <f>Q1210*H1210</f>
        <v>0.022770059999999998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342</v>
      </c>
      <c r="AT1210" s="226" t="s">
        <v>190</v>
      </c>
      <c r="AU1210" s="226" t="s">
        <v>82</v>
      </c>
      <c r="AY1210" s="19" t="s">
        <v>188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80</v>
      </c>
      <c r="BK1210" s="227">
        <f>ROUND(I1210*H1210,2)</f>
        <v>0</v>
      </c>
      <c r="BL1210" s="19" t="s">
        <v>342</v>
      </c>
      <c r="BM1210" s="226" t="s">
        <v>7398</v>
      </c>
    </row>
    <row r="1211" s="2" customFormat="1">
      <c r="A1211" s="40"/>
      <c r="B1211" s="41"/>
      <c r="C1211" s="42"/>
      <c r="D1211" s="228" t="s">
        <v>196</v>
      </c>
      <c r="E1211" s="42"/>
      <c r="F1211" s="229" t="s">
        <v>1427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196</v>
      </c>
      <c r="AU1211" s="19" t="s">
        <v>82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1342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3" customFormat="1">
      <c r="A1213" s="13"/>
      <c r="B1213" s="233"/>
      <c r="C1213" s="234"/>
      <c r="D1213" s="235" t="s">
        <v>198</v>
      </c>
      <c r="E1213" s="236" t="s">
        <v>19</v>
      </c>
      <c r="F1213" s="237" t="s">
        <v>1400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198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188</v>
      </c>
    </row>
    <row r="1214" s="13" customFormat="1">
      <c r="A1214" s="13"/>
      <c r="B1214" s="233"/>
      <c r="C1214" s="234"/>
      <c r="D1214" s="235" t="s">
        <v>198</v>
      </c>
      <c r="E1214" s="236" t="s">
        <v>19</v>
      </c>
      <c r="F1214" s="237" t="s">
        <v>1428</v>
      </c>
      <c r="G1214" s="234"/>
      <c r="H1214" s="236" t="s">
        <v>19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198</v>
      </c>
      <c r="AU1214" s="243" t="s">
        <v>82</v>
      </c>
      <c r="AV1214" s="13" t="s">
        <v>80</v>
      </c>
      <c r="AW1214" s="13" t="s">
        <v>35</v>
      </c>
      <c r="AX1214" s="13" t="s">
        <v>73</v>
      </c>
      <c r="AY1214" s="243" t="s">
        <v>188</v>
      </c>
    </row>
    <row r="1215" s="14" customFormat="1">
      <c r="A1215" s="14"/>
      <c r="B1215" s="244"/>
      <c r="C1215" s="245"/>
      <c r="D1215" s="235" t="s">
        <v>198</v>
      </c>
      <c r="E1215" s="246" t="s">
        <v>19</v>
      </c>
      <c r="F1215" s="247" t="s">
        <v>7399</v>
      </c>
      <c r="G1215" s="245"/>
      <c r="H1215" s="248">
        <v>379.50099999999998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198</v>
      </c>
      <c r="AU1215" s="254" t="s">
        <v>82</v>
      </c>
      <c r="AV1215" s="14" t="s">
        <v>82</v>
      </c>
      <c r="AW1215" s="14" t="s">
        <v>35</v>
      </c>
      <c r="AX1215" s="14" t="s">
        <v>73</v>
      </c>
      <c r="AY1215" s="254" t="s">
        <v>188</v>
      </c>
    </row>
    <row r="1216" s="15" customFormat="1">
      <c r="A1216" s="15"/>
      <c r="B1216" s="255"/>
      <c r="C1216" s="256"/>
      <c r="D1216" s="235" t="s">
        <v>198</v>
      </c>
      <c r="E1216" s="257" t="s">
        <v>19</v>
      </c>
      <c r="F1216" s="258" t="s">
        <v>229</v>
      </c>
      <c r="G1216" s="256"/>
      <c r="H1216" s="259">
        <v>379.50099999999998</v>
      </c>
      <c r="I1216" s="260"/>
      <c r="J1216" s="256"/>
      <c r="K1216" s="256"/>
      <c r="L1216" s="261"/>
      <c r="M1216" s="262"/>
      <c r="N1216" s="263"/>
      <c r="O1216" s="263"/>
      <c r="P1216" s="263"/>
      <c r="Q1216" s="263"/>
      <c r="R1216" s="263"/>
      <c r="S1216" s="263"/>
      <c r="T1216" s="264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5" t="s">
        <v>198</v>
      </c>
      <c r="AU1216" s="265" t="s">
        <v>82</v>
      </c>
      <c r="AV1216" s="15" t="s">
        <v>135</v>
      </c>
      <c r="AW1216" s="15" t="s">
        <v>35</v>
      </c>
      <c r="AX1216" s="15" t="s">
        <v>80</v>
      </c>
      <c r="AY1216" s="265" t="s">
        <v>188</v>
      </c>
    </row>
    <row r="1217" s="2" customFormat="1" ht="16.5" customHeight="1">
      <c r="A1217" s="40"/>
      <c r="B1217" s="41"/>
      <c r="C1217" s="272" t="s">
        <v>2041</v>
      </c>
      <c r="D1217" s="272" t="s">
        <v>522</v>
      </c>
      <c r="E1217" s="273" t="s">
        <v>1431</v>
      </c>
      <c r="F1217" s="274" t="s">
        <v>1432</v>
      </c>
      <c r="G1217" s="275" t="s">
        <v>345</v>
      </c>
      <c r="H1217" s="276">
        <v>0.38</v>
      </c>
      <c r="I1217" s="277"/>
      <c r="J1217" s="278">
        <f>ROUND(I1217*H1217,2)</f>
        <v>0</v>
      </c>
      <c r="K1217" s="274" t="s">
        <v>194</v>
      </c>
      <c r="L1217" s="279"/>
      <c r="M1217" s="280" t="s">
        <v>19</v>
      </c>
      <c r="N1217" s="281" t="s">
        <v>44</v>
      </c>
      <c r="O1217" s="86"/>
      <c r="P1217" s="224">
        <f>O1217*H1217</f>
        <v>0</v>
      </c>
      <c r="Q1217" s="224">
        <v>1</v>
      </c>
      <c r="R1217" s="224">
        <f>Q1217*H1217</f>
        <v>0.38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630</v>
      </c>
      <c r="AT1217" s="226" t="s">
        <v>522</v>
      </c>
      <c r="AU1217" s="226" t="s">
        <v>82</v>
      </c>
      <c r="AY1217" s="19" t="s">
        <v>188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342</v>
      </c>
      <c r="BM1217" s="226" t="s">
        <v>7400</v>
      </c>
    </row>
    <row r="1218" s="13" customFormat="1">
      <c r="A1218" s="13"/>
      <c r="B1218" s="233"/>
      <c r="C1218" s="234"/>
      <c r="D1218" s="235" t="s">
        <v>198</v>
      </c>
      <c r="E1218" s="236" t="s">
        <v>19</v>
      </c>
      <c r="F1218" s="237" t="s">
        <v>1342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198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188</v>
      </c>
    </row>
    <row r="1219" s="13" customFormat="1">
      <c r="A1219" s="13"/>
      <c r="B1219" s="233"/>
      <c r="C1219" s="234"/>
      <c r="D1219" s="235" t="s">
        <v>198</v>
      </c>
      <c r="E1219" s="236" t="s">
        <v>19</v>
      </c>
      <c r="F1219" s="237" t="s">
        <v>1400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198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188</v>
      </c>
    </row>
    <row r="1220" s="13" customFormat="1">
      <c r="A1220" s="13"/>
      <c r="B1220" s="233"/>
      <c r="C1220" s="234"/>
      <c r="D1220" s="235" t="s">
        <v>198</v>
      </c>
      <c r="E1220" s="236" t="s">
        <v>19</v>
      </c>
      <c r="F1220" s="237" t="s">
        <v>1428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198</v>
      </c>
      <c r="AU1220" s="243" t="s">
        <v>82</v>
      </c>
      <c r="AV1220" s="13" t="s">
        <v>80</v>
      </c>
      <c r="AW1220" s="13" t="s">
        <v>35</v>
      </c>
      <c r="AX1220" s="13" t="s">
        <v>73</v>
      </c>
      <c r="AY1220" s="243" t="s">
        <v>188</v>
      </c>
    </row>
    <row r="1221" s="14" customFormat="1">
      <c r="A1221" s="14"/>
      <c r="B1221" s="244"/>
      <c r="C1221" s="245"/>
      <c r="D1221" s="235" t="s">
        <v>198</v>
      </c>
      <c r="E1221" s="246" t="s">
        <v>19</v>
      </c>
      <c r="F1221" s="247" t="s">
        <v>7401</v>
      </c>
      <c r="G1221" s="245"/>
      <c r="H1221" s="248">
        <v>0.38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198</v>
      </c>
      <c r="AU1221" s="254" t="s">
        <v>82</v>
      </c>
      <c r="AV1221" s="14" t="s">
        <v>82</v>
      </c>
      <c r="AW1221" s="14" t="s">
        <v>35</v>
      </c>
      <c r="AX1221" s="14" t="s">
        <v>73</v>
      </c>
      <c r="AY1221" s="254" t="s">
        <v>188</v>
      </c>
    </row>
    <row r="1222" s="15" customFormat="1">
      <c r="A1222" s="15"/>
      <c r="B1222" s="255"/>
      <c r="C1222" s="256"/>
      <c r="D1222" s="235" t="s">
        <v>198</v>
      </c>
      <c r="E1222" s="257" t="s">
        <v>19</v>
      </c>
      <c r="F1222" s="258" t="s">
        <v>229</v>
      </c>
      <c r="G1222" s="256"/>
      <c r="H1222" s="259">
        <v>0.38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5" t="s">
        <v>198</v>
      </c>
      <c r="AU1222" s="265" t="s">
        <v>82</v>
      </c>
      <c r="AV1222" s="15" t="s">
        <v>135</v>
      </c>
      <c r="AW1222" s="15" t="s">
        <v>35</v>
      </c>
      <c r="AX1222" s="15" t="s">
        <v>80</v>
      </c>
      <c r="AY1222" s="265" t="s">
        <v>188</v>
      </c>
    </row>
    <row r="1223" s="2" customFormat="1" ht="16.5" customHeight="1">
      <c r="A1223" s="40"/>
      <c r="B1223" s="41"/>
      <c r="C1223" s="215" t="s">
        <v>2047</v>
      </c>
      <c r="D1223" s="215" t="s">
        <v>190</v>
      </c>
      <c r="E1223" s="216" t="s">
        <v>1395</v>
      </c>
      <c r="F1223" s="217" t="s">
        <v>1396</v>
      </c>
      <c r="G1223" s="218" t="s">
        <v>1397</v>
      </c>
      <c r="H1223" s="219">
        <v>362.01100000000002</v>
      </c>
      <c r="I1223" s="220"/>
      <c r="J1223" s="221">
        <f>ROUND(I1223*H1223,2)</f>
        <v>0</v>
      </c>
      <c r="K1223" s="217" t="s">
        <v>194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6.9999999999999994E-05</v>
      </c>
      <c r="R1223" s="224">
        <f>Q1223*H1223</f>
        <v>0.025340769999999999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342</v>
      </c>
      <c r="AT1223" s="226" t="s">
        <v>190</v>
      </c>
      <c r="AU1223" s="226" t="s">
        <v>82</v>
      </c>
      <c r="AY1223" s="19" t="s">
        <v>188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80</v>
      </c>
      <c r="BK1223" s="227">
        <f>ROUND(I1223*H1223,2)</f>
        <v>0</v>
      </c>
      <c r="BL1223" s="19" t="s">
        <v>342</v>
      </c>
      <c r="BM1223" s="226" t="s">
        <v>7402</v>
      </c>
    </row>
    <row r="1224" s="2" customFormat="1">
      <c r="A1224" s="40"/>
      <c r="B1224" s="41"/>
      <c r="C1224" s="42"/>
      <c r="D1224" s="228" t="s">
        <v>196</v>
      </c>
      <c r="E1224" s="42"/>
      <c r="F1224" s="229" t="s">
        <v>1399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196</v>
      </c>
      <c r="AU1224" s="19" t="s">
        <v>82</v>
      </c>
    </row>
    <row r="1225" s="13" customFormat="1">
      <c r="A1225" s="13"/>
      <c r="B1225" s="233"/>
      <c r="C1225" s="234"/>
      <c r="D1225" s="235" t="s">
        <v>198</v>
      </c>
      <c r="E1225" s="236" t="s">
        <v>19</v>
      </c>
      <c r="F1225" s="237" t="s">
        <v>1342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198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188</v>
      </c>
    </row>
    <row r="1226" s="13" customFormat="1">
      <c r="A1226" s="13"/>
      <c r="B1226" s="233"/>
      <c r="C1226" s="234"/>
      <c r="D1226" s="235" t="s">
        <v>198</v>
      </c>
      <c r="E1226" s="236" t="s">
        <v>19</v>
      </c>
      <c r="F1226" s="237" t="s">
        <v>1400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198</v>
      </c>
      <c r="AU1226" s="243" t="s">
        <v>82</v>
      </c>
      <c r="AV1226" s="13" t="s">
        <v>80</v>
      </c>
      <c r="AW1226" s="13" t="s">
        <v>35</v>
      </c>
      <c r="AX1226" s="13" t="s">
        <v>73</v>
      </c>
      <c r="AY1226" s="243" t="s">
        <v>188</v>
      </c>
    </row>
    <row r="1227" s="13" customFormat="1">
      <c r="A1227" s="13"/>
      <c r="B1227" s="233"/>
      <c r="C1227" s="234"/>
      <c r="D1227" s="235" t="s">
        <v>198</v>
      </c>
      <c r="E1227" s="236" t="s">
        <v>19</v>
      </c>
      <c r="F1227" s="237" t="s">
        <v>1401</v>
      </c>
      <c r="G1227" s="234"/>
      <c r="H1227" s="236" t="s">
        <v>19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198</v>
      </c>
      <c r="AU1227" s="243" t="s">
        <v>82</v>
      </c>
      <c r="AV1227" s="13" t="s">
        <v>80</v>
      </c>
      <c r="AW1227" s="13" t="s">
        <v>35</v>
      </c>
      <c r="AX1227" s="13" t="s">
        <v>73</v>
      </c>
      <c r="AY1227" s="243" t="s">
        <v>188</v>
      </c>
    </row>
    <row r="1228" s="14" customFormat="1">
      <c r="A1228" s="14"/>
      <c r="B1228" s="244"/>
      <c r="C1228" s="245"/>
      <c r="D1228" s="235" t="s">
        <v>198</v>
      </c>
      <c r="E1228" s="246" t="s">
        <v>19</v>
      </c>
      <c r="F1228" s="247" t="s">
        <v>7403</v>
      </c>
      <c r="G1228" s="245"/>
      <c r="H1228" s="248">
        <v>220.63999999999999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198</v>
      </c>
      <c r="AU1228" s="254" t="s">
        <v>82</v>
      </c>
      <c r="AV1228" s="14" t="s">
        <v>82</v>
      </c>
      <c r="AW1228" s="14" t="s">
        <v>35</v>
      </c>
      <c r="AX1228" s="14" t="s">
        <v>73</v>
      </c>
      <c r="AY1228" s="254" t="s">
        <v>188</v>
      </c>
    </row>
    <row r="1229" s="13" customFormat="1">
      <c r="A1229" s="13"/>
      <c r="B1229" s="233"/>
      <c r="C1229" s="234"/>
      <c r="D1229" s="235" t="s">
        <v>198</v>
      </c>
      <c r="E1229" s="236" t="s">
        <v>19</v>
      </c>
      <c r="F1229" s="237" t="s">
        <v>1403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198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188</v>
      </c>
    </row>
    <row r="1230" s="14" customFormat="1">
      <c r="A1230" s="14"/>
      <c r="B1230" s="244"/>
      <c r="C1230" s="245"/>
      <c r="D1230" s="235" t="s">
        <v>198</v>
      </c>
      <c r="E1230" s="246" t="s">
        <v>19</v>
      </c>
      <c r="F1230" s="247" t="s">
        <v>7404</v>
      </c>
      <c r="G1230" s="245"/>
      <c r="H1230" s="248">
        <v>68.929000000000002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198</v>
      </c>
      <c r="AU1230" s="254" t="s">
        <v>82</v>
      </c>
      <c r="AV1230" s="14" t="s">
        <v>82</v>
      </c>
      <c r="AW1230" s="14" t="s">
        <v>35</v>
      </c>
      <c r="AX1230" s="14" t="s">
        <v>73</v>
      </c>
      <c r="AY1230" s="254" t="s">
        <v>188</v>
      </c>
    </row>
    <row r="1231" s="13" customFormat="1">
      <c r="A1231" s="13"/>
      <c r="B1231" s="233"/>
      <c r="C1231" s="234"/>
      <c r="D1231" s="235" t="s">
        <v>198</v>
      </c>
      <c r="E1231" s="236" t="s">
        <v>19</v>
      </c>
      <c r="F1231" s="237" t="s">
        <v>1405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198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188</v>
      </c>
    </row>
    <row r="1232" s="13" customFormat="1">
      <c r="A1232" s="13"/>
      <c r="B1232" s="233"/>
      <c r="C1232" s="234"/>
      <c r="D1232" s="235" t="s">
        <v>198</v>
      </c>
      <c r="E1232" s="236" t="s">
        <v>19</v>
      </c>
      <c r="F1232" s="237" t="s">
        <v>1406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198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188</v>
      </c>
    </row>
    <row r="1233" s="14" customFormat="1">
      <c r="A1233" s="14"/>
      <c r="B1233" s="244"/>
      <c r="C1233" s="245"/>
      <c r="D1233" s="235" t="s">
        <v>198</v>
      </c>
      <c r="E1233" s="246" t="s">
        <v>19</v>
      </c>
      <c r="F1233" s="247" t="s">
        <v>7405</v>
      </c>
      <c r="G1233" s="245"/>
      <c r="H1233" s="248">
        <v>72.441999999999993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198</v>
      </c>
      <c r="AU1233" s="254" t="s">
        <v>82</v>
      </c>
      <c r="AV1233" s="14" t="s">
        <v>82</v>
      </c>
      <c r="AW1233" s="14" t="s">
        <v>35</v>
      </c>
      <c r="AX1233" s="14" t="s">
        <v>73</v>
      </c>
      <c r="AY1233" s="254" t="s">
        <v>188</v>
      </c>
    </row>
    <row r="1234" s="15" customFormat="1">
      <c r="A1234" s="15"/>
      <c r="B1234" s="255"/>
      <c r="C1234" s="256"/>
      <c r="D1234" s="235" t="s">
        <v>198</v>
      </c>
      <c r="E1234" s="257" t="s">
        <v>19</v>
      </c>
      <c r="F1234" s="258" t="s">
        <v>229</v>
      </c>
      <c r="G1234" s="256"/>
      <c r="H1234" s="259">
        <v>362.01099999999997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198</v>
      </c>
      <c r="AU1234" s="265" t="s">
        <v>82</v>
      </c>
      <c r="AV1234" s="15" t="s">
        <v>135</v>
      </c>
      <c r="AW1234" s="15" t="s">
        <v>35</v>
      </c>
      <c r="AX1234" s="15" t="s">
        <v>80</v>
      </c>
      <c r="AY1234" s="265" t="s">
        <v>188</v>
      </c>
    </row>
    <row r="1235" s="2" customFormat="1" ht="16.5" customHeight="1">
      <c r="A1235" s="40"/>
      <c r="B1235" s="41"/>
      <c r="C1235" s="272" t="s">
        <v>2053</v>
      </c>
      <c r="D1235" s="272" t="s">
        <v>522</v>
      </c>
      <c r="E1235" s="273" t="s">
        <v>1409</v>
      </c>
      <c r="F1235" s="274" t="s">
        <v>1410</v>
      </c>
      <c r="G1235" s="275" t="s">
        <v>345</v>
      </c>
      <c r="H1235" s="276">
        <v>0.221</v>
      </c>
      <c r="I1235" s="277"/>
      <c r="J1235" s="278">
        <f>ROUND(I1235*H1235,2)</f>
        <v>0</v>
      </c>
      <c r="K1235" s="274" t="s">
        <v>452</v>
      </c>
      <c r="L1235" s="279"/>
      <c r="M1235" s="280" t="s">
        <v>19</v>
      </c>
      <c r="N1235" s="281" t="s">
        <v>44</v>
      </c>
      <c r="O1235" s="86"/>
      <c r="P1235" s="224">
        <f>O1235*H1235</f>
        <v>0</v>
      </c>
      <c r="Q1235" s="224">
        <v>1</v>
      </c>
      <c r="R1235" s="224">
        <f>Q1235*H1235</f>
        <v>0.221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630</v>
      </c>
      <c r="AT1235" s="226" t="s">
        <v>522</v>
      </c>
      <c r="AU1235" s="226" t="s">
        <v>82</v>
      </c>
      <c r="AY1235" s="19" t="s">
        <v>188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342</v>
      </c>
      <c r="BM1235" s="226" t="s">
        <v>7406</v>
      </c>
    </row>
    <row r="1236" s="13" customFormat="1">
      <c r="A1236" s="13"/>
      <c r="B1236" s="233"/>
      <c r="C1236" s="234"/>
      <c r="D1236" s="235" t="s">
        <v>198</v>
      </c>
      <c r="E1236" s="236" t="s">
        <v>19</v>
      </c>
      <c r="F1236" s="237" t="s">
        <v>1342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198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188</v>
      </c>
    </row>
    <row r="1237" s="13" customFormat="1">
      <c r="A1237" s="13"/>
      <c r="B1237" s="233"/>
      <c r="C1237" s="234"/>
      <c r="D1237" s="235" t="s">
        <v>198</v>
      </c>
      <c r="E1237" s="236" t="s">
        <v>19</v>
      </c>
      <c r="F1237" s="237" t="s">
        <v>1400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198</v>
      </c>
      <c r="AU1237" s="243" t="s">
        <v>82</v>
      </c>
      <c r="AV1237" s="13" t="s">
        <v>80</v>
      </c>
      <c r="AW1237" s="13" t="s">
        <v>35</v>
      </c>
      <c r="AX1237" s="13" t="s">
        <v>73</v>
      </c>
      <c r="AY1237" s="243" t="s">
        <v>188</v>
      </c>
    </row>
    <row r="1238" s="13" customFormat="1">
      <c r="A1238" s="13"/>
      <c r="B1238" s="233"/>
      <c r="C1238" s="234"/>
      <c r="D1238" s="235" t="s">
        <v>198</v>
      </c>
      <c r="E1238" s="236" t="s">
        <v>19</v>
      </c>
      <c r="F1238" s="237" t="s">
        <v>1401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198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188</v>
      </c>
    </row>
    <row r="1239" s="14" customFormat="1">
      <c r="A1239" s="14"/>
      <c r="B1239" s="244"/>
      <c r="C1239" s="245"/>
      <c r="D1239" s="235" t="s">
        <v>198</v>
      </c>
      <c r="E1239" s="246" t="s">
        <v>19</v>
      </c>
      <c r="F1239" s="247" t="s">
        <v>7407</v>
      </c>
      <c r="G1239" s="245"/>
      <c r="H1239" s="248">
        <v>0.221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198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188</v>
      </c>
    </row>
    <row r="1240" s="15" customFormat="1">
      <c r="A1240" s="15"/>
      <c r="B1240" s="255"/>
      <c r="C1240" s="256"/>
      <c r="D1240" s="235" t="s">
        <v>198</v>
      </c>
      <c r="E1240" s="257" t="s">
        <v>19</v>
      </c>
      <c r="F1240" s="258" t="s">
        <v>229</v>
      </c>
      <c r="G1240" s="256"/>
      <c r="H1240" s="259">
        <v>0.221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198</v>
      </c>
      <c r="AU1240" s="265" t="s">
        <v>82</v>
      </c>
      <c r="AV1240" s="15" t="s">
        <v>135</v>
      </c>
      <c r="AW1240" s="15" t="s">
        <v>35</v>
      </c>
      <c r="AX1240" s="15" t="s">
        <v>80</v>
      </c>
      <c r="AY1240" s="265" t="s">
        <v>188</v>
      </c>
    </row>
    <row r="1241" s="2" customFormat="1" ht="16.5" customHeight="1">
      <c r="A1241" s="40"/>
      <c r="B1241" s="41"/>
      <c r="C1241" s="272" t="s">
        <v>2059</v>
      </c>
      <c r="D1241" s="272" t="s">
        <v>522</v>
      </c>
      <c r="E1241" s="273" t="s">
        <v>1414</v>
      </c>
      <c r="F1241" s="274" t="s">
        <v>1415</v>
      </c>
      <c r="G1241" s="275" t="s">
        <v>345</v>
      </c>
      <c r="H1241" s="276">
        <v>0.069000000000000006</v>
      </c>
      <c r="I1241" s="277"/>
      <c r="J1241" s="278">
        <f>ROUND(I1241*H1241,2)</f>
        <v>0</v>
      </c>
      <c r="K1241" s="274" t="s">
        <v>452</v>
      </c>
      <c r="L1241" s="279"/>
      <c r="M1241" s="280" t="s">
        <v>19</v>
      </c>
      <c r="N1241" s="281" t="s">
        <v>44</v>
      </c>
      <c r="O1241" s="86"/>
      <c r="P1241" s="224">
        <f>O1241*H1241</f>
        <v>0</v>
      </c>
      <c r="Q1241" s="224">
        <v>1</v>
      </c>
      <c r="R1241" s="224">
        <f>Q1241*H1241</f>
        <v>0.069000000000000006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630</v>
      </c>
      <c r="AT1241" s="226" t="s">
        <v>522</v>
      </c>
      <c r="AU1241" s="226" t="s">
        <v>82</v>
      </c>
      <c r="AY1241" s="19" t="s">
        <v>188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342</v>
      </c>
      <c r="BM1241" s="226" t="s">
        <v>7408</v>
      </c>
    </row>
    <row r="1242" s="13" customFormat="1">
      <c r="A1242" s="13"/>
      <c r="B1242" s="233"/>
      <c r="C1242" s="234"/>
      <c r="D1242" s="235" t="s">
        <v>198</v>
      </c>
      <c r="E1242" s="236" t="s">
        <v>19</v>
      </c>
      <c r="F1242" s="237" t="s">
        <v>1342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198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188</v>
      </c>
    </row>
    <row r="1243" s="13" customFormat="1">
      <c r="A1243" s="13"/>
      <c r="B1243" s="233"/>
      <c r="C1243" s="234"/>
      <c r="D1243" s="235" t="s">
        <v>198</v>
      </c>
      <c r="E1243" s="236" t="s">
        <v>19</v>
      </c>
      <c r="F1243" s="237" t="s">
        <v>1400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198</v>
      </c>
      <c r="AU1243" s="243" t="s">
        <v>82</v>
      </c>
      <c r="AV1243" s="13" t="s">
        <v>80</v>
      </c>
      <c r="AW1243" s="13" t="s">
        <v>35</v>
      </c>
      <c r="AX1243" s="13" t="s">
        <v>73</v>
      </c>
      <c r="AY1243" s="243" t="s">
        <v>188</v>
      </c>
    </row>
    <row r="1244" s="13" customFormat="1">
      <c r="A1244" s="13"/>
      <c r="B1244" s="233"/>
      <c r="C1244" s="234"/>
      <c r="D1244" s="235" t="s">
        <v>198</v>
      </c>
      <c r="E1244" s="236" t="s">
        <v>19</v>
      </c>
      <c r="F1244" s="237" t="s">
        <v>1403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198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188</v>
      </c>
    </row>
    <row r="1245" s="14" customFormat="1">
      <c r="A1245" s="14"/>
      <c r="B1245" s="244"/>
      <c r="C1245" s="245"/>
      <c r="D1245" s="235" t="s">
        <v>198</v>
      </c>
      <c r="E1245" s="246" t="s">
        <v>19</v>
      </c>
      <c r="F1245" s="247" t="s">
        <v>7409</v>
      </c>
      <c r="G1245" s="245"/>
      <c r="H1245" s="248">
        <v>0.069000000000000006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198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188</v>
      </c>
    </row>
    <row r="1246" s="15" customFormat="1">
      <c r="A1246" s="15"/>
      <c r="B1246" s="255"/>
      <c r="C1246" s="256"/>
      <c r="D1246" s="235" t="s">
        <v>198</v>
      </c>
      <c r="E1246" s="257" t="s">
        <v>19</v>
      </c>
      <c r="F1246" s="258" t="s">
        <v>229</v>
      </c>
      <c r="G1246" s="256"/>
      <c r="H1246" s="259">
        <v>0.069000000000000006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198</v>
      </c>
      <c r="AU1246" s="265" t="s">
        <v>82</v>
      </c>
      <c r="AV1246" s="15" t="s">
        <v>135</v>
      </c>
      <c r="AW1246" s="15" t="s">
        <v>35</v>
      </c>
      <c r="AX1246" s="15" t="s">
        <v>80</v>
      </c>
      <c r="AY1246" s="265" t="s">
        <v>188</v>
      </c>
    </row>
    <row r="1247" s="2" customFormat="1" ht="16.5" customHeight="1">
      <c r="A1247" s="40"/>
      <c r="B1247" s="41"/>
      <c r="C1247" s="272" t="s">
        <v>2064</v>
      </c>
      <c r="D1247" s="272" t="s">
        <v>522</v>
      </c>
      <c r="E1247" s="273" t="s">
        <v>1419</v>
      </c>
      <c r="F1247" s="274" t="s">
        <v>1420</v>
      </c>
      <c r="G1247" s="275" t="s">
        <v>345</v>
      </c>
      <c r="H1247" s="276">
        <v>0.071999999999999995</v>
      </c>
      <c r="I1247" s="277"/>
      <c r="J1247" s="278">
        <f>ROUND(I1247*H1247,2)</f>
        <v>0</v>
      </c>
      <c r="K1247" s="274" t="s">
        <v>194</v>
      </c>
      <c r="L1247" s="279"/>
      <c r="M1247" s="280" t="s">
        <v>19</v>
      </c>
      <c r="N1247" s="281" t="s">
        <v>44</v>
      </c>
      <c r="O1247" s="86"/>
      <c r="P1247" s="224">
        <f>O1247*H1247</f>
        <v>0</v>
      </c>
      <c r="Q1247" s="224">
        <v>1</v>
      </c>
      <c r="R1247" s="224">
        <f>Q1247*H1247</f>
        <v>0.071999999999999995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630</v>
      </c>
      <c r="AT1247" s="226" t="s">
        <v>522</v>
      </c>
      <c r="AU1247" s="226" t="s">
        <v>82</v>
      </c>
      <c r="AY1247" s="19" t="s">
        <v>188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80</v>
      </c>
      <c r="BK1247" s="227">
        <f>ROUND(I1247*H1247,2)</f>
        <v>0</v>
      </c>
      <c r="BL1247" s="19" t="s">
        <v>342</v>
      </c>
      <c r="BM1247" s="226" t="s">
        <v>7410</v>
      </c>
    </row>
    <row r="1248" s="13" customFormat="1">
      <c r="A1248" s="13"/>
      <c r="B1248" s="233"/>
      <c r="C1248" s="234"/>
      <c r="D1248" s="235" t="s">
        <v>198</v>
      </c>
      <c r="E1248" s="236" t="s">
        <v>19</v>
      </c>
      <c r="F1248" s="237" t="s">
        <v>1342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198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188</v>
      </c>
    </row>
    <row r="1249" s="13" customFormat="1">
      <c r="A1249" s="13"/>
      <c r="B1249" s="233"/>
      <c r="C1249" s="234"/>
      <c r="D1249" s="235" t="s">
        <v>198</v>
      </c>
      <c r="E1249" s="236" t="s">
        <v>19</v>
      </c>
      <c r="F1249" s="237" t="s">
        <v>1405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198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188</v>
      </c>
    </row>
    <row r="1250" s="13" customFormat="1">
      <c r="A1250" s="13"/>
      <c r="B1250" s="233"/>
      <c r="C1250" s="234"/>
      <c r="D1250" s="235" t="s">
        <v>198</v>
      </c>
      <c r="E1250" s="236" t="s">
        <v>19</v>
      </c>
      <c r="F1250" s="237" t="s">
        <v>1406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198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7411</v>
      </c>
      <c r="G1251" s="245"/>
      <c r="H1251" s="248">
        <v>0.071999999999999995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5" customFormat="1">
      <c r="A1252" s="15"/>
      <c r="B1252" s="255"/>
      <c r="C1252" s="256"/>
      <c r="D1252" s="235" t="s">
        <v>198</v>
      </c>
      <c r="E1252" s="257" t="s">
        <v>19</v>
      </c>
      <c r="F1252" s="258" t="s">
        <v>229</v>
      </c>
      <c r="G1252" s="256"/>
      <c r="H1252" s="259">
        <v>0.071999999999999995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198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188</v>
      </c>
    </row>
    <row r="1253" s="2" customFormat="1" ht="21.75" customHeight="1">
      <c r="A1253" s="40"/>
      <c r="B1253" s="41"/>
      <c r="C1253" s="215" t="s">
        <v>2069</v>
      </c>
      <c r="D1253" s="215" t="s">
        <v>190</v>
      </c>
      <c r="E1253" s="216" t="s">
        <v>1436</v>
      </c>
      <c r="F1253" s="217" t="s">
        <v>1437</v>
      </c>
      <c r="G1253" s="218" t="s">
        <v>442</v>
      </c>
      <c r="H1253" s="219">
        <v>224</v>
      </c>
      <c r="I1253" s="220"/>
      <c r="J1253" s="221">
        <f>ROUND(I1253*H1253,2)</f>
        <v>0</v>
      </c>
      <c r="K1253" s="217" t="s">
        <v>194</v>
      </c>
      <c r="L1253" s="46"/>
      <c r="M1253" s="222" t="s">
        <v>19</v>
      </c>
      <c r="N1253" s="223" t="s">
        <v>44</v>
      </c>
      <c r="O1253" s="86"/>
      <c r="P1253" s="224">
        <f>O1253*H1253</f>
        <v>0</v>
      </c>
      <c r="Q1253" s="224">
        <v>0.00036999999999999999</v>
      </c>
      <c r="R1253" s="224">
        <f>Q1253*H1253</f>
        <v>0.082879999999999995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135</v>
      </c>
      <c r="AT1253" s="226" t="s">
        <v>190</v>
      </c>
      <c r="AU1253" s="226" t="s">
        <v>82</v>
      </c>
      <c r="AY1253" s="19" t="s">
        <v>188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135</v>
      </c>
      <c r="BM1253" s="226" t="s">
        <v>7412</v>
      </c>
    </row>
    <row r="1254" s="2" customFormat="1">
      <c r="A1254" s="40"/>
      <c r="B1254" s="41"/>
      <c r="C1254" s="42"/>
      <c r="D1254" s="228" t="s">
        <v>196</v>
      </c>
      <c r="E1254" s="42"/>
      <c r="F1254" s="229" t="s">
        <v>1439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196</v>
      </c>
      <c r="AU1254" s="19" t="s">
        <v>82</v>
      </c>
    </row>
    <row r="1255" s="13" customFormat="1">
      <c r="A1255" s="13"/>
      <c r="B1255" s="233"/>
      <c r="C1255" s="234"/>
      <c r="D1255" s="235" t="s">
        <v>198</v>
      </c>
      <c r="E1255" s="236" t="s">
        <v>19</v>
      </c>
      <c r="F1255" s="237" t="s">
        <v>1342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198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188</v>
      </c>
    </row>
    <row r="1256" s="13" customFormat="1">
      <c r="A1256" s="13"/>
      <c r="B1256" s="233"/>
      <c r="C1256" s="234"/>
      <c r="D1256" s="235" t="s">
        <v>198</v>
      </c>
      <c r="E1256" s="236" t="s">
        <v>19</v>
      </c>
      <c r="F1256" s="237" t="s">
        <v>1400</v>
      </c>
      <c r="G1256" s="234"/>
      <c r="H1256" s="236" t="s">
        <v>19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198</v>
      </c>
      <c r="AU1256" s="243" t="s">
        <v>82</v>
      </c>
      <c r="AV1256" s="13" t="s">
        <v>80</v>
      </c>
      <c r="AW1256" s="13" t="s">
        <v>35</v>
      </c>
      <c r="AX1256" s="13" t="s">
        <v>73</v>
      </c>
      <c r="AY1256" s="243" t="s">
        <v>188</v>
      </c>
    </row>
    <row r="1257" s="13" customFormat="1">
      <c r="A1257" s="13"/>
      <c r="B1257" s="233"/>
      <c r="C1257" s="234"/>
      <c r="D1257" s="235" t="s">
        <v>198</v>
      </c>
      <c r="E1257" s="236" t="s">
        <v>19</v>
      </c>
      <c r="F1257" s="237" t="s">
        <v>1401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198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188</v>
      </c>
    </row>
    <row r="1258" s="14" customFormat="1">
      <c r="A1258" s="14"/>
      <c r="B1258" s="244"/>
      <c r="C1258" s="245"/>
      <c r="D1258" s="235" t="s">
        <v>198</v>
      </c>
      <c r="E1258" s="246" t="s">
        <v>19</v>
      </c>
      <c r="F1258" s="247" t="s">
        <v>7413</v>
      </c>
      <c r="G1258" s="245"/>
      <c r="H1258" s="248">
        <v>224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198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188</v>
      </c>
    </row>
    <row r="1259" s="15" customFormat="1">
      <c r="A1259" s="15"/>
      <c r="B1259" s="255"/>
      <c r="C1259" s="256"/>
      <c r="D1259" s="235" t="s">
        <v>198</v>
      </c>
      <c r="E1259" s="257" t="s">
        <v>19</v>
      </c>
      <c r="F1259" s="258" t="s">
        <v>229</v>
      </c>
      <c r="G1259" s="256"/>
      <c r="H1259" s="259">
        <v>224</v>
      </c>
      <c r="I1259" s="260"/>
      <c r="J1259" s="256"/>
      <c r="K1259" s="256"/>
      <c r="L1259" s="261"/>
      <c r="M1259" s="262"/>
      <c r="N1259" s="263"/>
      <c r="O1259" s="263"/>
      <c r="P1259" s="263"/>
      <c r="Q1259" s="263"/>
      <c r="R1259" s="263"/>
      <c r="S1259" s="263"/>
      <c r="T1259" s="26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5" t="s">
        <v>198</v>
      </c>
      <c r="AU1259" s="265" t="s">
        <v>82</v>
      </c>
      <c r="AV1259" s="15" t="s">
        <v>135</v>
      </c>
      <c r="AW1259" s="15" t="s">
        <v>35</v>
      </c>
      <c r="AX1259" s="15" t="s">
        <v>80</v>
      </c>
      <c r="AY1259" s="265" t="s">
        <v>188</v>
      </c>
    </row>
    <row r="1260" s="2" customFormat="1" ht="24.15" customHeight="1">
      <c r="A1260" s="40"/>
      <c r="B1260" s="41"/>
      <c r="C1260" s="215" t="s">
        <v>2074</v>
      </c>
      <c r="D1260" s="215" t="s">
        <v>190</v>
      </c>
      <c r="E1260" s="216" t="s">
        <v>1443</v>
      </c>
      <c r="F1260" s="217" t="s">
        <v>1444</v>
      </c>
      <c r="G1260" s="218" t="s">
        <v>460</v>
      </c>
      <c r="H1260" s="266"/>
      <c r="I1260" s="220"/>
      <c r="J1260" s="221">
        <f>ROUND(I1260*H1260,2)</f>
        <v>0</v>
      </c>
      <c r="K1260" s="217" t="s">
        <v>194</v>
      </c>
      <c r="L1260" s="46"/>
      <c r="M1260" s="222" t="s">
        <v>19</v>
      </c>
      <c r="N1260" s="223" t="s">
        <v>44</v>
      </c>
      <c r="O1260" s="86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342</v>
      </c>
      <c r="AT1260" s="226" t="s">
        <v>190</v>
      </c>
      <c r="AU1260" s="226" t="s">
        <v>82</v>
      </c>
      <c r="AY1260" s="19" t="s">
        <v>188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342</v>
      </c>
      <c r="BM1260" s="226" t="s">
        <v>7414</v>
      </c>
    </row>
    <row r="1261" s="2" customFormat="1">
      <c r="A1261" s="40"/>
      <c r="B1261" s="41"/>
      <c r="C1261" s="42"/>
      <c r="D1261" s="228" t="s">
        <v>196</v>
      </c>
      <c r="E1261" s="42"/>
      <c r="F1261" s="229" t="s">
        <v>1446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196</v>
      </c>
      <c r="AU1261" s="19" t="s">
        <v>82</v>
      </c>
    </row>
    <row r="1262" s="12" customFormat="1" ht="22.8" customHeight="1">
      <c r="A1262" s="12"/>
      <c r="B1262" s="199"/>
      <c r="C1262" s="200"/>
      <c r="D1262" s="201" t="s">
        <v>72</v>
      </c>
      <c r="E1262" s="213" t="s">
        <v>2118</v>
      </c>
      <c r="F1262" s="213" t="s">
        <v>2119</v>
      </c>
      <c r="G1262" s="200"/>
      <c r="H1262" s="200"/>
      <c r="I1262" s="203"/>
      <c r="J1262" s="214">
        <f>BK1262</f>
        <v>0</v>
      </c>
      <c r="K1262" s="200"/>
      <c r="L1262" s="205"/>
      <c r="M1262" s="206"/>
      <c r="N1262" s="207"/>
      <c r="O1262" s="207"/>
      <c r="P1262" s="208">
        <f>SUM(P1263:P1308)</f>
        <v>0</v>
      </c>
      <c r="Q1262" s="207"/>
      <c r="R1262" s="208">
        <f>SUM(R1263:R1308)</f>
        <v>5.4238979999999994</v>
      </c>
      <c r="S1262" s="207"/>
      <c r="T1262" s="209">
        <f>SUM(T1263:T1308)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10" t="s">
        <v>82</v>
      </c>
      <c r="AT1262" s="211" t="s">
        <v>72</v>
      </c>
      <c r="AU1262" s="211" t="s">
        <v>80</v>
      </c>
      <c r="AY1262" s="210" t="s">
        <v>188</v>
      </c>
      <c r="BK1262" s="212">
        <f>SUM(BK1263:BK1308)</f>
        <v>0</v>
      </c>
    </row>
    <row r="1263" s="2" customFormat="1" ht="16.5" customHeight="1">
      <c r="A1263" s="40"/>
      <c r="B1263" s="41"/>
      <c r="C1263" s="215" t="s">
        <v>2081</v>
      </c>
      <c r="D1263" s="215" t="s">
        <v>190</v>
      </c>
      <c r="E1263" s="216" t="s">
        <v>2121</v>
      </c>
      <c r="F1263" s="217" t="s">
        <v>2122</v>
      </c>
      <c r="G1263" s="218" t="s">
        <v>243</v>
      </c>
      <c r="H1263" s="219">
        <v>127.8</v>
      </c>
      <c r="I1263" s="220"/>
      <c r="J1263" s="221">
        <f>ROUND(I1263*H1263,2)</f>
        <v>0</v>
      </c>
      <c r="K1263" s="217" t="s">
        <v>415</v>
      </c>
      <c r="L1263" s="46"/>
      <c r="M1263" s="222" t="s">
        <v>19</v>
      </c>
      <c r="N1263" s="223" t="s">
        <v>44</v>
      </c>
      <c r="O1263" s="86"/>
      <c r="P1263" s="224">
        <f>O1263*H1263</f>
        <v>0</v>
      </c>
      <c r="Q1263" s="224">
        <v>0.00029999999999999997</v>
      </c>
      <c r="R1263" s="224">
        <f>Q1263*H1263</f>
        <v>0.038339999999999999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342</v>
      </c>
      <c r="AT1263" s="226" t="s">
        <v>190</v>
      </c>
      <c r="AU1263" s="226" t="s">
        <v>82</v>
      </c>
      <c r="AY1263" s="19" t="s">
        <v>188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80</v>
      </c>
      <c r="BK1263" s="227">
        <f>ROUND(I1263*H1263,2)</f>
        <v>0</v>
      </c>
      <c r="BL1263" s="19" t="s">
        <v>342</v>
      </c>
      <c r="BM1263" s="226" t="s">
        <v>7415</v>
      </c>
    </row>
    <row r="1264" s="13" customFormat="1">
      <c r="A1264" s="13"/>
      <c r="B1264" s="233"/>
      <c r="C1264" s="234"/>
      <c r="D1264" s="235" t="s">
        <v>198</v>
      </c>
      <c r="E1264" s="236" t="s">
        <v>19</v>
      </c>
      <c r="F1264" s="237" t="s">
        <v>655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198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188</v>
      </c>
    </row>
    <row r="1265" s="13" customFormat="1">
      <c r="A1265" s="13"/>
      <c r="B1265" s="233"/>
      <c r="C1265" s="234"/>
      <c r="D1265" s="235" t="s">
        <v>198</v>
      </c>
      <c r="E1265" s="236" t="s">
        <v>19</v>
      </c>
      <c r="F1265" s="237" t="s">
        <v>7021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198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188</v>
      </c>
    </row>
    <row r="1266" s="14" customFormat="1">
      <c r="A1266" s="14"/>
      <c r="B1266" s="244"/>
      <c r="C1266" s="245"/>
      <c r="D1266" s="235" t="s">
        <v>198</v>
      </c>
      <c r="E1266" s="246" t="s">
        <v>19</v>
      </c>
      <c r="F1266" s="247" t="s">
        <v>1454</v>
      </c>
      <c r="G1266" s="245"/>
      <c r="H1266" s="248">
        <v>87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198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188</v>
      </c>
    </row>
    <row r="1267" s="13" customFormat="1">
      <c r="A1267" s="13"/>
      <c r="B1267" s="233"/>
      <c r="C1267" s="234"/>
      <c r="D1267" s="235" t="s">
        <v>198</v>
      </c>
      <c r="E1267" s="236" t="s">
        <v>19</v>
      </c>
      <c r="F1267" s="237" t="s">
        <v>7021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198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188</v>
      </c>
    </row>
    <row r="1268" s="14" customFormat="1">
      <c r="A1268" s="14"/>
      <c r="B1268" s="244"/>
      <c r="C1268" s="245"/>
      <c r="D1268" s="235" t="s">
        <v>198</v>
      </c>
      <c r="E1268" s="246" t="s">
        <v>19</v>
      </c>
      <c r="F1268" s="247" t="s">
        <v>7022</v>
      </c>
      <c r="G1268" s="245"/>
      <c r="H1268" s="248">
        <v>40.799999999999997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198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188</v>
      </c>
    </row>
    <row r="1269" s="15" customFormat="1">
      <c r="A1269" s="15"/>
      <c r="B1269" s="255"/>
      <c r="C1269" s="256"/>
      <c r="D1269" s="235" t="s">
        <v>198</v>
      </c>
      <c r="E1269" s="257" t="s">
        <v>19</v>
      </c>
      <c r="F1269" s="258" t="s">
        <v>229</v>
      </c>
      <c r="G1269" s="256"/>
      <c r="H1269" s="259">
        <v>127.8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198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188</v>
      </c>
    </row>
    <row r="1270" s="2" customFormat="1" ht="24.15" customHeight="1">
      <c r="A1270" s="40"/>
      <c r="B1270" s="41"/>
      <c r="C1270" s="215" t="s">
        <v>2085</v>
      </c>
      <c r="D1270" s="215" t="s">
        <v>190</v>
      </c>
      <c r="E1270" s="216" t="s">
        <v>2125</v>
      </c>
      <c r="F1270" s="217" t="s">
        <v>2126</v>
      </c>
      <c r="G1270" s="218" t="s">
        <v>243</v>
      </c>
      <c r="H1270" s="219">
        <v>127.8</v>
      </c>
      <c r="I1270" s="220"/>
      <c r="J1270" s="221">
        <f>ROUND(I1270*H1270,2)</f>
        <v>0</v>
      </c>
      <c r="K1270" s="217" t="s">
        <v>194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0.0074999999999999997</v>
      </c>
      <c r="R1270" s="224">
        <f>Q1270*H1270</f>
        <v>0.95849999999999991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342</v>
      </c>
      <c r="AT1270" s="226" t="s">
        <v>190</v>
      </c>
      <c r="AU1270" s="226" t="s">
        <v>82</v>
      </c>
      <c r="AY1270" s="19" t="s">
        <v>188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342</v>
      </c>
      <c r="BM1270" s="226" t="s">
        <v>7416</v>
      </c>
    </row>
    <row r="1271" s="2" customFormat="1">
      <c r="A1271" s="40"/>
      <c r="B1271" s="41"/>
      <c r="C1271" s="42"/>
      <c r="D1271" s="228" t="s">
        <v>196</v>
      </c>
      <c r="E1271" s="42"/>
      <c r="F1271" s="229" t="s">
        <v>2128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196</v>
      </c>
      <c r="AU1271" s="19" t="s">
        <v>82</v>
      </c>
    </row>
    <row r="1272" s="13" customFormat="1">
      <c r="A1272" s="13"/>
      <c r="B1272" s="233"/>
      <c r="C1272" s="234"/>
      <c r="D1272" s="235" t="s">
        <v>198</v>
      </c>
      <c r="E1272" s="236" t="s">
        <v>19</v>
      </c>
      <c r="F1272" s="237" t="s">
        <v>655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198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188</v>
      </c>
    </row>
    <row r="1273" s="13" customFormat="1">
      <c r="A1273" s="13"/>
      <c r="B1273" s="233"/>
      <c r="C1273" s="234"/>
      <c r="D1273" s="235" t="s">
        <v>198</v>
      </c>
      <c r="E1273" s="236" t="s">
        <v>19</v>
      </c>
      <c r="F1273" s="237" t="s">
        <v>7023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198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188</v>
      </c>
    </row>
    <row r="1274" s="14" customFormat="1">
      <c r="A1274" s="14"/>
      <c r="B1274" s="244"/>
      <c r="C1274" s="245"/>
      <c r="D1274" s="235" t="s">
        <v>198</v>
      </c>
      <c r="E1274" s="246" t="s">
        <v>19</v>
      </c>
      <c r="F1274" s="247" t="s">
        <v>1454</v>
      </c>
      <c r="G1274" s="245"/>
      <c r="H1274" s="248">
        <v>87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198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188</v>
      </c>
    </row>
    <row r="1275" s="13" customFormat="1">
      <c r="A1275" s="13"/>
      <c r="B1275" s="233"/>
      <c r="C1275" s="234"/>
      <c r="D1275" s="235" t="s">
        <v>198</v>
      </c>
      <c r="E1275" s="236" t="s">
        <v>19</v>
      </c>
      <c r="F1275" s="237" t="s">
        <v>7021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198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188</v>
      </c>
    </row>
    <row r="1276" s="14" customFormat="1">
      <c r="A1276" s="14"/>
      <c r="B1276" s="244"/>
      <c r="C1276" s="245"/>
      <c r="D1276" s="235" t="s">
        <v>198</v>
      </c>
      <c r="E1276" s="246" t="s">
        <v>19</v>
      </c>
      <c r="F1276" s="247" t="s">
        <v>7022</v>
      </c>
      <c r="G1276" s="245"/>
      <c r="H1276" s="248">
        <v>40.799999999999997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198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188</v>
      </c>
    </row>
    <row r="1277" s="15" customFormat="1">
      <c r="A1277" s="15"/>
      <c r="B1277" s="255"/>
      <c r="C1277" s="256"/>
      <c r="D1277" s="235" t="s">
        <v>198</v>
      </c>
      <c r="E1277" s="257" t="s">
        <v>19</v>
      </c>
      <c r="F1277" s="258" t="s">
        <v>229</v>
      </c>
      <c r="G1277" s="256"/>
      <c r="H1277" s="259">
        <v>127.8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5" t="s">
        <v>198</v>
      </c>
      <c r="AU1277" s="265" t="s">
        <v>82</v>
      </c>
      <c r="AV1277" s="15" t="s">
        <v>135</v>
      </c>
      <c r="AW1277" s="15" t="s">
        <v>35</v>
      </c>
      <c r="AX1277" s="15" t="s">
        <v>80</v>
      </c>
      <c r="AY1277" s="265" t="s">
        <v>188</v>
      </c>
    </row>
    <row r="1278" s="2" customFormat="1" ht="24.15" customHeight="1">
      <c r="A1278" s="40"/>
      <c r="B1278" s="41"/>
      <c r="C1278" s="215" t="s">
        <v>2091</v>
      </c>
      <c r="D1278" s="215" t="s">
        <v>190</v>
      </c>
      <c r="E1278" s="216" t="s">
        <v>7417</v>
      </c>
      <c r="F1278" s="217" t="s">
        <v>7418</v>
      </c>
      <c r="G1278" s="218" t="s">
        <v>243</v>
      </c>
      <c r="H1278" s="219">
        <v>87</v>
      </c>
      <c r="I1278" s="220"/>
      <c r="J1278" s="221">
        <f>ROUND(I1278*H1278,2)</f>
        <v>0</v>
      </c>
      <c r="K1278" s="217" t="s">
        <v>415</v>
      </c>
      <c r="L1278" s="46"/>
      <c r="M1278" s="222" t="s">
        <v>19</v>
      </c>
      <c r="N1278" s="223" t="s">
        <v>44</v>
      </c>
      <c r="O1278" s="86"/>
      <c r="P1278" s="224">
        <f>O1278*H1278</f>
        <v>0</v>
      </c>
      <c r="Q1278" s="224">
        <v>0.0089999999999999993</v>
      </c>
      <c r="R1278" s="224">
        <f>Q1278*H1278</f>
        <v>0.78299999999999992</v>
      </c>
      <c r="S1278" s="224">
        <v>0</v>
      </c>
      <c r="T1278" s="225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342</v>
      </c>
      <c r="AT1278" s="226" t="s">
        <v>190</v>
      </c>
      <c r="AU1278" s="226" t="s">
        <v>82</v>
      </c>
      <c r="AY1278" s="19" t="s">
        <v>188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80</v>
      </c>
      <c r="BK1278" s="227">
        <f>ROUND(I1278*H1278,2)</f>
        <v>0</v>
      </c>
      <c r="BL1278" s="19" t="s">
        <v>342</v>
      </c>
      <c r="BM1278" s="226" t="s">
        <v>7419</v>
      </c>
    </row>
    <row r="1279" s="13" customFormat="1">
      <c r="A1279" s="13"/>
      <c r="B1279" s="233"/>
      <c r="C1279" s="234"/>
      <c r="D1279" s="235" t="s">
        <v>198</v>
      </c>
      <c r="E1279" s="236" t="s">
        <v>19</v>
      </c>
      <c r="F1279" s="237" t="s">
        <v>655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198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188</v>
      </c>
    </row>
    <row r="1280" s="13" customFormat="1">
      <c r="A1280" s="13"/>
      <c r="B1280" s="233"/>
      <c r="C1280" s="234"/>
      <c r="D1280" s="235" t="s">
        <v>198</v>
      </c>
      <c r="E1280" s="236" t="s">
        <v>19</v>
      </c>
      <c r="F1280" s="237" t="s">
        <v>7023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198</v>
      </c>
      <c r="AU1280" s="243" t="s">
        <v>82</v>
      </c>
      <c r="AV1280" s="13" t="s">
        <v>80</v>
      </c>
      <c r="AW1280" s="13" t="s">
        <v>35</v>
      </c>
      <c r="AX1280" s="13" t="s">
        <v>73</v>
      </c>
      <c r="AY1280" s="243" t="s">
        <v>188</v>
      </c>
    </row>
    <row r="1281" s="14" customFormat="1">
      <c r="A1281" s="14"/>
      <c r="B1281" s="244"/>
      <c r="C1281" s="245"/>
      <c r="D1281" s="235" t="s">
        <v>198</v>
      </c>
      <c r="E1281" s="246" t="s">
        <v>19</v>
      </c>
      <c r="F1281" s="247" t="s">
        <v>1454</v>
      </c>
      <c r="G1281" s="245"/>
      <c r="H1281" s="248">
        <v>87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198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188</v>
      </c>
    </row>
    <row r="1282" s="15" customFormat="1">
      <c r="A1282" s="15"/>
      <c r="B1282" s="255"/>
      <c r="C1282" s="256"/>
      <c r="D1282" s="235" t="s">
        <v>198</v>
      </c>
      <c r="E1282" s="257" t="s">
        <v>19</v>
      </c>
      <c r="F1282" s="258" t="s">
        <v>229</v>
      </c>
      <c r="G1282" s="256"/>
      <c r="H1282" s="259">
        <v>87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5" t="s">
        <v>198</v>
      </c>
      <c r="AU1282" s="265" t="s">
        <v>82</v>
      </c>
      <c r="AV1282" s="15" t="s">
        <v>135</v>
      </c>
      <c r="AW1282" s="15" t="s">
        <v>35</v>
      </c>
      <c r="AX1282" s="15" t="s">
        <v>80</v>
      </c>
      <c r="AY1282" s="265" t="s">
        <v>188</v>
      </c>
    </row>
    <row r="1283" s="2" customFormat="1" ht="24.15" customHeight="1">
      <c r="A1283" s="40"/>
      <c r="B1283" s="41"/>
      <c r="C1283" s="272" t="s">
        <v>2093</v>
      </c>
      <c r="D1283" s="272" t="s">
        <v>522</v>
      </c>
      <c r="E1283" s="273" t="s">
        <v>7420</v>
      </c>
      <c r="F1283" s="274" t="s">
        <v>7421</v>
      </c>
      <c r="G1283" s="275" t="s">
        <v>243</v>
      </c>
      <c r="H1283" s="276">
        <v>100.05</v>
      </c>
      <c r="I1283" s="277"/>
      <c r="J1283" s="278">
        <f>ROUND(I1283*H1283,2)</f>
        <v>0</v>
      </c>
      <c r="K1283" s="274" t="s">
        <v>415</v>
      </c>
      <c r="L1283" s="279"/>
      <c r="M1283" s="280" t="s">
        <v>19</v>
      </c>
      <c r="N1283" s="281" t="s">
        <v>44</v>
      </c>
      <c r="O1283" s="86"/>
      <c r="P1283" s="224">
        <f>O1283*H1283</f>
        <v>0</v>
      </c>
      <c r="Q1283" s="224">
        <v>0.025000000000000001</v>
      </c>
      <c r="R1283" s="224">
        <f>Q1283*H1283</f>
        <v>2.5012500000000002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630</v>
      </c>
      <c r="AT1283" s="226" t="s">
        <v>522</v>
      </c>
      <c r="AU1283" s="226" t="s">
        <v>82</v>
      </c>
      <c r="AY1283" s="19" t="s">
        <v>188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80</v>
      </c>
      <c r="BK1283" s="227">
        <f>ROUND(I1283*H1283,2)</f>
        <v>0</v>
      </c>
      <c r="BL1283" s="19" t="s">
        <v>342</v>
      </c>
      <c r="BM1283" s="226" t="s">
        <v>7422</v>
      </c>
    </row>
    <row r="1284" s="13" customFormat="1">
      <c r="A1284" s="13"/>
      <c r="B1284" s="233"/>
      <c r="C1284" s="234"/>
      <c r="D1284" s="235" t="s">
        <v>198</v>
      </c>
      <c r="E1284" s="236" t="s">
        <v>19</v>
      </c>
      <c r="F1284" s="237" t="s">
        <v>655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198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188</v>
      </c>
    </row>
    <row r="1285" s="13" customFormat="1">
      <c r="A1285" s="13"/>
      <c r="B1285" s="233"/>
      <c r="C1285" s="234"/>
      <c r="D1285" s="235" t="s">
        <v>198</v>
      </c>
      <c r="E1285" s="236" t="s">
        <v>19</v>
      </c>
      <c r="F1285" s="237" t="s">
        <v>7023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198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188</v>
      </c>
    </row>
    <row r="1286" s="14" customFormat="1">
      <c r="A1286" s="14"/>
      <c r="B1286" s="244"/>
      <c r="C1286" s="245"/>
      <c r="D1286" s="235" t="s">
        <v>198</v>
      </c>
      <c r="E1286" s="246" t="s">
        <v>19</v>
      </c>
      <c r="F1286" s="247" t="s">
        <v>1454</v>
      </c>
      <c r="G1286" s="245"/>
      <c r="H1286" s="248">
        <v>87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198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188</v>
      </c>
    </row>
    <row r="1287" s="15" customFormat="1">
      <c r="A1287" s="15"/>
      <c r="B1287" s="255"/>
      <c r="C1287" s="256"/>
      <c r="D1287" s="235" t="s">
        <v>198</v>
      </c>
      <c r="E1287" s="257" t="s">
        <v>19</v>
      </c>
      <c r="F1287" s="258" t="s">
        <v>229</v>
      </c>
      <c r="G1287" s="256"/>
      <c r="H1287" s="259">
        <v>87</v>
      </c>
      <c r="I1287" s="260"/>
      <c r="J1287" s="256"/>
      <c r="K1287" s="256"/>
      <c r="L1287" s="261"/>
      <c r="M1287" s="262"/>
      <c r="N1287" s="263"/>
      <c r="O1287" s="263"/>
      <c r="P1287" s="263"/>
      <c r="Q1287" s="263"/>
      <c r="R1287" s="263"/>
      <c r="S1287" s="263"/>
      <c r="T1287" s="264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5" t="s">
        <v>198</v>
      </c>
      <c r="AU1287" s="265" t="s">
        <v>82</v>
      </c>
      <c r="AV1287" s="15" t="s">
        <v>135</v>
      </c>
      <c r="AW1287" s="15" t="s">
        <v>35</v>
      </c>
      <c r="AX1287" s="15" t="s">
        <v>80</v>
      </c>
      <c r="AY1287" s="265" t="s">
        <v>188</v>
      </c>
    </row>
    <row r="1288" s="14" customFormat="1">
      <c r="A1288" s="14"/>
      <c r="B1288" s="244"/>
      <c r="C1288" s="245"/>
      <c r="D1288" s="235" t="s">
        <v>198</v>
      </c>
      <c r="E1288" s="245"/>
      <c r="F1288" s="247" t="s">
        <v>7423</v>
      </c>
      <c r="G1288" s="245"/>
      <c r="H1288" s="248">
        <v>100.05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198</v>
      </c>
      <c r="AU1288" s="254" t="s">
        <v>82</v>
      </c>
      <c r="AV1288" s="14" t="s">
        <v>82</v>
      </c>
      <c r="AW1288" s="14" t="s">
        <v>4</v>
      </c>
      <c r="AX1288" s="14" t="s">
        <v>80</v>
      </c>
      <c r="AY1288" s="254" t="s">
        <v>188</v>
      </c>
    </row>
    <row r="1289" s="2" customFormat="1" ht="24.15" customHeight="1">
      <c r="A1289" s="40"/>
      <c r="B1289" s="41"/>
      <c r="C1289" s="215" t="s">
        <v>2097</v>
      </c>
      <c r="D1289" s="215" t="s">
        <v>190</v>
      </c>
      <c r="E1289" s="216" t="s">
        <v>2130</v>
      </c>
      <c r="F1289" s="217" t="s">
        <v>2131</v>
      </c>
      <c r="G1289" s="218" t="s">
        <v>243</v>
      </c>
      <c r="H1289" s="219">
        <v>40.799999999999997</v>
      </c>
      <c r="I1289" s="220"/>
      <c r="J1289" s="221">
        <f>ROUND(I1289*H1289,2)</f>
        <v>0</v>
      </c>
      <c r="K1289" s="217" t="s">
        <v>194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0.0068900000000000003</v>
      </c>
      <c r="R1289" s="224">
        <f>Q1289*H1289</f>
        <v>0.28111199999999997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342</v>
      </c>
      <c r="AT1289" s="226" t="s">
        <v>190</v>
      </c>
      <c r="AU1289" s="226" t="s">
        <v>82</v>
      </c>
      <c r="AY1289" s="19" t="s">
        <v>188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342</v>
      </c>
      <c r="BM1289" s="226" t="s">
        <v>7424</v>
      </c>
    </row>
    <row r="1290" s="2" customFormat="1">
      <c r="A1290" s="40"/>
      <c r="B1290" s="41"/>
      <c r="C1290" s="42"/>
      <c r="D1290" s="228" t="s">
        <v>196</v>
      </c>
      <c r="E1290" s="42"/>
      <c r="F1290" s="229" t="s">
        <v>2133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196</v>
      </c>
      <c r="AU1290" s="19" t="s">
        <v>82</v>
      </c>
    </row>
    <row r="1291" s="13" customFormat="1">
      <c r="A1291" s="13"/>
      <c r="B1291" s="233"/>
      <c r="C1291" s="234"/>
      <c r="D1291" s="235" t="s">
        <v>198</v>
      </c>
      <c r="E1291" s="236" t="s">
        <v>19</v>
      </c>
      <c r="F1291" s="237" t="s">
        <v>655</v>
      </c>
      <c r="G1291" s="234"/>
      <c r="H1291" s="236" t="s">
        <v>19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198</v>
      </c>
      <c r="AU1291" s="243" t="s">
        <v>82</v>
      </c>
      <c r="AV1291" s="13" t="s">
        <v>80</v>
      </c>
      <c r="AW1291" s="13" t="s">
        <v>35</v>
      </c>
      <c r="AX1291" s="13" t="s">
        <v>73</v>
      </c>
      <c r="AY1291" s="243" t="s">
        <v>188</v>
      </c>
    </row>
    <row r="1292" s="13" customFormat="1">
      <c r="A1292" s="13"/>
      <c r="B1292" s="233"/>
      <c r="C1292" s="234"/>
      <c r="D1292" s="235" t="s">
        <v>198</v>
      </c>
      <c r="E1292" s="236" t="s">
        <v>19</v>
      </c>
      <c r="F1292" s="237" t="s">
        <v>7021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198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188</v>
      </c>
    </row>
    <row r="1293" s="14" customFormat="1">
      <c r="A1293" s="14"/>
      <c r="B1293" s="244"/>
      <c r="C1293" s="245"/>
      <c r="D1293" s="235" t="s">
        <v>198</v>
      </c>
      <c r="E1293" s="246" t="s">
        <v>19</v>
      </c>
      <c r="F1293" s="247" t="s">
        <v>7022</v>
      </c>
      <c r="G1293" s="245"/>
      <c r="H1293" s="248">
        <v>40.799999999999997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198</v>
      </c>
      <c r="AU1293" s="254" t="s">
        <v>82</v>
      </c>
      <c r="AV1293" s="14" t="s">
        <v>82</v>
      </c>
      <c r="AW1293" s="14" t="s">
        <v>35</v>
      </c>
      <c r="AX1293" s="14" t="s">
        <v>73</v>
      </c>
      <c r="AY1293" s="254" t="s">
        <v>188</v>
      </c>
    </row>
    <row r="1294" s="15" customFormat="1">
      <c r="A1294" s="15"/>
      <c r="B1294" s="255"/>
      <c r="C1294" s="256"/>
      <c r="D1294" s="235" t="s">
        <v>198</v>
      </c>
      <c r="E1294" s="257" t="s">
        <v>19</v>
      </c>
      <c r="F1294" s="258" t="s">
        <v>229</v>
      </c>
      <c r="G1294" s="256"/>
      <c r="H1294" s="259">
        <v>40.799999999999997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5" t="s">
        <v>198</v>
      </c>
      <c r="AU1294" s="265" t="s">
        <v>82</v>
      </c>
      <c r="AV1294" s="15" t="s">
        <v>135</v>
      </c>
      <c r="AW1294" s="15" t="s">
        <v>35</v>
      </c>
      <c r="AX1294" s="15" t="s">
        <v>80</v>
      </c>
      <c r="AY1294" s="265" t="s">
        <v>188</v>
      </c>
    </row>
    <row r="1295" s="2" customFormat="1" ht="24.15" customHeight="1">
      <c r="A1295" s="40"/>
      <c r="B1295" s="41"/>
      <c r="C1295" s="272" t="s">
        <v>2102</v>
      </c>
      <c r="D1295" s="272" t="s">
        <v>522</v>
      </c>
      <c r="E1295" s="273" t="s">
        <v>2135</v>
      </c>
      <c r="F1295" s="274" t="s">
        <v>2136</v>
      </c>
      <c r="G1295" s="275" t="s">
        <v>243</v>
      </c>
      <c r="H1295" s="276">
        <v>44.880000000000003</v>
      </c>
      <c r="I1295" s="277"/>
      <c r="J1295" s="278">
        <f>ROUND(I1295*H1295,2)</f>
        <v>0</v>
      </c>
      <c r="K1295" s="274" t="s">
        <v>194</v>
      </c>
      <c r="L1295" s="279"/>
      <c r="M1295" s="280" t="s">
        <v>19</v>
      </c>
      <c r="N1295" s="281" t="s">
        <v>44</v>
      </c>
      <c r="O1295" s="86"/>
      <c r="P1295" s="224">
        <f>O1295*H1295</f>
        <v>0</v>
      </c>
      <c r="Q1295" s="224">
        <v>0.019199999999999998</v>
      </c>
      <c r="R1295" s="224">
        <f>Q1295*H1295</f>
        <v>0.86169600000000002</v>
      </c>
      <c r="S1295" s="224">
        <v>0</v>
      </c>
      <c r="T1295" s="225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630</v>
      </c>
      <c r="AT1295" s="226" t="s">
        <v>522</v>
      </c>
      <c r="AU1295" s="226" t="s">
        <v>82</v>
      </c>
      <c r="AY1295" s="19" t="s">
        <v>188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80</v>
      </c>
      <c r="BK1295" s="227">
        <f>ROUND(I1295*H1295,2)</f>
        <v>0</v>
      </c>
      <c r="BL1295" s="19" t="s">
        <v>342</v>
      </c>
      <c r="BM1295" s="226" t="s">
        <v>7425</v>
      </c>
    </row>
    <row r="1296" s="13" customFormat="1">
      <c r="A1296" s="13"/>
      <c r="B1296" s="233"/>
      <c r="C1296" s="234"/>
      <c r="D1296" s="235" t="s">
        <v>198</v>
      </c>
      <c r="E1296" s="236" t="s">
        <v>19</v>
      </c>
      <c r="F1296" s="237" t="s">
        <v>655</v>
      </c>
      <c r="G1296" s="234"/>
      <c r="H1296" s="236" t="s">
        <v>19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198</v>
      </c>
      <c r="AU1296" s="243" t="s">
        <v>82</v>
      </c>
      <c r="AV1296" s="13" t="s">
        <v>80</v>
      </c>
      <c r="AW1296" s="13" t="s">
        <v>35</v>
      </c>
      <c r="AX1296" s="13" t="s">
        <v>73</v>
      </c>
      <c r="AY1296" s="243" t="s">
        <v>188</v>
      </c>
    </row>
    <row r="1297" s="13" customFormat="1">
      <c r="A1297" s="13"/>
      <c r="B1297" s="233"/>
      <c r="C1297" s="234"/>
      <c r="D1297" s="235" t="s">
        <v>198</v>
      </c>
      <c r="E1297" s="236" t="s">
        <v>19</v>
      </c>
      <c r="F1297" s="237" t="s">
        <v>7021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198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188</v>
      </c>
    </row>
    <row r="1298" s="14" customFormat="1">
      <c r="A1298" s="14"/>
      <c r="B1298" s="244"/>
      <c r="C1298" s="245"/>
      <c r="D1298" s="235" t="s">
        <v>198</v>
      </c>
      <c r="E1298" s="246" t="s">
        <v>19</v>
      </c>
      <c r="F1298" s="247" t="s">
        <v>7022</v>
      </c>
      <c r="G1298" s="245"/>
      <c r="H1298" s="248">
        <v>40.799999999999997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198</v>
      </c>
      <c r="AU1298" s="254" t="s">
        <v>82</v>
      </c>
      <c r="AV1298" s="14" t="s">
        <v>82</v>
      </c>
      <c r="AW1298" s="14" t="s">
        <v>35</v>
      </c>
      <c r="AX1298" s="14" t="s">
        <v>73</v>
      </c>
      <c r="AY1298" s="254" t="s">
        <v>188</v>
      </c>
    </row>
    <row r="1299" s="15" customFormat="1">
      <c r="A1299" s="15"/>
      <c r="B1299" s="255"/>
      <c r="C1299" s="256"/>
      <c r="D1299" s="235" t="s">
        <v>198</v>
      </c>
      <c r="E1299" s="257" t="s">
        <v>19</v>
      </c>
      <c r="F1299" s="258" t="s">
        <v>229</v>
      </c>
      <c r="G1299" s="256"/>
      <c r="H1299" s="259">
        <v>40.799999999999997</v>
      </c>
      <c r="I1299" s="260"/>
      <c r="J1299" s="256"/>
      <c r="K1299" s="256"/>
      <c r="L1299" s="261"/>
      <c r="M1299" s="262"/>
      <c r="N1299" s="263"/>
      <c r="O1299" s="263"/>
      <c r="P1299" s="263"/>
      <c r="Q1299" s="263"/>
      <c r="R1299" s="263"/>
      <c r="S1299" s="263"/>
      <c r="T1299" s="264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5" t="s">
        <v>198</v>
      </c>
      <c r="AU1299" s="265" t="s">
        <v>82</v>
      </c>
      <c r="AV1299" s="15" t="s">
        <v>135</v>
      </c>
      <c r="AW1299" s="15" t="s">
        <v>35</v>
      </c>
      <c r="AX1299" s="15" t="s">
        <v>80</v>
      </c>
      <c r="AY1299" s="265" t="s">
        <v>188</v>
      </c>
    </row>
    <row r="1300" s="14" customFormat="1">
      <c r="A1300" s="14"/>
      <c r="B1300" s="244"/>
      <c r="C1300" s="245"/>
      <c r="D1300" s="235" t="s">
        <v>198</v>
      </c>
      <c r="E1300" s="245"/>
      <c r="F1300" s="247" t="s">
        <v>7426</v>
      </c>
      <c r="G1300" s="245"/>
      <c r="H1300" s="248">
        <v>44.880000000000003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198</v>
      </c>
      <c r="AU1300" s="254" t="s">
        <v>82</v>
      </c>
      <c r="AV1300" s="14" t="s">
        <v>82</v>
      </c>
      <c r="AW1300" s="14" t="s">
        <v>4</v>
      </c>
      <c r="AX1300" s="14" t="s">
        <v>80</v>
      </c>
      <c r="AY1300" s="254" t="s">
        <v>188</v>
      </c>
    </row>
    <row r="1301" s="2" customFormat="1" ht="24.15" customHeight="1">
      <c r="A1301" s="40"/>
      <c r="B1301" s="41"/>
      <c r="C1301" s="215" t="s">
        <v>2104</v>
      </c>
      <c r="D1301" s="215" t="s">
        <v>190</v>
      </c>
      <c r="E1301" s="216" t="s">
        <v>2140</v>
      </c>
      <c r="F1301" s="217" t="s">
        <v>2141</v>
      </c>
      <c r="G1301" s="218" t="s">
        <v>243</v>
      </c>
      <c r="H1301" s="219">
        <v>40.799999999999997</v>
      </c>
      <c r="I1301" s="220"/>
      <c r="J1301" s="221">
        <f>ROUND(I1301*H1301,2)</f>
        <v>0</v>
      </c>
      <c r="K1301" s="217" t="s">
        <v>194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342</v>
      </c>
      <c r="AT1301" s="226" t="s">
        <v>190</v>
      </c>
      <c r="AU1301" s="226" t="s">
        <v>82</v>
      </c>
      <c r="AY1301" s="19" t="s">
        <v>188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342</v>
      </c>
      <c r="BM1301" s="226" t="s">
        <v>7427</v>
      </c>
    </row>
    <row r="1302" s="2" customFormat="1">
      <c r="A1302" s="40"/>
      <c r="B1302" s="41"/>
      <c r="C1302" s="42"/>
      <c r="D1302" s="228" t="s">
        <v>196</v>
      </c>
      <c r="E1302" s="42"/>
      <c r="F1302" s="229" t="s">
        <v>2143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196</v>
      </c>
      <c r="AU1302" s="19" t="s">
        <v>82</v>
      </c>
    </row>
    <row r="1303" s="13" customFormat="1">
      <c r="A1303" s="13"/>
      <c r="B1303" s="233"/>
      <c r="C1303" s="234"/>
      <c r="D1303" s="235" t="s">
        <v>198</v>
      </c>
      <c r="E1303" s="236" t="s">
        <v>19</v>
      </c>
      <c r="F1303" s="237" t="s">
        <v>655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198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188</v>
      </c>
    </row>
    <row r="1304" s="13" customFormat="1">
      <c r="A1304" s="13"/>
      <c r="B1304" s="233"/>
      <c r="C1304" s="234"/>
      <c r="D1304" s="235" t="s">
        <v>198</v>
      </c>
      <c r="E1304" s="236" t="s">
        <v>19</v>
      </c>
      <c r="F1304" s="237" t="s">
        <v>7021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198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188</v>
      </c>
    </row>
    <row r="1305" s="14" customFormat="1">
      <c r="A1305" s="14"/>
      <c r="B1305" s="244"/>
      <c r="C1305" s="245"/>
      <c r="D1305" s="235" t="s">
        <v>198</v>
      </c>
      <c r="E1305" s="246" t="s">
        <v>19</v>
      </c>
      <c r="F1305" s="247" t="s">
        <v>7022</v>
      </c>
      <c r="G1305" s="245"/>
      <c r="H1305" s="248">
        <v>40.799999999999997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198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188</v>
      </c>
    </row>
    <row r="1306" s="15" customFormat="1">
      <c r="A1306" s="15"/>
      <c r="B1306" s="255"/>
      <c r="C1306" s="256"/>
      <c r="D1306" s="235" t="s">
        <v>198</v>
      </c>
      <c r="E1306" s="257" t="s">
        <v>19</v>
      </c>
      <c r="F1306" s="258" t="s">
        <v>229</v>
      </c>
      <c r="G1306" s="256"/>
      <c r="H1306" s="259">
        <v>40.799999999999997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198</v>
      </c>
      <c r="AU1306" s="265" t="s">
        <v>82</v>
      </c>
      <c r="AV1306" s="15" t="s">
        <v>135</v>
      </c>
      <c r="AW1306" s="15" t="s">
        <v>35</v>
      </c>
      <c r="AX1306" s="15" t="s">
        <v>80</v>
      </c>
      <c r="AY1306" s="265" t="s">
        <v>188</v>
      </c>
    </row>
    <row r="1307" s="2" customFormat="1" ht="24.15" customHeight="1">
      <c r="A1307" s="40"/>
      <c r="B1307" s="41"/>
      <c r="C1307" s="215" t="s">
        <v>2106</v>
      </c>
      <c r="D1307" s="215" t="s">
        <v>190</v>
      </c>
      <c r="E1307" s="216" t="s">
        <v>2145</v>
      </c>
      <c r="F1307" s="217" t="s">
        <v>2146</v>
      </c>
      <c r="G1307" s="218" t="s">
        <v>460</v>
      </c>
      <c r="H1307" s="266"/>
      <c r="I1307" s="220"/>
      <c r="J1307" s="221">
        <f>ROUND(I1307*H1307,2)</f>
        <v>0</v>
      </c>
      <c r="K1307" s="217" t="s">
        <v>194</v>
      </c>
      <c r="L1307" s="46"/>
      <c r="M1307" s="222" t="s">
        <v>19</v>
      </c>
      <c r="N1307" s="223" t="s">
        <v>44</v>
      </c>
      <c r="O1307" s="86"/>
      <c r="P1307" s="224">
        <f>O1307*H1307</f>
        <v>0</v>
      </c>
      <c r="Q1307" s="224">
        <v>0</v>
      </c>
      <c r="R1307" s="224">
        <f>Q1307*H1307</f>
        <v>0</v>
      </c>
      <c r="S1307" s="224">
        <v>0</v>
      </c>
      <c r="T1307" s="225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6" t="s">
        <v>342</v>
      </c>
      <c r="AT1307" s="226" t="s">
        <v>190</v>
      </c>
      <c r="AU1307" s="226" t="s">
        <v>82</v>
      </c>
      <c r="AY1307" s="19" t="s">
        <v>188</v>
      </c>
      <c r="BE1307" s="227">
        <f>IF(N1307="základní",J1307,0)</f>
        <v>0</v>
      </c>
      <c r="BF1307" s="227">
        <f>IF(N1307="snížená",J1307,0)</f>
        <v>0</v>
      </c>
      <c r="BG1307" s="227">
        <f>IF(N1307="zákl. přenesená",J1307,0)</f>
        <v>0</v>
      </c>
      <c r="BH1307" s="227">
        <f>IF(N1307="sníž. přenesená",J1307,0)</f>
        <v>0</v>
      </c>
      <c r="BI1307" s="227">
        <f>IF(N1307="nulová",J1307,0)</f>
        <v>0</v>
      </c>
      <c r="BJ1307" s="19" t="s">
        <v>80</v>
      </c>
      <c r="BK1307" s="227">
        <f>ROUND(I1307*H1307,2)</f>
        <v>0</v>
      </c>
      <c r="BL1307" s="19" t="s">
        <v>342</v>
      </c>
      <c r="BM1307" s="226" t="s">
        <v>7428</v>
      </c>
    </row>
    <row r="1308" s="2" customFormat="1">
      <c r="A1308" s="40"/>
      <c r="B1308" s="41"/>
      <c r="C1308" s="42"/>
      <c r="D1308" s="228" t="s">
        <v>196</v>
      </c>
      <c r="E1308" s="42"/>
      <c r="F1308" s="229" t="s">
        <v>2148</v>
      </c>
      <c r="G1308" s="42"/>
      <c r="H1308" s="42"/>
      <c r="I1308" s="230"/>
      <c r="J1308" s="42"/>
      <c r="K1308" s="42"/>
      <c r="L1308" s="46"/>
      <c r="M1308" s="231"/>
      <c r="N1308" s="232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196</v>
      </c>
      <c r="AU1308" s="19" t="s">
        <v>82</v>
      </c>
    </row>
    <row r="1309" s="12" customFormat="1" ht="22.8" customHeight="1">
      <c r="A1309" s="12"/>
      <c r="B1309" s="199"/>
      <c r="C1309" s="200"/>
      <c r="D1309" s="201" t="s">
        <v>72</v>
      </c>
      <c r="E1309" s="213" t="s">
        <v>1447</v>
      </c>
      <c r="F1309" s="213" t="s">
        <v>1448</v>
      </c>
      <c r="G1309" s="200"/>
      <c r="H1309" s="200"/>
      <c r="I1309" s="203"/>
      <c r="J1309" s="214">
        <f>BK1309</f>
        <v>0</v>
      </c>
      <c r="K1309" s="200"/>
      <c r="L1309" s="205"/>
      <c r="M1309" s="206"/>
      <c r="N1309" s="207"/>
      <c r="O1309" s="207"/>
      <c r="P1309" s="208">
        <f>SUM(P1310:P1381)</f>
        <v>0</v>
      </c>
      <c r="Q1309" s="207"/>
      <c r="R1309" s="208">
        <f>SUM(R1310:R1381)</f>
        <v>0.73878479999999991</v>
      </c>
      <c r="S1309" s="207"/>
      <c r="T1309" s="209">
        <f>SUM(T1310:T1381)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10" t="s">
        <v>82</v>
      </c>
      <c r="AT1309" s="211" t="s">
        <v>72</v>
      </c>
      <c r="AU1309" s="211" t="s">
        <v>80</v>
      </c>
      <c r="AY1309" s="210" t="s">
        <v>188</v>
      </c>
      <c r="BK1309" s="212">
        <f>SUM(BK1310:BK1381)</f>
        <v>0</v>
      </c>
    </row>
    <row r="1310" s="2" customFormat="1" ht="16.5" customHeight="1">
      <c r="A1310" s="40"/>
      <c r="B1310" s="41"/>
      <c r="C1310" s="215" t="s">
        <v>2108</v>
      </c>
      <c r="D1310" s="215" t="s">
        <v>190</v>
      </c>
      <c r="E1310" s="216" t="s">
        <v>2150</v>
      </c>
      <c r="F1310" s="217" t="s">
        <v>2151</v>
      </c>
      <c r="G1310" s="218" t="s">
        <v>243</v>
      </c>
      <c r="H1310" s="219">
        <v>299.5</v>
      </c>
      <c r="I1310" s="220"/>
      <c r="J1310" s="221">
        <f>ROUND(I1310*H1310,2)</f>
        <v>0</v>
      </c>
      <c r="K1310" s="217" t="s">
        <v>194</v>
      </c>
      <c r="L1310" s="46"/>
      <c r="M1310" s="222" t="s">
        <v>19</v>
      </c>
      <c r="N1310" s="223" t="s">
        <v>44</v>
      </c>
      <c r="O1310" s="86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342</v>
      </c>
      <c r="AT1310" s="226" t="s">
        <v>190</v>
      </c>
      <c r="AU1310" s="226" t="s">
        <v>82</v>
      </c>
      <c r="AY1310" s="19" t="s">
        <v>188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80</v>
      </c>
      <c r="BK1310" s="227">
        <f>ROUND(I1310*H1310,2)</f>
        <v>0</v>
      </c>
      <c r="BL1310" s="19" t="s">
        <v>342</v>
      </c>
      <c r="BM1310" s="226" t="s">
        <v>7429</v>
      </c>
    </row>
    <row r="1311" s="2" customFormat="1">
      <c r="A1311" s="40"/>
      <c r="B1311" s="41"/>
      <c r="C1311" s="42"/>
      <c r="D1311" s="228" t="s">
        <v>196</v>
      </c>
      <c r="E1311" s="42"/>
      <c r="F1311" s="229" t="s">
        <v>2153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196</v>
      </c>
      <c r="AU1311" s="19" t="s">
        <v>82</v>
      </c>
    </row>
    <row r="1312" s="13" customFormat="1">
      <c r="A1312" s="13"/>
      <c r="B1312" s="233"/>
      <c r="C1312" s="234"/>
      <c r="D1312" s="235" t="s">
        <v>198</v>
      </c>
      <c r="E1312" s="236" t="s">
        <v>19</v>
      </c>
      <c r="F1312" s="237" t="s">
        <v>655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198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188</v>
      </c>
    </row>
    <row r="1313" s="13" customFormat="1">
      <c r="A1313" s="13"/>
      <c r="B1313" s="233"/>
      <c r="C1313" s="234"/>
      <c r="D1313" s="235" t="s">
        <v>198</v>
      </c>
      <c r="E1313" s="236" t="s">
        <v>19</v>
      </c>
      <c r="F1313" s="237" t="s">
        <v>7024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198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188</v>
      </c>
    </row>
    <row r="1314" s="14" customFormat="1">
      <c r="A1314" s="14"/>
      <c r="B1314" s="244"/>
      <c r="C1314" s="245"/>
      <c r="D1314" s="235" t="s">
        <v>198</v>
      </c>
      <c r="E1314" s="246" t="s">
        <v>19</v>
      </c>
      <c r="F1314" s="247" t="s">
        <v>7025</v>
      </c>
      <c r="G1314" s="245"/>
      <c r="H1314" s="248">
        <v>299.5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198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188</v>
      </c>
    </row>
    <row r="1315" s="15" customFormat="1">
      <c r="A1315" s="15"/>
      <c r="B1315" s="255"/>
      <c r="C1315" s="256"/>
      <c r="D1315" s="235" t="s">
        <v>198</v>
      </c>
      <c r="E1315" s="257" t="s">
        <v>19</v>
      </c>
      <c r="F1315" s="258" t="s">
        <v>229</v>
      </c>
      <c r="G1315" s="256"/>
      <c r="H1315" s="259">
        <v>299.5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198</v>
      </c>
      <c r="AU1315" s="265" t="s">
        <v>82</v>
      </c>
      <c r="AV1315" s="15" t="s">
        <v>135</v>
      </c>
      <c r="AW1315" s="15" t="s">
        <v>35</v>
      </c>
      <c r="AX1315" s="15" t="s">
        <v>80</v>
      </c>
      <c r="AY1315" s="265" t="s">
        <v>188</v>
      </c>
    </row>
    <row r="1316" s="2" customFormat="1" ht="16.5" customHeight="1">
      <c r="A1316" s="40"/>
      <c r="B1316" s="41"/>
      <c r="C1316" s="215" t="s">
        <v>2110</v>
      </c>
      <c r="D1316" s="215" t="s">
        <v>190</v>
      </c>
      <c r="E1316" s="216" t="s">
        <v>2155</v>
      </c>
      <c r="F1316" s="217" t="s">
        <v>2156</v>
      </c>
      <c r="G1316" s="218" t="s">
        <v>243</v>
      </c>
      <c r="H1316" s="219">
        <v>299.5</v>
      </c>
      <c r="I1316" s="220"/>
      <c r="J1316" s="221">
        <f>ROUND(I1316*H1316,2)</f>
        <v>0</v>
      </c>
      <c r="K1316" s="217" t="s">
        <v>194</v>
      </c>
      <c r="L1316" s="46"/>
      <c r="M1316" s="222" t="s">
        <v>19</v>
      </c>
      <c r="N1316" s="223" t="s">
        <v>44</v>
      </c>
      <c r="O1316" s="86"/>
      <c r="P1316" s="224">
        <f>O1316*H1316</f>
        <v>0</v>
      </c>
      <c r="Q1316" s="224">
        <v>0.00050000000000000001</v>
      </c>
      <c r="R1316" s="224">
        <f>Q1316*H1316</f>
        <v>0.14974999999999999</v>
      </c>
      <c r="S1316" s="224">
        <v>0</v>
      </c>
      <c r="T1316" s="225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6" t="s">
        <v>342</v>
      </c>
      <c r="AT1316" s="226" t="s">
        <v>190</v>
      </c>
      <c r="AU1316" s="226" t="s">
        <v>82</v>
      </c>
      <c r="AY1316" s="19" t="s">
        <v>188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19" t="s">
        <v>80</v>
      </c>
      <c r="BK1316" s="227">
        <f>ROUND(I1316*H1316,2)</f>
        <v>0</v>
      </c>
      <c r="BL1316" s="19" t="s">
        <v>342</v>
      </c>
      <c r="BM1316" s="226" t="s">
        <v>7430</v>
      </c>
    </row>
    <row r="1317" s="2" customFormat="1">
      <c r="A1317" s="40"/>
      <c r="B1317" s="41"/>
      <c r="C1317" s="42"/>
      <c r="D1317" s="228" t="s">
        <v>196</v>
      </c>
      <c r="E1317" s="42"/>
      <c r="F1317" s="229" t="s">
        <v>2158</v>
      </c>
      <c r="G1317" s="42"/>
      <c r="H1317" s="42"/>
      <c r="I1317" s="230"/>
      <c r="J1317" s="42"/>
      <c r="K1317" s="42"/>
      <c r="L1317" s="46"/>
      <c r="M1317" s="231"/>
      <c r="N1317" s="232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196</v>
      </c>
      <c r="AU1317" s="19" t="s">
        <v>82</v>
      </c>
    </row>
    <row r="1318" s="13" customFormat="1">
      <c r="A1318" s="13"/>
      <c r="B1318" s="233"/>
      <c r="C1318" s="234"/>
      <c r="D1318" s="235" t="s">
        <v>198</v>
      </c>
      <c r="E1318" s="236" t="s">
        <v>19</v>
      </c>
      <c r="F1318" s="237" t="s">
        <v>655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198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188</v>
      </c>
    </row>
    <row r="1319" s="13" customFormat="1">
      <c r="A1319" s="13"/>
      <c r="B1319" s="233"/>
      <c r="C1319" s="234"/>
      <c r="D1319" s="235" t="s">
        <v>198</v>
      </c>
      <c r="E1319" s="236" t="s">
        <v>19</v>
      </c>
      <c r="F1319" s="237" t="s">
        <v>7024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198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188</v>
      </c>
    </row>
    <row r="1320" s="14" customFormat="1">
      <c r="A1320" s="14"/>
      <c r="B1320" s="244"/>
      <c r="C1320" s="245"/>
      <c r="D1320" s="235" t="s">
        <v>198</v>
      </c>
      <c r="E1320" s="246" t="s">
        <v>19</v>
      </c>
      <c r="F1320" s="247" t="s">
        <v>7025</v>
      </c>
      <c r="G1320" s="245"/>
      <c r="H1320" s="248">
        <v>299.5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198</v>
      </c>
      <c r="AU1320" s="254" t="s">
        <v>82</v>
      </c>
      <c r="AV1320" s="14" t="s">
        <v>82</v>
      </c>
      <c r="AW1320" s="14" t="s">
        <v>35</v>
      </c>
      <c r="AX1320" s="14" t="s">
        <v>73</v>
      </c>
      <c r="AY1320" s="254" t="s">
        <v>188</v>
      </c>
    </row>
    <row r="1321" s="15" customFormat="1">
      <c r="A1321" s="15"/>
      <c r="B1321" s="255"/>
      <c r="C1321" s="256"/>
      <c r="D1321" s="235" t="s">
        <v>198</v>
      </c>
      <c r="E1321" s="257" t="s">
        <v>19</v>
      </c>
      <c r="F1321" s="258" t="s">
        <v>229</v>
      </c>
      <c r="G1321" s="256"/>
      <c r="H1321" s="259">
        <v>299.5</v>
      </c>
      <c r="I1321" s="260"/>
      <c r="J1321" s="256"/>
      <c r="K1321" s="256"/>
      <c r="L1321" s="261"/>
      <c r="M1321" s="262"/>
      <c r="N1321" s="263"/>
      <c r="O1321" s="263"/>
      <c r="P1321" s="263"/>
      <c r="Q1321" s="263"/>
      <c r="R1321" s="263"/>
      <c r="S1321" s="263"/>
      <c r="T1321" s="26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5" t="s">
        <v>198</v>
      </c>
      <c r="AU1321" s="265" t="s">
        <v>82</v>
      </c>
      <c r="AV1321" s="15" t="s">
        <v>135</v>
      </c>
      <c r="AW1321" s="15" t="s">
        <v>35</v>
      </c>
      <c r="AX1321" s="15" t="s">
        <v>80</v>
      </c>
      <c r="AY1321" s="265" t="s">
        <v>188</v>
      </c>
    </row>
    <row r="1322" s="2" customFormat="1" ht="24.15" customHeight="1">
      <c r="A1322" s="40"/>
      <c r="B1322" s="41"/>
      <c r="C1322" s="272" t="s">
        <v>2112</v>
      </c>
      <c r="D1322" s="272" t="s">
        <v>522</v>
      </c>
      <c r="E1322" s="273" t="s">
        <v>2160</v>
      </c>
      <c r="F1322" s="274" t="s">
        <v>2161</v>
      </c>
      <c r="G1322" s="275" t="s">
        <v>243</v>
      </c>
      <c r="H1322" s="276">
        <v>329.44999999999999</v>
      </c>
      <c r="I1322" s="277"/>
      <c r="J1322" s="278">
        <f>ROUND(I1322*H1322,2)</f>
        <v>0</v>
      </c>
      <c r="K1322" s="274" t="s">
        <v>194</v>
      </c>
      <c r="L1322" s="279"/>
      <c r="M1322" s="280" t="s">
        <v>19</v>
      </c>
      <c r="N1322" s="281" t="s">
        <v>44</v>
      </c>
      <c r="O1322" s="86"/>
      <c r="P1322" s="224">
        <f>O1322*H1322</f>
        <v>0</v>
      </c>
      <c r="Q1322" s="224">
        <v>0.0016999999999999999</v>
      </c>
      <c r="R1322" s="224">
        <f>Q1322*H1322</f>
        <v>0.56006499999999992</v>
      </c>
      <c r="S1322" s="224">
        <v>0</v>
      </c>
      <c r="T1322" s="225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6" t="s">
        <v>630</v>
      </c>
      <c r="AT1322" s="226" t="s">
        <v>522</v>
      </c>
      <c r="AU1322" s="226" t="s">
        <v>82</v>
      </c>
      <c r="AY1322" s="19" t="s">
        <v>188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9" t="s">
        <v>80</v>
      </c>
      <c r="BK1322" s="227">
        <f>ROUND(I1322*H1322,2)</f>
        <v>0</v>
      </c>
      <c r="BL1322" s="19" t="s">
        <v>342</v>
      </c>
      <c r="BM1322" s="226" t="s">
        <v>7431</v>
      </c>
    </row>
    <row r="1323" s="13" customFormat="1">
      <c r="A1323" s="13"/>
      <c r="B1323" s="233"/>
      <c r="C1323" s="234"/>
      <c r="D1323" s="235" t="s">
        <v>198</v>
      </c>
      <c r="E1323" s="236" t="s">
        <v>19</v>
      </c>
      <c r="F1323" s="237" t="s">
        <v>655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198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188</v>
      </c>
    </row>
    <row r="1324" s="13" customFormat="1">
      <c r="A1324" s="13"/>
      <c r="B1324" s="233"/>
      <c r="C1324" s="234"/>
      <c r="D1324" s="235" t="s">
        <v>198</v>
      </c>
      <c r="E1324" s="236" t="s">
        <v>19</v>
      </c>
      <c r="F1324" s="237" t="s">
        <v>7024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198</v>
      </c>
      <c r="AU1324" s="243" t="s">
        <v>82</v>
      </c>
      <c r="AV1324" s="13" t="s">
        <v>80</v>
      </c>
      <c r="AW1324" s="13" t="s">
        <v>35</v>
      </c>
      <c r="AX1324" s="13" t="s">
        <v>73</v>
      </c>
      <c r="AY1324" s="243" t="s">
        <v>188</v>
      </c>
    </row>
    <row r="1325" s="14" customFormat="1">
      <c r="A1325" s="14"/>
      <c r="B1325" s="244"/>
      <c r="C1325" s="245"/>
      <c r="D1325" s="235" t="s">
        <v>198</v>
      </c>
      <c r="E1325" s="246" t="s">
        <v>19</v>
      </c>
      <c r="F1325" s="247" t="s">
        <v>7025</v>
      </c>
      <c r="G1325" s="245"/>
      <c r="H1325" s="248">
        <v>299.5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198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188</v>
      </c>
    </row>
    <row r="1326" s="15" customFormat="1">
      <c r="A1326" s="15"/>
      <c r="B1326" s="255"/>
      <c r="C1326" s="256"/>
      <c r="D1326" s="235" t="s">
        <v>198</v>
      </c>
      <c r="E1326" s="257" t="s">
        <v>19</v>
      </c>
      <c r="F1326" s="258" t="s">
        <v>229</v>
      </c>
      <c r="G1326" s="256"/>
      <c r="H1326" s="259">
        <v>299.5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198</v>
      </c>
      <c r="AU1326" s="265" t="s">
        <v>82</v>
      </c>
      <c r="AV1326" s="15" t="s">
        <v>135</v>
      </c>
      <c r="AW1326" s="15" t="s">
        <v>35</v>
      </c>
      <c r="AX1326" s="15" t="s">
        <v>80</v>
      </c>
      <c r="AY1326" s="265" t="s">
        <v>188</v>
      </c>
    </row>
    <row r="1327" s="14" customFormat="1">
      <c r="A1327" s="14"/>
      <c r="B1327" s="244"/>
      <c r="C1327" s="245"/>
      <c r="D1327" s="235" t="s">
        <v>198</v>
      </c>
      <c r="E1327" s="245"/>
      <c r="F1327" s="247" t="s">
        <v>7432</v>
      </c>
      <c r="G1327" s="245"/>
      <c r="H1327" s="248">
        <v>329.44999999999999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198</v>
      </c>
      <c r="AU1327" s="254" t="s">
        <v>82</v>
      </c>
      <c r="AV1327" s="14" t="s">
        <v>82</v>
      </c>
      <c r="AW1327" s="14" t="s">
        <v>4</v>
      </c>
      <c r="AX1327" s="14" t="s">
        <v>80</v>
      </c>
      <c r="AY1327" s="254" t="s">
        <v>188</v>
      </c>
    </row>
    <row r="1328" s="2" customFormat="1" ht="16.5" customHeight="1">
      <c r="A1328" s="40"/>
      <c r="B1328" s="41"/>
      <c r="C1328" s="215" t="s">
        <v>2116</v>
      </c>
      <c r="D1328" s="215" t="s">
        <v>190</v>
      </c>
      <c r="E1328" s="216" t="s">
        <v>2175</v>
      </c>
      <c r="F1328" s="217" t="s">
        <v>2176</v>
      </c>
      <c r="G1328" s="218" t="s">
        <v>501</v>
      </c>
      <c r="H1328" s="219">
        <v>177.44999999999999</v>
      </c>
      <c r="I1328" s="220"/>
      <c r="J1328" s="221">
        <f>ROUND(I1328*H1328,2)</f>
        <v>0</v>
      </c>
      <c r="K1328" s="217" t="s">
        <v>194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3.0000000000000001E-05</v>
      </c>
      <c r="R1328" s="224">
        <f>Q1328*H1328</f>
        <v>0.0053235000000000001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342</v>
      </c>
      <c r="AT1328" s="226" t="s">
        <v>190</v>
      </c>
      <c r="AU1328" s="226" t="s">
        <v>82</v>
      </c>
      <c r="AY1328" s="19" t="s">
        <v>188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342</v>
      </c>
      <c r="BM1328" s="226" t="s">
        <v>7433</v>
      </c>
    </row>
    <row r="1329" s="2" customFormat="1">
      <c r="A1329" s="40"/>
      <c r="B1329" s="41"/>
      <c r="C1329" s="42"/>
      <c r="D1329" s="228" t="s">
        <v>196</v>
      </c>
      <c r="E1329" s="42"/>
      <c r="F1329" s="229" t="s">
        <v>2178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196</v>
      </c>
      <c r="AU1329" s="19" t="s">
        <v>82</v>
      </c>
    </row>
    <row r="1330" s="13" customFormat="1">
      <c r="A1330" s="13"/>
      <c r="B1330" s="233"/>
      <c r="C1330" s="234"/>
      <c r="D1330" s="235" t="s">
        <v>198</v>
      </c>
      <c r="E1330" s="236" t="s">
        <v>19</v>
      </c>
      <c r="F1330" s="237" t="s">
        <v>655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198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188</v>
      </c>
    </row>
    <row r="1331" s="13" customFormat="1">
      <c r="A1331" s="13"/>
      <c r="B1331" s="233"/>
      <c r="C1331" s="234"/>
      <c r="D1331" s="235" t="s">
        <v>198</v>
      </c>
      <c r="E1331" s="236" t="s">
        <v>19</v>
      </c>
      <c r="F1331" s="237" t="s">
        <v>6933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198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188</v>
      </c>
    </row>
    <row r="1332" s="14" customFormat="1">
      <c r="A1332" s="14"/>
      <c r="B1332" s="244"/>
      <c r="C1332" s="245"/>
      <c r="D1332" s="235" t="s">
        <v>198</v>
      </c>
      <c r="E1332" s="246" t="s">
        <v>19</v>
      </c>
      <c r="F1332" s="247" t="s">
        <v>7048</v>
      </c>
      <c r="G1332" s="245"/>
      <c r="H1332" s="248">
        <v>30.855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198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188</v>
      </c>
    </row>
    <row r="1333" s="14" customFormat="1">
      <c r="A1333" s="14"/>
      <c r="B1333" s="244"/>
      <c r="C1333" s="245"/>
      <c r="D1333" s="235" t="s">
        <v>198</v>
      </c>
      <c r="E1333" s="246" t="s">
        <v>19</v>
      </c>
      <c r="F1333" s="247" t="s">
        <v>7434</v>
      </c>
      <c r="G1333" s="245"/>
      <c r="H1333" s="248">
        <v>-6.5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198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735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7049</v>
      </c>
      <c r="G1335" s="245"/>
      <c r="H1335" s="248">
        <v>54.600000000000001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4" customFormat="1">
      <c r="A1336" s="14"/>
      <c r="B1336" s="244"/>
      <c r="C1336" s="245"/>
      <c r="D1336" s="235" t="s">
        <v>198</v>
      </c>
      <c r="E1336" s="246" t="s">
        <v>19</v>
      </c>
      <c r="F1336" s="247" t="s">
        <v>7435</v>
      </c>
      <c r="G1336" s="245"/>
      <c r="H1336" s="248">
        <v>-3.6000000000000001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198</v>
      </c>
      <c r="AU1336" s="254" t="s">
        <v>82</v>
      </c>
      <c r="AV1336" s="14" t="s">
        <v>82</v>
      </c>
      <c r="AW1336" s="14" t="s">
        <v>35</v>
      </c>
      <c r="AX1336" s="14" t="s">
        <v>73</v>
      </c>
      <c r="AY1336" s="254" t="s">
        <v>188</v>
      </c>
    </row>
    <row r="1337" s="13" customFormat="1">
      <c r="A1337" s="13"/>
      <c r="B1337" s="233"/>
      <c r="C1337" s="234"/>
      <c r="D1337" s="235" t="s">
        <v>198</v>
      </c>
      <c r="E1337" s="236" t="s">
        <v>19</v>
      </c>
      <c r="F1337" s="237" t="s">
        <v>6989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198</v>
      </c>
      <c r="AU1337" s="243" t="s">
        <v>82</v>
      </c>
      <c r="AV1337" s="13" t="s">
        <v>80</v>
      </c>
      <c r="AW1337" s="13" t="s">
        <v>35</v>
      </c>
      <c r="AX1337" s="13" t="s">
        <v>73</v>
      </c>
      <c r="AY1337" s="243" t="s">
        <v>188</v>
      </c>
    </row>
    <row r="1338" s="14" customFormat="1">
      <c r="A1338" s="14"/>
      <c r="B1338" s="244"/>
      <c r="C1338" s="245"/>
      <c r="D1338" s="235" t="s">
        <v>198</v>
      </c>
      <c r="E1338" s="246" t="s">
        <v>19</v>
      </c>
      <c r="F1338" s="247" t="s">
        <v>7056</v>
      </c>
      <c r="G1338" s="245"/>
      <c r="H1338" s="248">
        <v>16.300000000000001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198</v>
      </c>
      <c r="AU1338" s="254" t="s">
        <v>82</v>
      </c>
      <c r="AV1338" s="14" t="s">
        <v>82</v>
      </c>
      <c r="AW1338" s="14" t="s">
        <v>35</v>
      </c>
      <c r="AX1338" s="14" t="s">
        <v>73</v>
      </c>
      <c r="AY1338" s="254" t="s">
        <v>188</v>
      </c>
    </row>
    <row r="1339" s="14" customFormat="1">
      <c r="A1339" s="14"/>
      <c r="B1339" s="244"/>
      <c r="C1339" s="245"/>
      <c r="D1339" s="235" t="s">
        <v>198</v>
      </c>
      <c r="E1339" s="246" t="s">
        <v>19</v>
      </c>
      <c r="F1339" s="247" t="s">
        <v>2187</v>
      </c>
      <c r="G1339" s="245"/>
      <c r="H1339" s="248">
        <v>-0.90000000000000002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198</v>
      </c>
      <c r="AU1339" s="254" t="s">
        <v>82</v>
      </c>
      <c r="AV1339" s="14" t="s">
        <v>82</v>
      </c>
      <c r="AW1339" s="14" t="s">
        <v>35</v>
      </c>
      <c r="AX1339" s="14" t="s">
        <v>73</v>
      </c>
      <c r="AY1339" s="254" t="s">
        <v>188</v>
      </c>
    </row>
    <row r="1340" s="13" customFormat="1">
      <c r="A1340" s="13"/>
      <c r="B1340" s="233"/>
      <c r="C1340" s="234"/>
      <c r="D1340" s="235" t="s">
        <v>198</v>
      </c>
      <c r="E1340" s="236" t="s">
        <v>19</v>
      </c>
      <c r="F1340" s="237" t="s">
        <v>6993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198</v>
      </c>
      <c r="AU1340" s="243" t="s">
        <v>82</v>
      </c>
      <c r="AV1340" s="13" t="s">
        <v>80</v>
      </c>
      <c r="AW1340" s="13" t="s">
        <v>35</v>
      </c>
      <c r="AX1340" s="13" t="s">
        <v>73</v>
      </c>
      <c r="AY1340" s="243" t="s">
        <v>188</v>
      </c>
    </row>
    <row r="1341" s="14" customFormat="1">
      <c r="A1341" s="14"/>
      <c r="B1341" s="244"/>
      <c r="C1341" s="245"/>
      <c r="D1341" s="235" t="s">
        <v>198</v>
      </c>
      <c r="E1341" s="246" t="s">
        <v>19</v>
      </c>
      <c r="F1341" s="247" t="s">
        <v>7057</v>
      </c>
      <c r="G1341" s="245"/>
      <c r="H1341" s="248">
        <v>14.800000000000001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198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188</v>
      </c>
    </row>
    <row r="1342" s="14" customFormat="1">
      <c r="A1342" s="14"/>
      <c r="B1342" s="244"/>
      <c r="C1342" s="245"/>
      <c r="D1342" s="235" t="s">
        <v>198</v>
      </c>
      <c r="E1342" s="246" t="s">
        <v>19</v>
      </c>
      <c r="F1342" s="247" t="s">
        <v>2187</v>
      </c>
      <c r="G1342" s="245"/>
      <c r="H1342" s="248">
        <v>-0.90000000000000002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198</v>
      </c>
      <c r="AU1342" s="254" t="s">
        <v>82</v>
      </c>
      <c r="AV1342" s="14" t="s">
        <v>82</v>
      </c>
      <c r="AW1342" s="14" t="s">
        <v>35</v>
      </c>
      <c r="AX1342" s="14" t="s">
        <v>73</v>
      </c>
      <c r="AY1342" s="254" t="s">
        <v>188</v>
      </c>
    </row>
    <row r="1343" s="13" customFormat="1">
      <c r="A1343" s="13"/>
      <c r="B1343" s="233"/>
      <c r="C1343" s="234"/>
      <c r="D1343" s="235" t="s">
        <v>198</v>
      </c>
      <c r="E1343" s="236" t="s">
        <v>19</v>
      </c>
      <c r="F1343" s="237" t="s">
        <v>6997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198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188</v>
      </c>
    </row>
    <row r="1344" s="14" customFormat="1">
      <c r="A1344" s="14"/>
      <c r="B1344" s="244"/>
      <c r="C1344" s="245"/>
      <c r="D1344" s="235" t="s">
        <v>198</v>
      </c>
      <c r="E1344" s="246" t="s">
        <v>19</v>
      </c>
      <c r="F1344" s="247" t="s">
        <v>7058</v>
      </c>
      <c r="G1344" s="245"/>
      <c r="H1344" s="248">
        <v>32.354999999999997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198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188</v>
      </c>
    </row>
    <row r="1345" s="14" customFormat="1">
      <c r="A1345" s="14"/>
      <c r="B1345" s="244"/>
      <c r="C1345" s="245"/>
      <c r="D1345" s="235" t="s">
        <v>198</v>
      </c>
      <c r="E1345" s="246" t="s">
        <v>19</v>
      </c>
      <c r="F1345" s="247" t="s">
        <v>7436</v>
      </c>
      <c r="G1345" s="245"/>
      <c r="H1345" s="248">
        <v>-3.7999999999999998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198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188</v>
      </c>
    </row>
    <row r="1346" s="13" customFormat="1">
      <c r="A1346" s="13"/>
      <c r="B1346" s="233"/>
      <c r="C1346" s="234"/>
      <c r="D1346" s="235" t="s">
        <v>198</v>
      </c>
      <c r="E1346" s="236" t="s">
        <v>19</v>
      </c>
      <c r="F1346" s="237" t="s">
        <v>7001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198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188</v>
      </c>
    </row>
    <row r="1347" s="14" customFormat="1">
      <c r="A1347" s="14"/>
      <c r="B1347" s="244"/>
      <c r="C1347" s="245"/>
      <c r="D1347" s="235" t="s">
        <v>198</v>
      </c>
      <c r="E1347" s="246" t="s">
        <v>19</v>
      </c>
      <c r="F1347" s="247" t="s">
        <v>7059</v>
      </c>
      <c r="G1347" s="245"/>
      <c r="H1347" s="248">
        <v>15.720000000000001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198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188</v>
      </c>
    </row>
    <row r="1348" s="14" customFormat="1">
      <c r="A1348" s="14"/>
      <c r="B1348" s="244"/>
      <c r="C1348" s="245"/>
      <c r="D1348" s="235" t="s">
        <v>198</v>
      </c>
      <c r="E1348" s="246" t="s">
        <v>19</v>
      </c>
      <c r="F1348" s="247" t="s">
        <v>2187</v>
      </c>
      <c r="G1348" s="245"/>
      <c r="H1348" s="248">
        <v>-0.90000000000000002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198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188</v>
      </c>
    </row>
    <row r="1349" s="13" customFormat="1">
      <c r="A1349" s="13"/>
      <c r="B1349" s="233"/>
      <c r="C1349" s="234"/>
      <c r="D1349" s="235" t="s">
        <v>198</v>
      </c>
      <c r="E1349" s="236" t="s">
        <v>19</v>
      </c>
      <c r="F1349" s="237" t="s">
        <v>7005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198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188</v>
      </c>
    </row>
    <row r="1350" s="14" customFormat="1">
      <c r="A1350" s="14"/>
      <c r="B1350" s="244"/>
      <c r="C1350" s="245"/>
      <c r="D1350" s="235" t="s">
        <v>198</v>
      </c>
      <c r="E1350" s="246" t="s">
        <v>19</v>
      </c>
      <c r="F1350" s="247" t="s">
        <v>7066</v>
      </c>
      <c r="G1350" s="245"/>
      <c r="H1350" s="248">
        <v>6.4000000000000004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198</v>
      </c>
      <c r="AU1350" s="254" t="s">
        <v>82</v>
      </c>
      <c r="AV1350" s="14" t="s">
        <v>82</v>
      </c>
      <c r="AW1350" s="14" t="s">
        <v>35</v>
      </c>
      <c r="AX1350" s="14" t="s">
        <v>73</v>
      </c>
      <c r="AY1350" s="254" t="s">
        <v>188</v>
      </c>
    </row>
    <row r="1351" s="14" customFormat="1">
      <c r="A1351" s="14"/>
      <c r="B1351" s="244"/>
      <c r="C1351" s="245"/>
      <c r="D1351" s="235" t="s">
        <v>198</v>
      </c>
      <c r="E1351" s="246" t="s">
        <v>19</v>
      </c>
      <c r="F1351" s="247" t="s">
        <v>7437</v>
      </c>
      <c r="G1351" s="245"/>
      <c r="H1351" s="248">
        <v>-1.8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198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188</v>
      </c>
    </row>
    <row r="1352" s="13" customFormat="1">
      <c r="A1352" s="13"/>
      <c r="B1352" s="233"/>
      <c r="C1352" s="234"/>
      <c r="D1352" s="235" t="s">
        <v>198</v>
      </c>
      <c r="E1352" s="236" t="s">
        <v>19</v>
      </c>
      <c r="F1352" s="237" t="s">
        <v>7007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198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188</v>
      </c>
    </row>
    <row r="1353" s="14" customFormat="1">
      <c r="A1353" s="14"/>
      <c r="B1353" s="244"/>
      <c r="C1353" s="245"/>
      <c r="D1353" s="235" t="s">
        <v>198</v>
      </c>
      <c r="E1353" s="246" t="s">
        <v>19</v>
      </c>
      <c r="F1353" s="247" t="s">
        <v>7067</v>
      </c>
      <c r="G1353" s="245"/>
      <c r="H1353" s="248">
        <v>12.720000000000001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198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188</v>
      </c>
    </row>
    <row r="1354" s="14" customFormat="1">
      <c r="A1354" s="14"/>
      <c r="B1354" s="244"/>
      <c r="C1354" s="245"/>
      <c r="D1354" s="235" t="s">
        <v>198</v>
      </c>
      <c r="E1354" s="246" t="s">
        <v>19</v>
      </c>
      <c r="F1354" s="247" t="s">
        <v>7437</v>
      </c>
      <c r="G1354" s="245"/>
      <c r="H1354" s="248">
        <v>-1.8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198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188</v>
      </c>
    </row>
    <row r="1355" s="13" customFormat="1">
      <c r="A1355" s="13"/>
      <c r="B1355" s="233"/>
      <c r="C1355" s="234"/>
      <c r="D1355" s="235" t="s">
        <v>198</v>
      </c>
      <c r="E1355" s="236" t="s">
        <v>19</v>
      </c>
      <c r="F1355" s="237" t="s">
        <v>7068</v>
      </c>
      <c r="G1355" s="234"/>
      <c r="H1355" s="236" t="s">
        <v>19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198</v>
      </c>
      <c r="AU1355" s="243" t="s">
        <v>82</v>
      </c>
      <c r="AV1355" s="13" t="s">
        <v>80</v>
      </c>
      <c r="AW1355" s="13" t="s">
        <v>35</v>
      </c>
      <c r="AX1355" s="13" t="s">
        <v>73</v>
      </c>
      <c r="AY1355" s="243" t="s">
        <v>188</v>
      </c>
    </row>
    <row r="1356" s="14" customFormat="1">
      <c r="A1356" s="14"/>
      <c r="B1356" s="244"/>
      <c r="C1356" s="245"/>
      <c r="D1356" s="235" t="s">
        <v>198</v>
      </c>
      <c r="E1356" s="246" t="s">
        <v>19</v>
      </c>
      <c r="F1356" s="247" t="s">
        <v>7069</v>
      </c>
      <c r="G1356" s="245"/>
      <c r="H1356" s="248">
        <v>17.699999999999999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198</v>
      </c>
      <c r="AU1356" s="254" t="s">
        <v>82</v>
      </c>
      <c r="AV1356" s="14" t="s">
        <v>82</v>
      </c>
      <c r="AW1356" s="14" t="s">
        <v>35</v>
      </c>
      <c r="AX1356" s="14" t="s">
        <v>73</v>
      </c>
      <c r="AY1356" s="254" t="s">
        <v>188</v>
      </c>
    </row>
    <row r="1357" s="14" customFormat="1">
      <c r="A1357" s="14"/>
      <c r="B1357" s="244"/>
      <c r="C1357" s="245"/>
      <c r="D1357" s="235" t="s">
        <v>198</v>
      </c>
      <c r="E1357" s="246" t="s">
        <v>19</v>
      </c>
      <c r="F1357" s="247" t="s">
        <v>7438</v>
      </c>
      <c r="G1357" s="245"/>
      <c r="H1357" s="248">
        <v>-5.0999999999999996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198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188</v>
      </c>
    </row>
    <row r="1358" s="14" customFormat="1">
      <c r="A1358" s="14"/>
      <c r="B1358" s="244"/>
      <c r="C1358" s="245"/>
      <c r="D1358" s="235" t="s">
        <v>198</v>
      </c>
      <c r="E1358" s="246" t="s">
        <v>19</v>
      </c>
      <c r="F1358" s="247" t="s">
        <v>7070</v>
      </c>
      <c r="G1358" s="245"/>
      <c r="H1358" s="248">
        <v>3.2999999999999998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198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188</v>
      </c>
    </row>
    <row r="1359" s="14" customFormat="1">
      <c r="A1359" s="14"/>
      <c r="B1359" s="244"/>
      <c r="C1359" s="245"/>
      <c r="D1359" s="235" t="s">
        <v>198</v>
      </c>
      <c r="E1359" s="246" t="s">
        <v>19</v>
      </c>
      <c r="F1359" s="247" t="s">
        <v>7439</v>
      </c>
      <c r="G1359" s="245"/>
      <c r="H1359" s="248">
        <v>-2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198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188</v>
      </c>
    </row>
    <row r="1360" s="15" customFormat="1">
      <c r="A1360" s="15"/>
      <c r="B1360" s="255"/>
      <c r="C1360" s="256"/>
      <c r="D1360" s="235" t="s">
        <v>198</v>
      </c>
      <c r="E1360" s="257" t="s">
        <v>19</v>
      </c>
      <c r="F1360" s="258" t="s">
        <v>229</v>
      </c>
      <c r="G1360" s="256"/>
      <c r="H1360" s="259">
        <v>177.44999999999996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198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188</v>
      </c>
    </row>
    <row r="1361" s="2" customFormat="1" ht="16.5" customHeight="1">
      <c r="A1361" s="40"/>
      <c r="B1361" s="41"/>
      <c r="C1361" s="272" t="s">
        <v>2120</v>
      </c>
      <c r="D1361" s="272" t="s">
        <v>522</v>
      </c>
      <c r="E1361" s="273" t="s">
        <v>2194</v>
      </c>
      <c r="F1361" s="274" t="s">
        <v>2195</v>
      </c>
      <c r="G1361" s="275" t="s">
        <v>501</v>
      </c>
      <c r="H1361" s="276">
        <v>78.820999999999998</v>
      </c>
      <c r="I1361" s="277"/>
      <c r="J1361" s="278">
        <f>ROUND(I1361*H1361,2)</f>
        <v>0</v>
      </c>
      <c r="K1361" s="274" t="s">
        <v>194</v>
      </c>
      <c r="L1361" s="279"/>
      <c r="M1361" s="280" t="s">
        <v>19</v>
      </c>
      <c r="N1361" s="281" t="s">
        <v>44</v>
      </c>
      <c r="O1361" s="86"/>
      <c r="P1361" s="224">
        <f>O1361*H1361</f>
        <v>0</v>
      </c>
      <c r="Q1361" s="224">
        <v>0.00029999999999999997</v>
      </c>
      <c r="R1361" s="224">
        <f>Q1361*H1361</f>
        <v>0.023646299999999999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630</v>
      </c>
      <c r="AT1361" s="226" t="s">
        <v>522</v>
      </c>
      <c r="AU1361" s="226" t="s">
        <v>82</v>
      </c>
      <c r="AY1361" s="19" t="s">
        <v>188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342</v>
      </c>
      <c r="BM1361" s="226" t="s">
        <v>7440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655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3" customFormat="1">
      <c r="A1363" s="13"/>
      <c r="B1363" s="233"/>
      <c r="C1363" s="234"/>
      <c r="D1363" s="235" t="s">
        <v>198</v>
      </c>
      <c r="E1363" s="236" t="s">
        <v>19</v>
      </c>
      <c r="F1363" s="237" t="s">
        <v>6989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198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188</v>
      </c>
    </row>
    <row r="1364" s="14" customFormat="1">
      <c r="A1364" s="14"/>
      <c r="B1364" s="244"/>
      <c r="C1364" s="245"/>
      <c r="D1364" s="235" t="s">
        <v>198</v>
      </c>
      <c r="E1364" s="246" t="s">
        <v>19</v>
      </c>
      <c r="F1364" s="247" t="s">
        <v>7056</v>
      </c>
      <c r="G1364" s="245"/>
      <c r="H1364" s="248">
        <v>16.300000000000001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198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188</v>
      </c>
    </row>
    <row r="1365" s="14" customFormat="1">
      <c r="A1365" s="14"/>
      <c r="B1365" s="244"/>
      <c r="C1365" s="245"/>
      <c r="D1365" s="235" t="s">
        <v>198</v>
      </c>
      <c r="E1365" s="246" t="s">
        <v>19</v>
      </c>
      <c r="F1365" s="247" t="s">
        <v>2187</v>
      </c>
      <c r="G1365" s="245"/>
      <c r="H1365" s="248">
        <v>-0.90000000000000002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198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188</v>
      </c>
    </row>
    <row r="1366" s="13" customFormat="1">
      <c r="A1366" s="13"/>
      <c r="B1366" s="233"/>
      <c r="C1366" s="234"/>
      <c r="D1366" s="235" t="s">
        <v>198</v>
      </c>
      <c r="E1366" s="236" t="s">
        <v>19</v>
      </c>
      <c r="F1366" s="237" t="s">
        <v>6993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198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188</v>
      </c>
    </row>
    <row r="1367" s="14" customFormat="1">
      <c r="A1367" s="14"/>
      <c r="B1367" s="244"/>
      <c r="C1367" s="245"/>
      <c r="D1367" s="235" t="s">
        <v>198</v>
      </c>
      <c r="E1367" s="246" t="s">
        <v>19</v>
      </c>
      <c r="F1367" s="247" t="s">
        <v>7057</v>
      </c>
      <c r="G1367" s="245"/>
      <c r="H1367" s="248">
        <v>14.800000000000001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198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188</v>
      </c>
    </row>
    <row r="1368" s="14" customFormat="1">
      <c r="A1368" s="14"/>
      <c r="B1368" s="244"/>
      <c r="C1368" s="245"/>
      <c r="D1368" s="235" t="s">
        <v>198</v>
      </c>
      <c r="E1368" s="246" t="s">
        <v>19</v>
      </c>
      <c r="F1368" s="247" t="s">
        <v>2187</v>
      </c>
      <c r="G1368" s="245"/>
      <c r="H1368" s="248">
        <v>-0.90000000000000002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198</v>
      </c>
      <c r="AU1368" s="254" t="s">
        <v>82</v>
      </c>
      <c r="AV1368" s="14" t="s">
        <v>82</v>
      </c>
      <c r="AW1368" s="14" t="s">
        <v>35</v>
      </c>
      <c r="AX1368" s="14" t="s">
        <v>73</v>
      </c>
      <c r="AY1368" s="254" t="s">
        <v>188</v>
      </c>
    </row>
    <row r="1369" s="13" customFormat="1">
      <c r="A1369" s="13"/>
      <c r="B1369" s="233"/>
      <c r="C1369" s="234"/>
      <c r="D1369" s="235" t="s">
        <v>198</v>
      </c>
      <c r="E1369" s="236" t="s">
        <v>19</v>
      </c>
      <c r="F1369" s="237" t="s">
        <v>6997</v>
      </c>
      <c r="G1369" s="234"/>
      <c r="H1369" s="236" t="s">
        <v>19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198</v>
      </c>
      <c r="AU1369" s="243" t="s">
        <v>82</v>
      </c>
      <c r="AV1369" s="13" t="s">
        <v>80</v>
      </c>
      <c r="AW1369" s="13" t="s">
        <v>35</v>
      </c>
      <c r="AX1369" s="13" t="s">
        <v>73</v>
      </c>
      <c r="AY1369" s="243" t="s">
        <v>188</v>
      </c>
    </row>
    <row r="1370" s="14" customFormat="1">
      <c r="A1370" s="14"/>
      <c r="B1370" s="244"/>
      <c r="C1370" s="245"/>
      <c r="D1370" s="235" t="s">
        <v>198</v>
      </c>
      <c r="E1370" s="246" t="s">
        <v>19</v>
      </c>
      <c r="F1370" s="247" t="s">
        <v>7058</v>
      </c>
      <c r="G1370" s="245"/>
      <c r="H1370" s="248">
        <v>32.354999999999997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198</v>
      </c>
      <c r="AU1370" s="254" t="s">
        <v>82</v>
      </c>
      <c r="AV1370" s="14" t="s">
        <v>82</v>
      </c>
      <c r="AW1370" s="14" t="s">
        <v>35</v>
      </c>
      <c r="AX1370" s="14" t="s">
        <v>73</v>
      </c>
      <c r="AY1370" s="254" t="s">
        <v>188</v>
      </c>
    </row>
    <row r="1371" s="14" customFormat="1">
      <c r="A1371" s="14"/>
      <c r="B1371" s="244"/>
      <c r="C1371" s="245"/>
      <c r="D1371" s="235" t="s">
        <v>198</v>
      </c>
      <c r="E1371" s="246" t="s">
        <v>19</v>
      </c>
      <c r="F1371" s="247" t="s">
        <v>7436</v>
      </c>
      <c r="G1371" s="245"/>
      <c r="H1371" s="248">
        <v>-3.7999999999999998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198</v>
      </c>
      <c r="AU1371" s="254" t="s">
        <v>82</v>
      </c>
      <c r="AV1371" s="14" t="s">
        <v>82</v>
      </c>
      <c r="AW1371" s="14" t="s">
        <v>35</v>
      </c>
      <c r="AX1371" s="14" t="s">
        <v>73</v>
      </c>
      <c r="AY1371" s="254" t="s">
        <v>188</v>
      </c>
    </row>
    <row r="1372" s="13" customFormat="1">
      <c r="A1372" s="13"/>
      <c r="B1372" s="233"/>
      <c r="C1372" s="234"/>
      <c r="D1372" s="235" t="s">
        <v>198</v>
      </c>
      <c r="E1372" s="236" t="s">
        <v>19</v>
      </c>
      <c r="F1372" s="237" t="s">
        <v>7001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198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188</v>
      </c>
    </row>
    <row r="1373" s="14" customFormat="1">
      <c r="A1373" s="14"/>
      <c r="B1373" s="244"/>
      <c r="C1373" s="245"/>
      <c r="D1373" s="235" t="s">
        <v>198</v>
      </c>
      <c r="E1373" s="246" t="s">
        <v>19</v>
      </c>
      <c r="F1373" s="247" t="s">
        <v>7059</v>
      </c>
      <c r="G1373" s="245"/>
      <c r="H1373" s="248">
        <v>15.720000000000001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198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188</v>
      </c>
    </row>
    <row r="1374" s="14" customFormat="1">
      <c r="A1374" s="14"/>
      <c r="B1374" s="244"/>
      <c r="C1374" s="245"/>
      <c r="D1374" s="235" t="s">
        <v>198</v>
      </c>
      <c r="E1374" s="246" t="s">
        <v>19</v>
      </c>
      <c r="F1374" s="247" t="s">
        <v>2187</v>
      </c>
      <c r="G1374" s="245"/>
      <c r="H1374" s="248">
        <v>-0.90000000000000002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198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188</v>
      </c>
    </row>
    <row r="1375" s="13" customFormat="1">
      <c r="A1375" s="13"/>
      <c r="B1375" s="233"/>
      <c r="C1375" s="234"/>
      <c r="D1375" s="235" t="s">
        <v>198</v>
      </c>
      <c r="E1375" s="236" t="s">
        <v>19</v>
      </c>
      <c r="F1375" s="237" t="s">
        <v>7005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198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188</v>
      </c>
    </row>
    <row r="1376" s="14" customFormat="1">
      <c r="A1376" s="14"/>
      <c r="B1376" s="244"/>
      <c r="C1376" s="245"/>
      <c r="D1376" s="235" t="s">
        <v>198</v>
      </c>
      <c r="E1376" s="246" t="s">
        <v>19</v>
      </c>
      <c r="F1376" s="247" t="s">
        <v>7066</v>
      </c>
      <c r="G1376" s="245"/>
      <c r="H1376" s="248">
        <v>6.4000000000000004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198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188</v>
      </c>
    </row>
    <row r="1377" s="14" customFormat="1">
      <c r="A1377" s="14"/>
      <c r="B1377" s="244"/>
      <c r="C1377" s="245"/>
      <c r="D1377" s="235" t="s">
        <v>198</v>
      </c>
      <c r="E1377" s="246" t="s">
        <v>19</v>
      </c>
      <c r="F1377" s="247" t="s">
        <v>7437</v>
      </c>
      <c r="G1377" s="245"/>
      <c r="H1377" s="248">
        <v>-1.8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198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188</v>
      </c>
    </row>
    <row r="1378" s="15" customFormat="1">
      <c r="A1378" s="15"/>
      <c r="B1378" s="255"/>
      <c r="C1378" s="256"/>
      <c r="D1378" s="235" t="s">
        <v>198</v>
      </c>
      <c r="E1378" s="257" t="s">
        <v>19</v>
      </c>
      <c r="F1378" s="258" t="s">
        <v>229</v>
      </c>
      <c r="G1378" s="256"/>
      <c r="H1378" s="259">
        <v>77.275000000000006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5" t="s">
        <v>198</v>
      </c>
      <c r="AU1378" s="265" t="s">
        <v>82</v>
      </c>
      <c r="AV1378" s="15" t="s">
        <v>135</v>
      </c>
      <c r="AW1378" s="15" t="s">
        <v>35</v>
      </c>
      <c r="AX1378" s="15" t="s">
        <v>80</v>
      </c>
      <c r="AY1378" s="265" t="s">
        <v>188</v>
      </c>
    </row>
    <row r="1379" s="14" customFormat="1">
      <c r="A1379" s="14"/>
      <c r="B1379" s="244"/>
      <c r="C1379" s="245"/>
      <c r="D1379" s="235" t="s">
        <v>198</v>
      </c>
      <c r="E1379" s="245"/>
      <c r="F1379" s="247" t="s">
        <v>7441</v>
      </c>
      <c r="G1379" s="245"/>
      <c r="H1379" s="248">
        <v>78.820999999999998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198</v>
      </c>
      <c r="AU1379" s="254" t="s">
        <v>82</v>
      </c>
      <c r="AV1379" s="14" t="s">
        <v>82</v>
      </c>
      <c r="AW1379" s="14" t="s">
        <v>4</v>
      </c>
      <c r="AX1379" s="14" t="s">
        <v>80</v>
      </c>
      <c r="AY1379" s="254" t="s">
        <v>188</v>
      </c>
    </row>
    <row r="1380" s="2" customFormat="1" ht="24.15" customHeight="1">
      <c r="A1380" s="40"/>
      <c r="B1380" s="41"/>
      <c r="C1380" s="215" t="s">
        <v>2124</v>
      </c>
      <c r="D1380" s="215" t="s">
        <v>190</v>
      </c>
      <c r="E1380" s="216" t="s">
        <v>1482</v>
      </c>
      <c r="F1380" s="217" t="s">
        <v>1483</v>
      </c>
      <c r="G1380" s="218" t="s">
        <v>460</v>
      </c>
      <c r="H1380" s="266"/>
      <c r="I1380" s="220"/>
      <c r="J1380" s="221">
        <f>ROUND(I1380*H1380,2)</f>
        <v>0</v>
      </c>
      <c r="K1380" s="217" t="s">
        <v>194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342</v>
      </c>
      <c r="AT1380" s="226" t="s">
        <v>190</v>
      </c>
      <c r="AU1380" s="226" t="s">
        <v>82</v>
      </c>
      <c r="AY1380" s="19" t="s">
        <v>188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342</v>
      </c>
      <c r="BM1380" s="226" t="s">
        <v>7442</v>
      </c>
    </row>
    <row r="1381" s="2" customFormat="1">
      <c r="A1381" s="40"/>
      <c r="B1381" s="41"/>
      <c r="C1381" s="42"/>
      <c r="D1381" s="228" t="s">
        <v>196</v>
      </c>
      <c r="E1381" s="42"/>
      <c r="F1381" s="229" t="s">
        <v>2205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196</v>
      </c>
      <c r="AU1381" s="19" t="s">
        <v>82</v>
      </c>
    </row>
    <row r="1382" s="12" customFormat="1" ht="22.8" customHeight="1">
      <c r="A1382" s="12"/>
      <c r="B1382" s="199"/>
      <c r="C1382" s="200"/>
      <c r="D1382" s="201" t="s">
        <v>72</v>
      </c>
      <c r="E1382" s="213" t="s">
        <v>2206</v>
      </c>
      <c r="F1382" s="213" t="s">
        <v>2207</v>
      </c>
      <c r="G1382" s="200"/>
      <c r="H1382" s="200"/>
      <c r="I1382" s="203"/>
      <c r="J1382" s="214">
        <f>BK1382</f>
        <v>0</v>
      </c>
      <c r="K1382" s="200"/>
      <c r="L1382" s="205"/>
      <c r="M1382" s="206"/>
      <c r="N1382" s="207"/>
      <c r="O1382" s="207"/>
      <c r="P1382" s="208">
        <f>SUM(P1383:P1493)</f>
        <v>0</v>
      </c>
      <c r="Q1382" s="207"/>
      <c r="R1382" s="208">
        <f>SUM(R1383:R1493)</f>
        <v>2.0182788</v>
      </c>
      <c r="S1382" s="207"/>
      <c r="T1382" s="209">
        <f>SUM(T1383:T1493)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10" t="s">
        <v>82</v>
      </c>
      <c r="AT1382" s="211" t="s">
        <v>72</v>
      </c>
      <c r="AU1382" s="211" t="s">
        <v>80</v>
      </c>
      <c r="AY1382" s="210" t="s">
        <v>188</v>
      </c>
      <c r="BK1382" s="212">
        <f>SUM(BK1383:BK1493)</f>
        <v>0</v>
      </c>
    </row>
    <row r="1383" s="2" customFormat="1" ht="24.15" customHeight="1">
      <c r="A1383" s="40"/>
      <c r="B1383" s="41"/>
      <c r="C1383" s="215" t="s">
        <v>2129</v>
      </c>
      <c r="D1383" s="215" t="s">
        <v>190</v>
      </c>
      <c r="E1383" s="216" t="s">
        <v>2209</v>
      </c>
      <c r="F1383" s="217" t="s">
        <v>2210</v>
      </c>
      <c r="G1383" s="218" t="s">
        <v>243</v>
      </c>
      <c r="H1383" s="219">
        <v>102.974</v>
      </c>
      <c r="I1383" s="220"/>
      <c r="J1383" s="221">
        <f>ROUND(I1383*H1383,2)</f>
        <v>0</v>
      </c>
      <c r="K1383" s="217" t="s">
        <v>194</v>
      </c>
      <c r="L1383" s="46"/>
      <c r="M1383" s="222" t="s">
        <v>19</v>
      </c>
      <c r="N1383" s="223" t="s">
        <v>44</v>
      </c>
      <c r="O1383" s="86"/>
      <c r="P1383" s="224">
        <f>O1383*H1383</f>
        <v>0</v>
      </c>
      <c r="Q1383" s="224">
        <v>0.0053</v>
      </c>
      <c r="R1383" s="224">
        <f>Q1383*H1383</f>
        <v>0.54576219999999998</v>
      </c>
      <c r="S1383" s="224">
        <v>0</v>
      </c>
      <c r="T1383" s="225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6" t="s">
        <v>342</v>
      </c>
      <c r="AT1383" s="226" t="s">
        <v>190</v>
      </c>
      <c r="AU1383" s="226" t="s">
        <v>82</v>
      </c>
      <c r="AY1383" s="19" t="s">
        <v>188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19" t="s">
        <v>80</v>
      </c>
      <c r="BK1383" s="227">
        <f>ROUND(I1383*H1383,2)</f>
        <v>0</v>
      </c>
      <c r="BL1383" s="19" t="s">
        <v>342</v>
      </c>
      <c r="BM1383" s="226" t="s">
        <v>7443</v>
      </c>
    </row>
    <row r="1384" s="2" customFormat="1">
      <c r="A1384" s="40"/>
      <c r="B1384" s="41"/>
      <c r="C1384" s="42"/>
      <c r="D1384" s="228" t="s">
        <v>196</v>
      </c>
      <c r="E1384" s="42"/>
      <c r="F1384" s="229" t="s">
        <v>2212</v>
      </c>
      <c r="G1384" s="42"/>
      <c r="H1384" s="42"/>
      <c r="I1384" s="230"/>
      <c r="J1384" s="42"/>
      <c r="K1384" s="42"/>
      <c r="L1384" s="46"/>
      <c r="M1384" s="231"/>
      <c r="N1384" s="232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196</v>
      </c>
      <c r="AU1384" s="19" t="s">
        <v>82</v>
      </c>
    </row>
    <row r="1385" s="13" customFormat="1">
      <c r="A1385" s="13"/>
      <c r="B1385" s="233"/>
      <c r="C1385" s="234"/>
      <c r="D1385" s="235" t="s">
        <v>198</v>
      </c>
      <c r="E1385" s="236" t="s">
        <v>19</v>
      </c>
      <c r="F1385" s="237" t="s">
        <v>655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198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188</v>
      </c>
    </row>
    <row r="1386" s="13" customFormat="1">
      <c r="A1386" s="13"/>
      <c r="B1386" s="233"/>
      <c r="C1386" s="234"/>
      <c r="D1386" s="235" t="s">
        <v>198</v>
      </c>
      <c r="E1386" s="236" t="s">
        <v>19</v>
      </c>
      <c r="F1386" s="237" t="s">
        <v>6981</v>
      </c>
      <c r="G1386" s="234"/>
      <c r="H1386" s="236" t="s">
        <v>19</v>
      </c>
      <c r="I1386" s="238"/>
      <c r="J1386" s="234"/>
      <c r="K1386" s="234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198</v>
      </c>
      <c r="AU1386" s="243" t="s">
        <v>82</v>
      </c>
      <c r="AV1386" s="13" t="s">
        <v>80</v>
      </c>
      <c r="AW1386" s="13" t="s">
        <v>35</v>
      </c>
      <c r="AX1386" s="13" t="s">
        <v>73</v>
      </c>
      <c r="AY1386" s="243" t="s">
        <v>188</v>
      </c>
    </row>
    <row r="1387" s="14" customFormat="1">
      <c r="A1387" s="14"/>
      <c r="B1387" s="244"/>
      <c r="C1387" s="245"/>
      <c r="D1387" s="235" t="s">
        <v>198</v>
      </c>
      <c r="E1387" s="246" t="s">
        <v>19</v>
      </c>
      <c r="F1387" s="247" t="s">
        <v>7444</v>
      </c>
      <c r="G1387" s="245"/>
      <c r="H1387" s="248">
        <v>16.218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198</v>
      </c>
      <c r="AU1387" s="254" t="s">
        <v>82</v>
      </c>
      <c r="AV1387" s="14" t="s">
        <v>82</v>
      </c>
      <c r="AW1387" s="14" t="s">
        <v>35</v>
      </c>
      <c r="AX1387" s="14" t="s">
        <v>73</v>
      </c>
      <c r="AY1387" s="254" t="s">
        <v>188</v>
      </c>
    </row>
    <row r="1388" s="14" customFormat="1">
      <c r="A1388" s="14"/>
      <c r="B1388" s="244"/>
      <c r="C1388" s="245"/>
      <c r="D1388" s="235" t="s">
        <v>198</v>
      </c>
      <c r="E1388" s="246" t="s">
        <v>19</v>
      </c>
      <c r="F1388" s="247" t="s">
        <v>7100</v>
      </c>
      <c r="G1388" s="245"/>
      <c r="H1388" s="248">
        <v>-3.2040000000000002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198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188</v>
      </c>
    </row>
    <row r="1389" s="13" customFormat="1">
      <c r="A1389" s="13"/>
      <c r="B1389" s="233"/>
      <c r="C1389" s="234"/>
      <c r="D1389" s="235" t="s">
        <v>198</v>
      </c>
      <c r="E1389" s="236" t="s">
        <v>19</v>
      </c>
      <c r="F1389" s="237" t="s">
        <v>6983</v>
      </c>
      <c r="G1389" s="234"/>
      <c r="H1389" s="236" t="s">
        <v>19</v>
      </c>
      <c r="I1389" s="238"/>
      <c r="J1389" s="234"/>
      <c r="K1389" s="234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198</v>
      </c>
      <c r="AU1389" s="243" t="s">
        <v>82</v>
      </c>
      <c r="AV1389" s="13" t="s">
        <v>80</v>
      </c>
      <c r="AW1389" s="13" t="s">
        <v>35</v>
      </c>
      <c r="AX1389" s="13" t="s">
        <v>73</v>
      </c>
      <c r="AY1389" s="243" t="s">
        <v>188</v>
      </c>
    </row>
    <row r="1390" s="14" customFormat="1">
      <c r="A1390" s="14"/>
      <c r="B1390" s="244"/>
      <c r="C1390" s="245"/>
      <c r="D1390" s="235" t="s">
        <v>198</v>
      </c>
      <c r="E1390" s="246" t="s">
        <v>19</v>
      </c>
      <c r="F1390" s="247" t="s">
        <v>7101</v>
      </c>
      <c r="G1390" s="245"/>
      <c r="H1390" s="248">
        <v>19.007999999999999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198</v>
      </c>
      <c r="AU1390" s="254" t="s">
        <v>82</v>
      </c>
      <c r="AV1390" s="14" t="s">
        <v>82</v>
      </c>
      <c r="AW1390" s="14" t="s">
        <v>35</v>
      </c>
      <c r="AX1390" s="14" t="s">
        <v>73</v>
      </c>
      <c r="AY1390" s="254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7100</v>
      </c>
      <c r="G1391" s="245"/>
      <c r="H1391" s="248">
        <v>-3.2040000000000002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3" customFormat="1">
      <c r="A1392" s="13"/>
      <c r="B1392" s="233"/>
      <c r="C1392" s="234"/>
      <c r="D1392" s="235" t="s">
        <v>198</v>
      </c>
      <c r="E1392" s="236" t="s">
        <v>19</v>
      </c>
      <c r="F1392" s="237" t="s">
        <v>6985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198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188</v>
      </c>
    </row>
    <row r="1393" s="14" customFormat="1">
      <c r="A1393" s="14"/>
      <c r="B1393" s="244"/>
      <c r="C1393" s="245"/>
      <c r="D1393" s="235" t="s">
        <v>198</v>
      </c>
      <c r="E1393" s="246" t="s">
        <v>19</v>
      </c>
      <c r="F1393" s="247" t="s">
        <v>7102</v>
      </c>
      <c r="G1393" s="245"/>
      <c r="H1393" s="248">
        <v>12.311999999999999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198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188</v>
      </c>
    </row>
    <row r="1394" s="14" customFormat="1">
      <c r="A1394" s="14"/>
      <c r="B1394" s="244"/>
      <c r="C1394" s="245"/>
      <c r="D1394" s="235" t="s">
        <v>198</v>
      </c>
      <c r="E1394" s="246" t="s">
        <v>19</v>
      </c>
      <c r="F1394" s="247" t="s">
        <v>7103</v>
      </c>
      <c r="G1394" s="245"/>
      <c r="H1394" s="248">
        <v>-1.6020000000000001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198</v>
      </c>
      <c r="AU1394" s="254" t="s">
        <v>82</v>
      </c>
      <c r="AV1394" s="14" t="s">
        <v>82</v>
      </c>
      <c r="AW1394" s="14" t="s">
        <v>35</v>
      </c>
      <c r="AX1394" s="14" t="s">
        <v>73</v>
      </c>
      <c r="AY1394" s="254" t="s">
        <v>188</v>
      </c>
    </row>
    <row r="1395" s="13" customFormat="1">
      <c r="A1395" s="13"/>
      <c r="B1395" s="233"/>
      <c r="C1395" s="234"/>
      <c r="D1395" s="235" t="s">
        <v>198</v>
      </c>
      <c r="E1395" s="236" t="s">
        <v>19</v>
      </c>
      <c r="F1395" s="237" t="s">
        <v>7053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198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188</v>
      </c>
    </row>
    <row r="1396" s="14" customFormat="1">
      <c r="A1396" s="14"/>
      <c r="B1396" s="244"/>
      <c r="C1396" s="245"/>
      <c r="D1396" s="235" t="s">
        <v>198</v>
      </c>
      <c r="E1396" s="246" t="s">
        <v>19</v>
      </c>
      <c r="F1396" s="247" t="s">
        <v>7104</v>
      </c>
      <c r="G1396" s="245"/>
      <c r="H1396" s="248">
        <v>12.545999999999999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198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188</v>
      </c>
    </row>
    <row r="1397" s="14" customFormat="1">
      <c r="A1397" s="14"/>
      <c r="B1397" s="244"/>
      <c r="C1397" s="245"/>
      <c r="D1397" s="235" t="s">
        <v>198</v>
      </c>
      <c r="E1397" s="246" t="s">
        <v>19</v>
      </c>
      <c r="F1397" s="247" t="s">
        <v>7105</v>
      </c>
      <c r="G1397" s="245"/>
      <c r="H1397" s="248">
        <v>-1.6200000000000001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198</v>
      </c>
      <c r="AU1397" s="254" t="s">
        <v>82</v>
      </c>
      <c r="AV1397" s="14" t="s">
        <v>82</v>
      </c>
      <c r="AW1397" s="14" t="s">
        <v>35</v>
      </c>
      <c r="AX1397" s="14" t="s">
        <v>73</v>
      </c>
      <c r="AY1397" s="254" t="s">
        <v>188</v>
      </c>
    </row>
    <row r="1398" s="13" customFormat="1">
      <c r="A1398" s="13"/>
      <c r="B1398" s="233"/>
      <c r="C1398" s="234"/>
      <c r="D1398" s="235" t="s">
        <v>198</v>
      </c>
      <c r="E1398" s="236" t="s">
        <v>19</v>
      </c>
      <c r="F1398" s="237" t="s">
        <v>6939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198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188</v>
      </c>
    </row>
    <row r="1399" s="14" customFormat="1">
      <c r="A1399" s="14"/>
      <c r="B1399" s="244"/>
      <c r="C1399" s="245"/>
      <c r="D1399" s="235" t="s">
        <v>198</v>
      </c>
      <c r="E1399" s="246" t="s">
        <v>19</v>
      </c>
      <c r="F1399" s="247" t="s">
        <v>2584</v>
      </c>
      <c r="G1399" s="245"/>
      <c r="H1399" s="248">
        <v>12.186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198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188</v>
      </c>
    </row>
    <row r="1400" s="14" customFormat="1">
      <c r="A1400" s="14"/>
      <c r="B1400" s="244"/>
      <c r="C1400" s="245"/>
      <c r="D1400" s="235" t="s">
        <v>198</v>
      </c>
      <c r="E1400" s="246" t="s">
        <v>19</v>
      </c>
      <c r="F1400" s="247" t="s">
        <v>1818</v>
      </c>
      <c r="G1400" s="245"/>
      <c r="H1400" s="248">
        <v>-3.2400000000000002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198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188</v>
      </c>
    </row>
    <row r="1401" s="13" customFormat="1">
      <c r="A1401" s="13"/>
      <c r="B1401" s="233"/>
      <c r="C1401" s="234"/>
      <c r="D1401" s="235" t="s">
        <v>198</v>
      </c>
      <c r="E1401" s="236" t="s">
        <v>19</v>
      </c>
      <c r="F1401" s="237" t="s">
        <v>6940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198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188</v>
      </c>
    </row>
    <row r="1402" s="14" customFormat="1">
      <c r="A1402" s="14"/>
      <c r="B1402" s="244"/>
      <c r="C1402" s="245"/>
      <c r="D1402" s="235" t="s">
        <v>198</v>
      </c>
      <c r="E1402" s="246" t="s">
        <v>19</v>
      </c>
      <c r="F1402" s="247" t="s">
        <v>7106</v>
      </c>
      <c r="G1402" s="245"/>
      <c r="H1402" s="248">
        <v>23.904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198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188</v>
      </c>
    </row>
    <row r="1403" s="14" customFormat="1">
      <c r="A1403" s="14"/>
      <c r="B1403" s="244"/>
      <c r="C1403" s="245"/>
      <c r="D1403" s="235" t="s">
        <v>198</v>
      </c>
      <c r="E1403" s="246" t="s">
        <v>19</v>
      </c>
      <c r="F1403" s="247" t="s">
        <v>7105</v>
      </c>
      <c r="G1403" s="245"/>
      <c r="H1403" s="248">
        <v>-1.6200000000000001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198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188</v>
      </c>
    </row>
    <row r="1404" s="13" customFormat="1">
      <c r="A1404" s="13"/>
      <c r="B1404" s="233"/>
      <c r="C1404" s="234"/>
      <c r="D1404" s="235" t="s">
        <v>198</v>
      </c>
      <c r="E1404" s="236" t="s">
        <v>19</v>
      </c>
      <c r="F1404" s="237" t="s">
        <v>7060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198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188</v>
      </c>
    </row>
    <row r="1405" s="14" customFormat="1">
      <c r="A1405" s="14"/>
      <c r="B1405" s="244"/>
      <c r="C1405" s="245"/>
      <c r="D1405" s="235" t="s">
        <v>198</v>
      </c>
      <c r="E1405" s="246" t="s">
        <v>19</v>
      </c>
      <c r="F1405" s="247" t="s">
        <v>7107</v>
      </c>
      <c r="G1405" s="245"/>
      <c r="H1405" s="248">
        <v>12.826000000000001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198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188</v>
      </c>
    </row>
    <row r="1406" s="14" customFormat="1">
      <c r="A1406" s="14"/>
      <c r="B1406" s="244"/>
      <c r="C1406" s="245"/>
      <c r="D1406" s="235" t="s">
        <v>198</v>
      </c>
      <c r="E1406" s="246" t="s">
        <v>19</v>
      </c>
      <c r="F1406" s="247" t="s">
        <v>7108</v>
      </c>
      <c r="G1406" s="245"/>
      <c r="H1406" s="248">
        <v>-1.6160000000000001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198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188</v>
      </c>
    </row>
    <row r="1407" s="13" customFormat="1">
      <c r="A1407" s="13"/>
      <c r="B1407" s="233"/>
      <c r="C1407" s="234"/>
      <c r="D1407" s="235" t="s">
        <v>198</v>
      </c>
      <c r="E1407" s="236" t="s">
        <v>19</v>
      </c>
      <c r="F1407" s="237" t="s">
        <v>7062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198</v>
      </c>
      <c r="AU1407" s="243" t="s">
        <v>82</v>
      </c>
      <c r="AV1407" s="13" t="s">
        <v>80</v>
      </c>
      <c r="AW1407" s="13" t="s">
        <v>35</v>
      </c>
      <c r="AX1407" s="13" t="s">
        <v>73</v>
      </c>
      <c r="AY1407" s="243" t="s">
        <v>188</v>
      </c>
    </row>
    <row r="1408" s="14" customFormat="1">
      <c r="A1408" s="14"/>
      <c r="B1408" s="244"/>
      <c r="C1408" s="245"/>
      <c r="D1408" s="235" t="s">
        <v>198</v>
      </c>
      <c r="E1408" s="246" t="s">
        <v>19</v>
      </c>
      <c r="F1408" s="247" t="s">
        <v>7109</v>
      </c>
      <c r="G1408" s="245"/>
      <c r="H1408" s="248">
        <v>7.2000000000000002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198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188</v>
      </c>
    </row>
    <row r="1409" s="14" customFormat="1">
      <c r="A1409" s="14"/>
      <c r="B1409" s="244"/>
      <c r="C1409" s="245"/>
      <c r="D1409" s="235" t="s">
        <v>198</v>
      </c>
      <c r="E1409" s="246" t="s">
        <v>19</v>
      </c>
      <c r="F1409" s="247" t="s">
        <v>7110</v>
      </c>
      <c r="G1409" s="245"/>
      <c r="H1409" s="248">
        <v>-4.3200000000000003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198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188</v>
      </c>
    </row>
    <row r="1410" s="13" customFormat="1">
      <c r="A1410" s="13"/>
      <c r="B1410" s="233"/>
      <c r="C1410" s="234"/>
      <c r="D1410" s="235" t="s">
        <v>198</v>
      </c>
      <c r="E1410" s="236" t="s">
        <v>19</v>
      </c>
      <c r="F1410" s="237" t="s">
        <v>7064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198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188</v>
      </c>
    </row>
    <row r="1411" s="14" customFormat="1">
      <c r="A1411" s="14"/>
      <c r="B1411" s="244"/>
      <c r="C1411" s="245"/>
      <c r="D1411" s="235" t="s">
        <v>198</v>
      </c>
      <c r="E1411" s="246" t="s">
        <v>19</v>
      </c>
      <c r="F1411" s="247" t="s">
        <v>7111</v>
      </c>
      <c r="G1411" s="245"/>
      <c r="H1411" s="248">
        <v>8.6400000000000006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198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188</v>
      </c>
    </row>
    <row r="1412" s="14" customFormat="1">
      <c r="A1412" s="14"/>
      <c r="B1412" s="244"/>
      <c r="C1412" s="245"/>
      <c r="D1412" s="235" t="s">
        <v>198</v>
      </c>
      <c r="E1412" s="246" t="s">
        <v>19</v>
      </c>
      <c r="F1412" s="247" t="s">
        <v>7112</v>
      </c>
      <c r="G1412" s="245"/>
      <c r="H1412" s="248">
        <v>-1.44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198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188</v>
      </c>
    </row>
    <row r="1413" s="15" customFormat="1">
      <c r="A1413" s="15"/>
      <c r="B1413" s="255"/>
      <c r="C1413" s="256"/>
      <c r="D1413" s="235" t="s">
        <v>198</v>
      </c>
      <c r="E1413" s="257" t="s">
        <v>19</v>
      </c>
      <c r="F1413" s="258" t="s">
        <v>229</v>
      </c>
      <c r="G1413" s="256"/>
      <c r="H1413" s="259">
        <v>102.974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198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188</v>
      </c>
    </row>
    <row r="1414" s="2" customFormat="1" ht="16.5" customHeight="1">
      <c r="A1414" s="40"/>
      <c r="B1414" s="41"/>
      <c r="C1414" s="272" t="s">
        <v>2134</v>
      </c>
      <c r="D1414" s="272" t="s">
        <v>522</v>
      </c>
      <c r="E1414" s="273" t="s">
        <v>2214</v>
      </c>
      <c r="F1414" s="274" t="s">
        <v>2215</v>
      </c>
      <c r="G1414" s="275" t="s">
        <v>243</v>
      </c>
      <c r="H1414" s="276">
        <v>113.271</v>
      </c>
      <c r="I1414" s="277"/>
      <c r="J1414" s="278">
        <f>ROUND(I1414*H1414,2)</f>
        <v>0</v>
      </c>
      <c r="K1414" s="274" t="s">
        <v>194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0.0126</v>
      </c>
      <c r="R1414" s="224">
        <f>Q1414*H1414</f>
        <v>1.4272146000000001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630</v>
      </c>
      <c r="AT1414" s="226" t="s">
        <v>522</v>
      </c>
      <c r="AU1414" s="226" t="s">
        <v>82</v>
      </c>
      <c r="AY1414" s="19" t="s">
        <v>188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342</v>
      </c>
      <c r="BM1414" s="226" t="s">
        <v>7445</v>
      </c>
    </row>
    <row r="1415" s="13" customFormat="1">
      <c r="A1415" s="13"/>
      <c r="B1415" s="233"/>
      <c r="C1415" s="234"/>
      <c r="D1415" s="235" t="s">
        <v>198</v>
      </c>
      <c r="E1415" s="236" t="s">
        <v>19</v>
      </c>
      <c r="F1415" s="237" t="s">
        <v>655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198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188</v>
      </c>
    </row>
    <row r="1416" s="13" customFormat="1">
      <c r="A1416" s="13"/>
      <c r="B1416" s="233"/>
      <c r="C1416" s="234"/>
      <c r="D1416" s="235" t="s">
        <v>198</v>
      </c>
      <c r="E1416" s="236" t="s">
        <v>19</v>
      </c>
      <c r="F1416" s="237" t="s">
        <v>6981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198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188</v>
      </c>
    </row>
    <row r="1417" s="14" customFormat="1">
      <c r="A1417" s="14"/>
      <c r="B1417" s="244"/>
      <c r="C1417" s="245"/>
      <c r="D1417" s="235" t="s">
        <v>198</v>
      </c>
      <c r="E1417" s="246" t="s">
        <v>19</v>
      </c>
      <c r="F1417" s="247" t="s">
        <v>7444</v>
      </c>
      <c r="G1417" s="245"/>
      <c r="H1417" s="248">
        <v>16.218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198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188</v>
      </c>
    </row>
    <row r="1418" s="14" customFormat="1">
      <c r="A1418" s="14"/>
      <c r="B1418" s="244"/>
      <c r="C1418" s="245"/>
      <c r="D1418" s="235" t="s">
        <v>198</v>
      </c>
      <c r="E1418" s="246" t="s">
        <v>19</v>
      </c>
      <c r="F1418" s="247" t="s">
        <v>7100</v>
      </c>
      <c r="G1418" s="245"/>
      <c r="H1418" s="248">
        <v>-3.2040000000000002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198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188</v>
      </c>
    </row>
    <row r="1419" s="13" customFormat="1">
      <c r="A1419" s="13"/>
      <c r="B1419" s="233"/>
      <c r="C1419" s="234"/>
      <c r="D1419" s="235" t="s">
        <v>198</v>
      </c>
      <c r="E1419" s="236" t="s">
        <v>19</v>
      </c>
      <c r="F1419" s="237" t="s">
        <v>6983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198</v>
      </c>
      <c r="AU1419" s="243" t="s">
        <v>82</v>
      </c>
      <c r="AV1419" s="13" t="s">
        <v>80</v>
      </c>
      <c r="AW1419" s="13" t="s">
        <v>35</v>
      </c>
      <c r="AX1419" s="13" t="s">
        <v>73</v>
      </c>
      <c r="AY1419" s="243" t="s">
        <v>188</v>
      </c>
    </row>
    <row r="1420" s="14" customFormat="1">
      <c r="A1420" s="14"/>
      <c r="B1420" s="244"/>
      <c r="C1420" s="245"/>
      <c r="D1420" s="235" t="s">
        <v>198</v>
      </c>
      <c r="E1420" s="246" t="s">
        <v>19</v>
      </c>
      <c r="F1420" s="247" t="s">
        <v>7101</v>
      </c>
      <c r="G1420" s="245"/>
      <c r="H1420" s="248">
        <v>19.007999999999999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198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188</v>
      </c>
    </row>
    <row r="1421" s="14" customFormat="1">
      <c r="A1421" s="14"/>
      <c r="B1421" s="244"/>
      <c r="C1421" s="245"/>
      <c r="D1421" s="235" t="s">
        <v>198</v>
      </c>
      <c r="E1421" s="246" t="s">
        <v>19</v>
      </c>
      <c r="F1421" s="247" t="s">
        <v>7100</v>
      </c>
      <c r="G1421" s="245"/>
      <c r="H1421" s="248">
        <v>-3.2040000000000002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198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188</v>
      </c>
    </row>
    <row r="1422" s="13" customFormat="1">
      <c r="A1422" s="13"/>
      <c r="B1422" s="233"/>
      <c r="C1422" s="234"/>
      <c r="D1422" s="235" t="s">
        <v>198</v>
      </c>
      <c r="E1422" s="236" t="s">
        <v>19</v>
      </c>
      <c r="F1422" s="237" t="s">
        <v>6985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198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188</v>
      </c>
    </row>
    <row r="1423" s="14" customFormat="1">
      <c r="A1423" s="14"/>
      <c r="B1423" s="244"/>
      <c r="C1423" s="245"/>
      <c r="D1423" s="235" t="s">
        <v>198</v>
      </c>
      <c r="E1423" s="246" t="s">
        <v>19</v>
      </c>
      <c r="F1423" s="247" t="s">
        <v>7102</v>
      </c>
      <c r="G1423" s="245"/>
      <c r="H1423" s="248">
        <v>12.311999999999999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198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188</v>
      </c>
    </row>
    <row r="1424" s="14" customFormat="1">
      <c r="A1424" s="14"/>
      <c r="B1424" s="244"/>
      <c r="C1424" s="245"/>
      <c r="D1424" s="235" t="s">
        <v>198</v>
      </c>
      <c r="E1424" s="246" t="s">
        <v>19</v>
      </c>
      <c r="F1424" s="247" t="s">
        <v>7103</v>
      </c>
      <c r="G1424" s="245"/>
      <c r="H1424" s="248">
        <v>-1.6020000000000001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198</v>
      </c>
      <c r="AU1424" s="254" t="s">
        <v>82</v>
      </c>
      <c r="AV1424" s="14" t="s">
        <v>82</v>
      </c>
      <c r="AW1424" s="14" t="s">
        <v>35</v>
      </c>
      <c r="AX1424" s="14" t="s">
        <v>73</v>
      </c>
      <c r="AY1424" s="254" t="s">
        <v>188</v>
      </c>
    </row>
    <row r="1425" s="13" customFormat="1">
      <c r="A1425" s="13"/>
      <c r="B1425" s="233"/>
      <c r="C1425" s="234"/>
      <c r="D1425" s="235" t="s">
        <v>198</v>
      </c>
      <c r="E1425" s="236" t="s">
        <v>19</v>
      </c>
      <c r="F1425" s="237" t="s">
        <v>7053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198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188</v>
      </c>
    </row>
    <row r="1426" s="14" customFormat="1">
      <c r="A1426" s="14"/>
      <c r="B1426" s="244"/>
      <c r="C1426" s="245"/>
      <c r="D1426" s="235" t="s">
        <v>198</v>
      </c>
      <c r="E1426" s="246" t="s">
        <v>19</v>
      </c>
      <c r="F1426" s="247" t="s">
        <v>7104</v>
      </c>
      <c r="G1426" s="245"/>
      <c r="H1426" s="248">
        <v>12.545999999999999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198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188</v>
      </c>
    </row>
    <row r="1427" s="14" customFormat="1">
      <c r="A1427" s="14"/>
      <c r="B1427" s="244"/>
      <c r="C1427" s="245"/>
      <c r="D1427" s="235" t="s">
        <v>198</v>
      </c>
      <c r="E1427" s="246" t="s">
        <v>19</v>
      </c>
      <c r="F1427" s="247" t="s">
        <v>7105</v>
      </c>
      <c r="G1427" s="245"/>
      <c r="H1427" s="248">
        <v>-1.6200000000000001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198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188</v>
      </c>
    </row>
    <row r="1428" s="13" customFormat="1">
      <c r="A1428" s="13"/>
      <c r="B1428" s="233"/>
      <c r="C1428" s="234"/>
      <c r="D1428" s="235" t="s">
        <v>198</v>
      </c>
      <c r="E1428" s="236" t="s">
        <v>19</v>
      </c>
      <c r="F1428" s="237" t="s">
        <v>6939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198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188</v>
      </c>
    </row>
    <row r="1429" s="14" customFormat="1">
      <c r="A1429" s="14"/>
      <c r="B1429" s="244"/>
      <c r="C1429" s="245"/>
      <c r="D1429" s="235" t="s">
        <v>198</v>
      </c>
      <c r="E1429" s="246" t="s">
        <v>19</v>
      </c>
      <c r="F1429" s="247" t="s">
        <v>2584</v>
      </c>
      <c r="G1429" s="245"/>
      <c r="H1429" s="248">
        <v>12.186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198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188</v>
      </c>
    </row>
    <row r="1430" s="14" customFormat="1">
      <c r="A1430" s="14"/>
      <c r="B1430" s="244"/>
      <c r="C1430" s="245"/>
      <c r="D1430" s="235" t="s">
        <v>198</v>
      </c>
      <c r="E1430" s="246" t="s">
        <v>19</v>
      </c>
      <c r="F1430" s="247" t="s">
        <v>1818</v>
      </c>
      <c r="G1430" s="245"/>
      <c r="H1430" s="248">
        <v>-3.2400000000000002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198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188</v>
      </c>
    </row>
    <row r="1431" s="13" customFormat="1">
      <c r="A1431" s="13"/>
      <c r="B1431" s="233"/>
      <c r="C1431" s="234"/>
      <c r="D1431" s="235" t="s">
        <v>198</v>
      </c>
      <c r="E1431" s="236" t="s">
        <v>19</v>
      </c>
      <c r="F1431" s="237" t="s">
        <v>6940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198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188</v>
      </c>
    </row>
    <row r="1432" s="14" customFormat="1">
      <c r="A1432" s="14"/>
      <c r="B1432" s="244"/>
      <c r="C1432" s="245"/>
      <c r="D1432" s="235" t="s">
        <v>198</v>
      </c>
      <c r="E1432" s="246" t="s">
        <v>19</v>
      </c>
      <c r="F1432" s="247" t="s">
        <v>7106</v>
      </c>
      <c r="G1432" s="245"/>
      <c r="H1432" s="248">
        <v>23.904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198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188</v>
      </c>
    </row>
    <row r="1433" s="14" customFormat="1">
      <c r="A1433" s="14"/>
      <c r="B1433" s="244"/>
      <c r="C1433" s="245"/>
      <c r="D1433" s="235" t="s">
        <v>198</v>
      </c>
      <c r="E1433" s="246" t="s">
        <v>19</v>
      </c>
      <c r="F1433" s="247" t="s">
        <v>7105</v>
      </c>
      <c r="G1433" s="245"/>
      <c r="H1433" s="248">
        <v>-1.6200000000000001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198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188</v>
      </c>
    </row>
    <row r="1434" s="13" customFormat="1">
      <c r="A1434" s="13"/>
      <c r="B1434" s="233"/>
      <c r="C1434" s="234"/>
      <c r="D1434" s="235" t="s">
        <v>198</v>
      </c>
      <c r="E1434" s="236" t="s">
        <v>19</v>
      </c>
      <c r="F1434" s="237" t="s">
        <v>7060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198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188</v>
      </c>
    </row>
    <row r="1435" s="14" customFormat="1">
      <c r="A1435" s="14"/>
      <c r="B1435" s="244"/>
      <c r="C1435" s="245"/>
      <c r="D1435" s="235" t="s">
        <v>198</v>
      </c>
      <c r="E1435" s="246" t="s">
        <v>19</v>
      </c>
      <c r="F1435" s="247" t="s">
        <v>7107</v>
      </c>
      <c r="G1435" s="245"/>
      <c r="H1435" s="248">
        <v>12.826000000000001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198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188</v>
      </c>
    </row>
    <row r="1436" s="14" customFormat="1">
      <c r="A1436" s="14"/>
      <c r="B1436" s="244"/>
      <c r="C1436" s="245"/>
      <c r="D1436" s="235" t="s">
        <v>198</v>
      </c>
      <c r="E1436" s="246" t="s">
        <v>19</v>
      </c>
      <c r="F1436" s="247" t="s">
        <v>7108</v>
      </c>
      <c r="G1436" s="245"/>
      <c r="H1436" s="248">
        <v>-1.6160000000000001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198</v>
      </c>
      <c r="AU1436" s="254" t="s">
        <v>82</v>
      </c>
      <c r="AV1436" s="14" t="s">
        <v>82</v>
      </c>
      <c r="AW1436" s="14" t="s">
        <v>35</v>
      </c>
      <c r="AX1436" s="14" t="s">
        <v>73</v>
      </c>
      <c r="AY1436" s="254" t="s">
        <v>188</v>
      </c>
    </row>
    <row r="1437" s="13" customFormat="1">
      <c r="A1437" s="13"/>
      <c r="B1437" s="233"/>
      <c r="C1437" s="234"/>
      <c r="D1437" s="235" t="s">
        <v>198</v>
      </c>
      <c r="E1437" s="236" t="s">
        <v>19</v>
      </c>
      <c r="F1437" s="237" t="s">
        <v>7062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198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188</v>
      </c>
    </row>
    <row r="1438" s="14" customFormat="1">
      <c r="A1438" s="14"/>
      <c r="B1438" s="244"/>
      <c r="C1438" s="245"/>
      <c r="D1438" s="235" t="s">
        <v>198</v>
      </c>
      <c r="E1438" s="246" t="s">
        <v>19</v>
      </c>
      <c r="F1438" s="247" t="s">
        <v>7109</v>
      </c>
      <c r="G1438" s="245"/>
      <c r="H1438" s="248">
        <v>7.2000000000000002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198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188</v>
      </c>
    </row>
    <row r="1439" s="14" customFormat="1">
      <c r="A1439" s="14"/>
      <c r="B1439" s="244"/>
      <c r="C1439" s="245"/>
      <c r="D1439" s="235" t="s">
        <v>198</v>
      </c>
      <c r="E1439" s="246" t="s">
        <v>19</v>
      </c>
      <c r="F1439" s="247" t="s">
        <v>7110</v>
      </c>
      <c r="G1439" s="245"/>
      <c r="H1439" s="248">
        <v>-4.3200000000000003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198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188</v>
      </c>
    </row>
    <row r="1440" s="13" customFormat="1">
      <c r="A1440" s="13"/>
      <c r="B1440" s="233"/>
      <c r="C1440" s="234"/>
      <c r="D1440" s="235" t="s">
        <v>198</v>
      </c>
      <c r="E1440" s="236" t="s">
        <v>19</v>
      </c>
      <c r="F1440" s="237" t="s">
        <v>7064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198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188</v>
      </c>
    </row>
    <row r="1441" s="14" customFormat="1">
      <c r="A1441" s="14"/>
      <c r="B1441" s="244"/>
      <c r="C1441" s="245"/>
      <c r="D1441" s="235" t="s">
        <v>198</v>
      </c>
      <c r="E1441" s="246" t="s">
        <v>19</v>
      </c>
      <c r="F1441" s="247" t="s">
        <v>7111</v>
      </c>
      <c r="G1441" s="245"/>
      <c r="H1441" s="248">
        <v>8.6400000000000006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198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188</v>
      </c>
    </row>
    <row r="1442" s="14" customFormat="1">
      <c r="A1442" s="14"/>
      <c r="B1442" s="244"/>
      <c r="C1442" s="245"/>
      <c r="D1442" s="235" t="s">
        <v>198</v>
      </c>
      <c r="E1442" s="246" t="s">
        <v>19</v>
      </c>
      <c r="F1442" s="247" t="s">
        <v>7112</v>
      </c>
      <c r="G1442" s="245"/>
      <c r="H1442" s="248">
        <v>-1.44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198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188</v>
      </c>
    </row>
    <row r="1443" s="15" customFormat="1">
      <c r="A1443" s="15"/>
      <c r="B1443" s="255"/>
      <c r="C1443" s="256"/>
      <c r="D1443" s="235" t="s">
        <v>198</v>
      </c>
      <c r="E1443" s="257" t="s">
        <v>19</v>
      </c>
      <c r="F1443" s="258" t="s">
        <v>229</v>
      </c>
      <c r="G1443" s="256"/>
      <c r="H1443" s="259">
        <v>102.974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198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188</v>
      </c>
    </row>
    <row r="1444" s="14" customFormat="1">
      <c r="A1444" s="14"/>
      <c r="B1444" s="244"/>
      <c r="C1444" s="245"/>
      <c r="D1444" s="235" t="s">
        <v>198</v>
      </c>
      <c r="E1444" s="245"/>
      <c r="F1444" s="247" t="s">
        <v>7446</v>
      </c>
      <c r="G1444" s="245"/>
      <c r="H1444" s="248">
        <v>113.271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198</v>
      </c>
      <c r="AU1444" s="254" t="s">
        <v>82</v>
      </c>
      <c r="AV1444" s="14" t="s">
        <v>82</v>
      </c>
      <c r="AW1444" s="14" t="s">
        <v>4</v>
      </c>
      <c r="AX1444" s="14" t="s">
        <v>80</v>
      </c>
      <c r="AY1444" s="254" t="s">
        <v>188</v>
      </c>
    </row>
    <row r="1445" s="2" customFormat="1" ht="16.5" customHeight="1">
      <c r="A1445" s="40"/>
      <c r="B1445" s="41"/>
      <c r="C1445" s="215" t="s">
        <v>2139</v>
      </c>
      <c r="D1445" s="215" t="s">
        <v>190</v>
      </c>
      <c r="E1445" s="216" t="s">
        <v>2219</v>
      </c>
      <c r="F1445" s="217" t="s">
        <v>2220</v>
      </c>
      <c r="G1445" s="218" t="s">
        <v>243</v>
      </c>
      <c r="H1445" s="219">
        <v>1.3999999999999999</v>
      </c>
      <c r="I1445" s="220"/>
      <c r="J1445" s="221">
        <f>ROUND(I1445*H1445,2)</f>
        <v>0</v>
      </c>
      <c r="K1445" s="217" t="s">
        <v>194</v>
      </c>
      <c r="L1445" s="46"/>
      <c r="M1445" s="222" t="s">
        <v>19</v>
      </c>
      <c r="N1445" s="223" t="s">
        <v>44</v>
      </c>
      <c r="O1445" s="86"/>
      <c r="P1445" s="224">
        <f>O1445*H1445</f>
        <v>0</v>
      </c>
      <c r="Q1445" s="224">
        <v>0.00063000000000000003</v>
      </c>
      <c r="R1445" s="224">
        <f>Q1445*H1445</f>
        <v>0.00088199999999999997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342</v>
      </c>
      <c r="AT1445" s="226" t="s">
        <v>190</v>
      </c>
      <c r="AU1445" s="226" t="s">
        <v>82</v>
      </c>
      <c r="AY1445" s="19" t="s">
        <v>188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342</v>
      </c>
      <c r="BM1445" s="226" t="s">
        <v>7447</v>
      </c>
    </row>
    <row r="1446" s="2" customFormat="1">
      <c r="A1446" s="40"/>
      <c r="B1446" s="41"/>
      <c r="C1446" s="42"/>
      <c r="D1446" s="228" t="s">
        <v>196</v>
      </c>
      <c r="E1446" s="42"/>
      <c r="F1446" s="229" t="s">
        <v>2222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196</v>
      </c>
      <c r="AU1446" s="19" t="s">
        <v>82</v>
      </c>
    </row>
    <row r="1447" s="13" customFormat="1">
      <c r="A1447" s="13"/>
      <c r="B1447" s="233"/>
      <c r="C1447" s="234"/>
      <c r="D1447" s="235" t="s">
        <v>198</v>
      </c>
      <c r="E1447" s="236" t="s">
        <v>19</v>
      </c>
      <c r="F1447" s="237" t="s">
        <v>7448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198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188</v>
      </c>
    </row>
    <row r="1448" s="14" customFormat="1">
      <c r="A1448" s="14"/>
      <c r="B1448" s="244"/>
      <c r="C1448" s="245"/>
      <c r="D1448" s="235" t="s">
        <v>198</v>
      </c>
      <c r="E1448" s="246" t="s">
        <v>19</v>
      </c>
      <c r="F1448" s="247" t="s">
        <v>7449</v>
      </c>
      <c r="G1448" s="245"/>
      <c r="H1448" s="248">
        <v>1.3999999999999999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198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188</v>
      </c>
    </row>
    <row r="1449" s="15" customFormat="1">
      <c r="A1449" s="15"/>
      <c r="B1449" s="255"/>
      <c r="C1449" s="256"/>
      <c r="D1449" s="235" t="s">
        <v>198</v>
      </c>
      <c r="E1449" s="257" t="s">
        <v>19</v>
      </c>
      <c r="F1449" s="258" t="s">
        <v>229</v>
      </c>
      <c r="G1449" s="256"/>
      <c r="H1449" s="259">
        <v>1.3999999999999999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198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188</v>
      </c>
    </row>
    <row r="1450" s="2" customFormat="1" ht="16.5" customHeight="1">
      <c r="A1450" s="40"/>
      <c r="B1450" s="41"/>
      <c r="C1450" s="272" t="s">
        <v>2144</v>
      </c>
      <c r="D1450" s="272" t="s">
        <v>522</v>
      </c>
      <c r="E1450" s="273" t="s">
        <v>2225</v>
      </c>
      <c r="F1450" s="274" t="s">
        <v>2226</v>
      </c>
      <c r="G1450" s="275" t="s">
        <v>243</v>
      </c>
      <c r="H1450" s="276">
        <v>1.54</v>
      </c>
      <c r="I1450" s="277"/>
      <c r="J1450" s="278">
        <f>ROUND(I1450*H1450,2)</f>
        <v>0</v>
      </c>
      <c r="K1450" s="274" t="s">
        <v>194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0.01</v>
      </c>
      <c r="R1450" s="224">
        <f>Q1450*H1450</f>
        <v>0.015400000000000001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630</v>
      </c>
      <c r="AT1450" s="226" t="s">
        <v>522</v>
      </c>
      <c r="AU1450" s="226" t="s">
        <v>82</v>
      </c>
      <c r="AY1450" s="19" t="s">
        <v>188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342</v>
      </c>
      <c r="BM1450" s="226" t="s">
        <v>7450</v>
      </c>
    </row>
    <row r="1451" s="13" customFormat="1">
      <c r="A1451" s="13"/>
      <c r="B1451" s="233"/>
      <c r="C1451" s="234"/>
      <c r="D1451" s="235" t="s">
        <v>198</v>
      </c>
      <c r="E1451" s="236" t="s">
        <v>19</v>
      </c>
      <c r="F1451" s="237" t="s">
        <v>7448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198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188</v>
      </c>
    </row>
    <row r="1452" s="14" customFormat="1">
      <c r="A1452" s="14"/>
      <c r="B1452" s="244"/>
      <c r="C1452" s="245"/>
      <c r="D1452" s="235" t="s">
        <v>198</v>
      </c>
      <c r="E1452" s="246" t="s">
        <v>19</v>
      </c>
      <c r="F1452" s="247" t="s">
        <v>7449</v>
      </c>
      <c r="G1452" s="245"/>
      <c r="H1452" s="248">
        <v>1.3999999999999999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198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188</v>
      </c>
    </row>
    <row r="1453" s="15" customFormat="1">
      <c r="A1453" s="15"/>
      <c r="B1453" s="255"/>
      <c r="C1453" s="256"/>
      <c r="D1453" s="235" t="s">
        <v>198</v>
      </c>
      <c r="E1453" s="257" t="s">
        <v>19</v>
      </c>
      <c r="F1453" s="258" t="s">
        <v>229</v>
      </c>
      <c r="G1453" s="256"/>
      <c r="H1453" s="259">
        <v>1.3999999999999999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5" t="s">
        <v>198</v>
      </c>
      <c r="AU1453" s="265" t="s">
        <v>82</v>
      </c>
      <c r="AV1453" s="15" t="s">
        <v>135</v>
      </c>
      <c r="AW1453" s="15" t="s">
        <v>35</v>
      </c>
      <c r="AX1453" s="15" t="s">
        <v>80</v>
      </c>
      <c r="AY1453" s="265" t="s">
        <v>188</v>
      </c>
    </row>
    <row r="1454" s="14" customFormat="1">
      <c r="A1454" s="14"/>
      <c r="B1454" s="244"/>
      <c r="C1454" s="245"/>
      <c r="D1454" s="235" t="s">
        <v>198</v>
      </c>
      <c r="E1454" s="245"/>
      <c r="F1454" s="247" t="s">
        <v>7451</v>
      </c>
      <c r="G1454" s="245"/>
      <c r="H1454" s="248">
        <v>1.54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4</v>
      </c>
      <c r="AX1454" s="14" t="s">
        <v>80</v>
      </c>
      <c r="AY1454" s="254" t="s">
        <v>188</v>
      </c>
    </row>
    <row r="1455" s="2" customFormat="1" ht="16.5" customHeight="1">
      <c r="A1455" s="40"/>
      <c r="B1455" s="41"/>
      <c r="C1455" s="215" t="s">
        <v>2149</v>
      </c>
      <c r="D1455" s="215" t="s">
        <v>190</v>
      </c>
      <c r="E1455" s="216" t="s">
        <v>3004</v>
      </c>
      <c r="F1455" s="217" t="s">
        <v>3005</v>
      </c>
      <c r="G1455" s="218" t="s">
        <v>501</v>
      </c>
      <c r="H1455" s="219">
        <v>1.8</v>
      </c>
      <c r="I1455" s="220"/>
      <c r="J1455" s="221">
        <f>ROUND(I1455*H1455,2)</f>
        <v>0</v>
      </c>
      <c r="K1455" s="217" t="s">
        <v>194</v>
      </c>
      <c r="L1455" s="46"/>
      <c r="M1455" s="222" t="s">
        <v>19</v>
      </c>
      <c r="N1455" s="223" t="s">
        <v>44</v>
      </c>
      <c r="O1455" s="86"/>
      <c r="P1455" s="224">
        <f>O1455*H1455</f>
        <v>0</v>
      </c>
      <c r="Q1455" s="224">
        <v>0.00055000000000000003</v>
      </c>
      <c r="R1455" s="224">
        <f>Q1455*H1455</f>
        <v>0.00098999999999999999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342</v>
      </c>
      <c r="AT1455" s="226" t="s">
        <v>190</v>
      </c>
      <c r="AU1455" s="226" t="s">
        <v>82</v>
      </c>
      <c r="AY1455" s="19" t="s">
        <v>188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342</v>
      </c>
      <c r="BM1455" s="226" t="s">
        <v>7452</v>
      </c>
    </row>
    <row r="1456" s="2" customFormat="1">
      <c r="A1456" s="40"/>
      <c r="B1456" s="41"/>
      <c r="C1456" s="42"/>
      <c r="D1456" s="228" t="s">
        <v>196</v>
      </c>
      <c r="E1456" s="42"/>
      <c r="F1456" s="229" t="s">
        <v>3007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196</v>
      </c>
      <c r="AU1456" s="19" t="s">
        <v>82</v>
      </c>
    </row>
    <row r="1457" s="13" customFormat="1">
      <c r="A1457" s="13"/>
      <c r="B1457" s="233"/>
      <c r="C1457" s="234"/>
      <c r="D1457" s="235" t="s">
        <v>198</v>
      </c>
      <c r="E1457" s="236" t="s">
        <v>19</v>
      </c>
      <c r="F1457" s="237" t="s">
        <v>655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198</v>
      </c>
      <c r="AU1457" s="243" t="s">
        <v>82</v>
      </c>
      <c r="AV1457" s="13" t="s">
        <v>80</v>
      </c>
      <c r="AW1457" s="13" t="s">
        <v>35</v>
      </c>
      <c r="AX1457" s="13" t="s">
        <v>73</v>
      </c>
      <c r="AY1457" s="243" t="s">
        <v>188</v>
      </c>
    </row>
    <row r="1458" s="13" customFormat="1">
      <c r="A1458" s="13"/>
      <c r="B1458" s="233"/>
      <c r="C1458" s="234"/>
      <c r="D1458" s="235" t="s">
        <v>198</v>
      </c>
      <c r="E1458" s="236" t="s">
        <v>19</v>
      </c>
      <c r="F1458" s="237" t="s">
        <v>6981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198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188</v>
      </c>
    </row>
    <row r="1459" s="14" customFormat="1">
      <c r="A1459" s="14"/>
      <c r="B1459" s="244"/>
      <c r="C1459" s="245"/>
      <c r="D1459" s="235" t="s">
        <v>198</v>
      </c>
      <c r="E1459" s="246" t="s">
        <v>19</v>
      </c>
      <c r="F1459" s="247" t="s">
        <v>3008</v>
      </c>
      <c r="G1459" s="245"/>
      <c r="H1459" s="248">
        <v>1.8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198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188</v>
      </c>
    </row>
    <row r="1460" s="15" customFormat="1">
      <c r="A1460" s="15"/>
      <c r="B1460" s="255"/>
      <c r="C1460" s="256"/>
      <c r="D1460" s="235" t="s">
        <v>198</v>
      </c>
      <c r="E1460" s="257" t="s">
        <v>19</v>
      </c>
      <c r="F1460" s="258" t="s">
        <v>229</v>
      </c>
      <c r="G1460" s="256"/>
      <c r="H1460" s="259">
        <v>1.8</v>
      </c>
      <c r="I1460" s="260"/>
      <c r="J1460" s="256"/>
      <c r="K1460" s="256"/>
      <c r="L1460" s="261"/>
      <c r="M1460" s="262"/>
      <c r="N1460" s="263"/>
      <c r="O1460" s="263"/>
      <c r="P1460" s="263"/>
      <c r="Q1460" s="263"/>
      <c r="R1460" s="263"/>
      <c r="S1460" s="263"/>
      <c r="T1460" s="264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5" t="s">
        <v>198</v>
      </c>
      <c r="AU1460" s="265" t="s">
        <v>82</v>
      </c>
      <c r="AV1460" s="15" t="s">
        <v>135</v>
      </c>
      <c r="AW1460" s="15" t="s">
        <v>35</v>
      </c>
      <c r="AX1460" s="15" t="s">
        <v>80</v>
      </c>
      <c r="AY1460" s="265" t="s">
        <v>188</v>
      </c>
    </row>
    <row r="1461" s="2" customFormat="1" ht="16.5" customHeight="1">
      <c r="A1461" s="40"/>
      <c r="B1461" s="41"/>
      <c r="C1461" s="215" t="s">
        <v>2154</v>
      </c>
      <c r="D1461" s="215" t="s">
        <v>190</v>
      </c>
      <c r="E1461" s="216" t="s">
        <v>2230</v>
      </c>
      <c r="F1461" s="217" t="s">
        <v>2231</v>
      </c>
      <c r="G1461" s="218" t="s">
        <v>501</v>
      </c>
      <c r="H1461" s="219">
        <v>56.060000000000002</v>
      </c>
      <c r="I1461" s="220"/>
      <c r="J1461" s="221">
        <f>ROUND(I1461*H1461,2)</f>
        <v>0</v>
      </c>
      <c r="K1461" s="217" t="s">
        <v>194</v>
      </c>
      <c r="L1461" s="46"/>
      <c r="M1461" s="222" t="s">
        <v>19</v>
      </c>
      <c r="N1461" s="223" t="s">
        <v>44</v>
      </c>
      <c r="O1461" s="86"/>
      <c r="P1461" s="224">
        <f>O1461*H1461</f>
        <v>0</v>
      </c>
      <c r="Q1461" s="224">
        <v>0.00050000000000000001</v>
      </c>
      <c r="R1461" s="224">
        <f>Q1461*H1461</f>
        <v>0.028030000000000003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342</v>
      </c>
      <c r="AT1461" s="226" t="s">
        <v>190</v>
      </c>
      <c r="AU1461" s="226" t="s">
        <v>82</v>
      </c>
      <c r="AY1461" s="19" t="s">
        <v>188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342</v>
      </c>
      <c r="BM1461" s="226" t="s">
        <v>7453</v>
      </c>
    </row>
    <row r="1462" s="2" customFormat="1">
      <c r="A1462" s="40"/>
      <c r="B1462" s="41"/>
      <c r="C1462" s="42"/>
      <c r="D1462" s="228" t="s">
        <v>196</v>
      </c>
      <c r="E1462" s="42"/>
      <c r="F1462" s="229" t="s">
        <v>2233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196</v>
      </c>
      <c r="AU1462" s="19" t="s">
        <v>82</v>
      </c>
    </row>
    <row r="1463" s="13" customFormat="1">
      <c r="A1463" s="13"/>
      <c r="B1463" s="233"/>
      <c r="C1463" s="234"/>
      <c r="D1463" s="235" t="s">
        <v>198</v>
      </c>
      <c r="E1463" s="236" t="s">
        <v>19</v>
      </c>
      <c r="F1463" s="237" t="s">
        <v>655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198</v>
      </c>
      <c r="AU1463" s="243" t="s">
        <v>82</v>
      </c>
      <c r="AV1463" s="13" t="s">
        <v>80</v>
      </c>
      <c r="AW1463" s="13" t="s">
        <v>35</v>
      </c>
      <c r="AX1463" s="13" t="s">
        <v>73</v>
      </c>
      <c r="AY1463" s="243" t="s">
        <v>188</v>
      </c>
    </row>
    <row r="1464" s="13" customFormat="1">
      <c r="A1464" s="13"/>
      <c r="B1464" s="233"/>
      <c r="C1464" s="234"/>
      <c r="D1464" s="235" t="s">
        <v>198</v>
      </c>
      <c r="E1464" s="236" t="s">
        <v>19</v>
      </c>
      <c r="F1464" s="237" t="s">
        <v>6981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198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188</v>
      </c>
    </row>
    <row r="1465" s="14" customFormat="1">
      <c r="A1465" s="14"/>
      <c r="B1465" s="244"/>
      <c r="C1465" s="245"/>
      <c r="D1465" s="235" t="s">
        <v>198</v>
      </c>
      <c r="E1465" s="246" t="s">
        <v>19</v>
      </c>
      <c r="F1465" s="247" t="s">
        <v>7454</v>
      </c>
      <c r="G1465" s="245"/>
      <c r="H1465" s="248">
        <v>9.0600000000000005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198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188</v>
      </c>
    </row>
    <row r="1466" s="14" customFormat="1">
      <c r="A1466" s="14"/>
      <c r="B1466" s="244"/>
      <c r="C1466" s="245"/>
      <c r="D1466" s="235" t="s">
        <v>198</v>
      </c>
      <c r="E1466" s="246" t="s">
        <v>19</v>
      </c>
      <c r="F1466" s="247" t="s">
        <v>7455</v>
      </c>
      <c r="G1466" s="245"/>
      <c r="H1466" s="248">
        <v>-1.78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198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188</v>
      </c>
    </row>
    <row r="1467" s="13" customFormat="1">
      <c r="A1467" s="13"/>
      <c r="B1467" s="233"/>
      <c r="C1467" s="234"/>
      <c r="D1467" s="235" t="s">
        <v>198</v>
      </c>
      <c r="E1467" s="236" t="s">
        <v>19</v>
      </c>
      <c r="F1467" s="237" t="s">
        <v>6983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198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188</v>
      </c>
    </row>
    <row r="1468" s="14" customFormat="1">
      <c r="A1468" s="14"/>
      <c r="B1468" s="244"/>
      <c r="C1468" s="245"/>
      <c r="D1468" s="235" t="s">
        <v>198</v>
      </c>
      <c r="E1468" s="246" t="s">
        <v>19</v>
      </c>
      <c r="F1468" s="247" t="s">
        <v>7051</v>
      </c>
      <c r="G1468" s="245"/>
      <c r="H1468" s="248">
        <v>10.560000000000001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198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188</v>
      </c>
    </row>
    <row r="1469" s="14" customFormat="1">
      <c r="A1469" s="14"/>
      <c r="B1469" s="244"/>
      <c r="C1469" s="245"/>
      <c r="D1469" s="235" t="s">
        <v>198</v>
      </c>
      <c r="E1469" s="246" t="s">
        <v>19</v>
      </c>
      <c r="F1469" s="247" t="s">
        <v>7455</v>
      </c>
      <c r="G1469" s="245"/>
      <c r="H1469" s="248">
        <v>-1.78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198</v>
      </c>
      <c r="AU1469" s="254" t="s">
        <v>82</v>
      </c>
      <c r="AV1469" s="14" t="s">
        <v>82</v>
      </c>
      <c r="AW1469" s="14" t="s">
        <v>35</v>
      </c>
      <c r="AX1469" s="14" t="s">
        <v>73</v>
      </c>
      <c r="AY1469" s="254" t="s">
        <v>188</v>
      </c>
    </row>
    <row r="1470" s="13" customFormat="1">
      <c r="A1470" s="13"/>
      <c r="B1470" s="233"/>
      <c r="C1470" s="234"/>
      <c r="D1470" s="235" t="s">
        <v>198</v>
      </c>
      <c r="E1470" s="236" t="s">
        <v>19</v>
      </c>
      <c r="F1470" s="237" t="s">
        <v>6985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198</v>
      </c>
      <c r="AU1470" s="243" t="s">
        <v>82</v>
      </c>
      <c r="AV1470" s="13" t="s">
        <v>80</v>
      </c>
      <c r="AW1470" s="13" t="s">
        <v>35</v>
      </c>
      <c r="AX1470" s="13" t="s">
        <v>73</v>
      </c>
      <c r="AY1470" s="243" t="s">
        <v>188</v>
      </c>
    </row>
    <row r="1471" s="14" customFormat="1">
      <c r="A1471" s="14"/>
      <c r="B1471" s="244"/>
      <c r="C1471" s="245"/>
      <c r="D1471" s="235" t="s">
        <v>198</v>
      </c>
      <c r="E1471" s="246" t="s">
        <v>19</v>
      </c>
      <c r="F1471" s="247" t="s">
        <v>7052</v>
      </c>
      <c r="G1471" s="245"/>
      <c r="H1471" s="248">
        <v>6.8399999999999999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198</v>
      </c>
      <c r="AU1471" s="254" t="s">
        <v>82</v>
      </c>
      <c r="AV1471" s="14" t="s">
        <v>82</v>
      </c>
      <c r="AW1471" s="14" t="s">
        <v>35</v>
      </c>
      <c r="AX1471" s="14" t="s">
        <v>73</v>
      </c>
      <c r="AY1471" s="254" t="s">
        <v>188</v>
      </c>
    </row>
    <row r="1472" s="14" customFormat="1">
      <c r="A1472" s="14"/>
      <c r="B1472" s="244"/>
      <c r="C1472" s="245"/>
      <c r="D1472" s="235" t="s">
        <v>198</v>
      </c>
      <c r="E1472" s="246" t="s">
        <v>19</v>
      </c>
      <c r="F1472" s="247" t="s">
        <v>7456</v>
      </c>
      <c r="G1472" s="245"/>
      <c r="H1472" s="248">
        <v>-0.89000000000000001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198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188</v>
      </c>
    </row>
    <row r="1473" s="13" customFormat="1">
      <c r="A1473" s="13"/>
      <c r="B1473" s="233"/>
      <c r="C1473" s="234"/>
      <c r="D1473" s="235" t="s">
        <v>198</v>
      </c>
      <c r="E1473" s="236" t="s">
        <v>19</v>
      </c>
      <c r="F1473" s="237" t="s">
        <v>7053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198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188</v>
      </c>
    </row>
    <row r="1474" s="14" customFormat="1">
      <c r="A1474" s="14"/>
      <c r="B1474" s="244"/>
      <c r="C1474" s="245"/>
      <c r="D1474" s="235" t="s">
        <v>198</v>
      </c>
      <c r="E1474" s="246" t="s">
        <v>19</v>
      </c>
      <c r="F1474" s="247" t="s">
        <v>7054</v>
      </c>
      <c r="G1474" s="245"/>
      <c r="H1474" s="248">
        <v>6.9699999999999998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198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188</v>
      </c>
    </row>
    <row r="1475" s="14" customFormat="1">
      <c r="A1475" s="14"/>
      <c r="B1475" s="244"/>
      <c r="C1475" s="245"/>
      <c r="D1475" s="235" t="s">
        <v>198</v>
      </c>
      <c r="E1475" s="246" t="s">
        <v>19</v>
      </c>
      <c r="F1475" s="247" t="s">
        <v>7457</v>
      </c>
      <c r="G1475" s="245"/>
      <c r="H1475" s="248">
        <v>-0.90000000000000002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198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188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6939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3014</v>
      </c>
      <c r="G1477" s="245"/>
      <c r="H1477" s="248">
        <v>6.7699999999999996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4" customFormat="1">
      <c r="A1478" s="14"/>
      <c r="B1478" s="244"/>
      <c r="C1478" s="245"/>
      <c r="D1478" s="235" t="s">
        <v>198</v>
      </c>
      <c r="E1478" s="246" t="s">
        <v>19</v>
      </c>
      <c r="F1478" s="247" t="s">
        <v>2181</v>
      </c>
      <c r="G1478" s="245"/>
      <c r="H1478" s="248">
        <v>-1.8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198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188</v>
      </c>
    </row>
    <row r="1479" s="13" customFormat="1">
      <c r="A1479" s="13"/>
      <c r="B1479" s="233"/>
      <c r="C1479" s="234"/>
      <c r="D1479" s="235" t="s">
        <v>198</v>
      </c>
      <c r="E1479" s="236" t="s">
        <v>19</v>
      </c>
      <c r="F1479" s="237" t="s">
        <v>6940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198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188</v>
      </c>
    </row>
    <row r="1480" s="14" customFormat="1">
      <c r="A1480" s="14"/>
      <c r="B1480" s="244"/>
      <c r="C1480" s="245"/>
      <c r="D1480" s="235" t="s">
        <v>198</v>
      </c>
      <c r="E1480" s="246" t="s">
        <v>19</v>
      </c>
      <c r="F1480" s="247" t="s">
        <v>7055</v>
      </c>
      <c r="G1480" s="245"/>
      <c r="H1480" s="248">
        <v>13.279999999999999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198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188</v>
      </c>
    </row>
    <row r="1481" s="14" customFormat="1">
      <c r="A1481" s="14"/>
      <c r="B1481" s="244"/>
      <c r="C1481" s="245"/>
      <c r="D1481" s="235" t="s">
        <v>198</v>
      </c>
      <c r="E1481" s="246" t="s">
        <v>19</v>
      </c>
      <c r="F1481" s="247" t="s">
        <v>7457</v>
      </c>
      <c r="G1481" s="245"/>
      <c r="H1481" s="248">
        <v>-0.90000000000000002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198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188</v>
      </c>
    </row>
    <row r="1482" s="13" customFormat="1">
      <c r="A1482" s="13"/>
      <c r="B1482" s="233"/>
      <c r="C1482" s="234"/>
      <c r="D1482" s="235" t="s">
        <v>198</v>
      </c>
      <c r="E1482" s="236" t="s">
        <v>19</v>
      </c>
      <c r="F1482" s="237" t="s">
        <v>7060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198</v>
      </c>
      <c r="AU1482" s="243" t="s">
        <v>82</v>
      </c>
      <c r="AV1482" s="13" t="s">
        <v>80</v>
      </c>
      <c r="AW1482" s="13" t="s">
        <v>35</v>
      </c>
      <c r="AX1482" s="13" t="s">
        <v>73</v>
      </c>
      <c r="AY1482" s="243" t="s">
        <v>188</v>
      </c>
    </row>
    <row r="1483" s="14" customFormat="1">
      <c r="A1483" s="14"/>
      <c r="B1483" s="244"/>
      <c r="C1483" s="245"/>
      <c r="D1483" s="235" t="s">
        <v>198</v>
      </c>
      <c r="E1483" s="246" t="s">
        <v>19</v>
      </c>
      <c r="F1483" s="247" t="s">
        <v>7061</v>
      </c>
      <c r="G1483" s="245"/>
      <c r="H1483" s="248">
        <v>5.8300000000000001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198</v>
      </c>
      <c r="AU1483" s="254" t="s">
        <v>82</v>
      </c>
      <c r="AV1483" s="14" t="s">
        <v>82</v>
      </c>
      <c r="AW1483" s="14" t="s">
        <v>35</v>
      </c>
      <c r="AX1483" s="14" t="s">
        <v>73</v>
      </c>
      <c r="AY1483" s="254" t="s">
        <v>188</v>
      </c>
    </row>
    <row r="1484" s="14" customFormat="1">
      <c r="A1484" s="14"/>
      <c r="B1484" s="244"/>
      <c r="C1484" s="245"/>
      <c r="D1484" s="235" t="s">
        <v>198</v>
      </c>
      <c r="E1484" s="246" t="s">
        <v>19</v>
      </c>
      <c r="F1484" s="247" t="s">
        <v>7458</v>
      </c>
      <c r="G1484" s="245"/>
      <c r="H1484" s="248">
        <v>-0.80000000000000004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198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188</v>
      </c>
    </row>
    <row r="1485" s="13" customFormat="1">
      <c r="A1485" s="13"/>
      <c r="B1485" s="233"/>
      <c r="C1485" s="234"/>
      <c r="D1485" s="235" t="s">
        <v>198</v>
      </c>
      <c r="E1485" s="236" t="s">
        <v>19</v>
      </c>
      <c r="F1485" s="237" t="s">
        <v>7062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198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188</v>
      </c>
    </row>
    <row r="1486" s="14" customFormat="1">
      <c r="A1486" s="14"/>
      <c r="B1486" s="244"/>
      <c r="C1486" s="245"/>
      <c r="D1486" s="235" t="s">
        <v>198</v>
      </c>
      <c r="E1486" s="246" t="s">
        <v>19</v>
      </c>
      <c r="F1486" s="247" t="s">
        <v>7063</v>
      </c>
      <c r="G1486" s="245"/>
      <c r="H1486" s="248">
        <v>4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198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188</v>
      </c>
    </row>
    <row r="1487" s="14" customFormat="1">
      <c r="A1487" s="14"/>
      <c r="B1487" s="244"/>
      <c r="C1487" s="245"/>
      <c r="D1487" s="235" t="s">
        <v>198</v>
      </c>
      <c r="E1487" s="246" t="s">
        <v>19</v>
      </c>
      <c r="F1487" s="247" t="s">
        <v>7459</v>
      </c>
      <c r="G1487" s="245"/>
      <c r="H1487" s="248">
        <v>-2.3999999999999999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198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188</v>
      </c>
    </row>
    <row r="1488" s="13" customFormat="1">
      <c r="A1488" s="13"/>
      <c r="B1488" s="233"/>
      <c r="C1488" s="234"/>
      <c r="D1488" s="235" t="s">
        <v>198</v>
      </c>
      <c r="E1488" s="236" t="s">
        <v>19</v>
      </c>
      <c r="F1488" s="237" t="s">
        <v>7064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198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188</v>
      </c>
    </row>
    <row r="1489" s="14" customFormat="1">
      <c r="A1489" s="14"/>
      <c r="B1489" s="244"/>
      <c r="C1489" s="245"/>
      <c r="D1489" s="235" t="s">
        <v>198</v>
      </c>
      <c r="E1489" s="246" t="s">
        <v>19</v>
      </c>
      <c r="F1489" s="247" t="s">
        <v>7065</v>
      </c>
      <c r="G1489" s="245"/>
      <c r="H1489" s="248">
        <v>4.7999999999999998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198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188</v>
      </c>
    </row>
    <row r="1490" s="14" customFormat="1">
      <c r="A1490" s="14"/>
      <c r="B1490" s="244"/>
      <c r="C1490" s="245"/>
      <c r="D1490" s="235" t="s">
        <v>198</v>
      </c>
      <c r="E1490" s="246" t="s">
        <v>19</v>
      </c>
      <c r="F1490" s="247" t="s">
        <v>7458</v>
      </c>
      <c r="G1490" s="245"/>
      <c r="H1490" s="248">
        <v>-0.80000000000000004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198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188</v>
      </c>
    </row>
    <row r="1491" s="15" customFormat="1">
      <c r="A1491" s="15"/>
      <c r="B1491" s="255"/>
      <c r="C1491" s="256"/>
      <c r="D1491" s="235" t="s">
        <v>198</v>
      </c>
      <c r="E1491" s="257" t="s">
        <v>19</v>
      </c>
      <c r="F1491" s="258" t="s">
        <v>229</v>
      </c>
      <c r="G1491" s="256"/>
      <c r="H1491" s="259">
        <v>56.060000000000002</v>
      </c>
      <c r="I1491" s="260"/>
      <c r="J1491" s="256"/>
      <c r="K1491" s="256"/>
      <c r="L1491" s="261"/>
      <c r="M1491" s="262"/>
      <c r="N1491" s="263"/>
      <c r="O1491" s="263"/>
      <c r="P1491" s="263"/>
      <c r="Q1491" s="263"/>
      <c r="R1491" s="263"/>
      <c r="S1491" s="263"/>
      <c r="T1491" s="264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5" t="s">
        <v>198</v>
      </c>
      <c r="AU1491" s="265" t="s">
        <v>82</v>
      </c>
      <c r="AV1491" s="15" t="s">
        <v>135</v>
      </c>
      <c r="AW1491" s="15" t="s">
        <v>35</v>
      </c>
      <c r="AX1491" s="15" t="s">
        <v>80</v>
      </c>
      <c r="AY1491" s="265" t="s">
        <v>188</v>
      </c>
    </row>
    <row r="1492" s="2" customFormat="1" ht="24.15" customHeight="1">
      <c r="A1492" s="40"/>
      <c r="B1492" s="41"/>
      <c r="C1492" s="215" t="s">
        <v>2159</v>
      </c>
      <c r="D1492" s="215" t="s">
        <v>190</v>
      </c>
      <c r="E1492" s="216" t="s">
        <v>2240</v>
      </c>
      <c r="F1492" s="217" t="s">
        <v>2241</v>
      </c>
      <c r="G1492" s="218" t="s">
        <v>460</v>
      </c>
      <c r="H1492" s="266"/>
      <c r="I1492" s="220"/>
      <c r="J1492" s="221">
        <f>ROUND(I1492*H1492,2)</f>
        <v>0</v>
      </c>
      <c r="K1492" s="217" t="s">
        <v>194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342</v>
      </c>
      <c r="AT1492" s="226" t="s">
        <v>190</v>
      </c>
      <c r="AU1492" s="226" t="s">
        <v>82</v>
      </c>
      <c r="AY1492" s="19" t="s">
        <v>188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342</v>
      </c>
      <c r="BM1492" s="226" t="s">
        <v>7460</v>
      </c>
    </row>
    <row r="1493" s="2" customFormat="1">
      <c r="A1493" s="40"/>
      <c r="B1493" s="41"/>
      <c r="C1493" s="42"/>
      <c r="D1493" s="228" t="s">
        <v>196</v>
      </c>
      <c r="E1493" s="42"/>
      <c r="F1493" s="229" t="s">
        <v>2243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196</v>
      </c>
      <c r="AU1493" s="19" t="s">
        <v>82</v>
      </c>
    </row>
    <row r="1494" s="12" customFormat="1" ht="22.8" customHeight="1">
      <c r="A1494" s="12"/>
      <c r="B1494" s="199"/>
      <c r="C1494" s="200"/>
      <c r="D1494" s="201" t="s">
        <v>72</v>
      </c>
      <c r="E1494" s="213" t="s">
        <v>1485</v>
      </c>
      <c r="F1494" s="213" t="s">
        <v>1486</v>
      </c>
      <c r="G1494" s="200"/>
      <c r="H1494" s="200"/>
      <c r="I1494" s="203"/>
      <c r="J1494" s="214">
        <f>BK1494</f>
        <v>0</v>
      </c>
      <c r="K1494" s="200"/>
      <c r="L1494" s="205"/>
      <c r="M1494" s="206"/>
      <c r="N1494" s="207"/>
      <c r="O1494" s="207"/>
      <c r="P1494" s="208">
        <f>SUM(P1495:P1623)</f>
        <v>0</v>
      </c>
      <c r="Q1494" s="207"/>
      <c r="R1494" s="208">
        <f>SUM(R1495:R1623)</f>
        <v>0.27946879999999996</v>
      </c>
      <c r="S1494" s="207"/>
      <c r="T1494" s="209">
        <f>SUM(T1495:T1623)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10" t="s">
        <v>82</v>
      </c>
      <c r="AT1494" s="211" t="s">
        <v>72</v>
      </c>
      <c r="AU1494" s="211" t="s">
        <v>80</v>
      </c>
      <c r="AY1494" s="210" t="s">
        <v>188</v>
      </c>
      <c r="BK1494" s="212">
        <f>SUM(BK1495:BK1623)</f>
        <v>0</v>
      </c>
    </row>
    <row r="1495" s="2" customFormat="1" ht="24.15" customHeight="1">
      <c r="A1495" s="40"/>
      <c r="B1495" s="41"/>
      <c r="C1495" s="215" t="s">
        <v>2164</v>
      </c>
      <c r="D1495" s="215" t="s">
        <v>190</v>
      </c>
      <c r="E1495" s="216" t="s">
        <v>1488</v>
      </c>
      <c r="F1495" s="217" t="s">
        <v>1489</v>
      </c>
      <c r="G1495" s="218" t="s">
        <v>243</v>
      </c>
      <c r="H1495" s="219">
        <v>495.685</v>
      </c>
      <c r="I1495" s="220"/>
      <c r="J1495" s="221">
        <f>ROUND(I1495*H1495,2)</f>
        <v>0</v>
      </c>
      <c r="K1495" s="217" t="s">
        <v>194</v>
      </c>
      <c r="L1495" s="46"/>
      <c r="M1495" s="222" t="s">
        <v>19</v>
      </c>
      <c r="N1495" s="223" t="s">
        <v>44</v>
      </c>
      <c r="O1495" s="86"/>
      <c r="P1495" s="224">
        <f>O1495*H1495</f>
        <v>0</v>
      </c>
      <c r="Q1495" s="224">
        <v>0.00025999999999999998</v>
      </c>
      <c r="R1495" s="224">
        <f>Q1495*H1495</f>
        <v>0.1288781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342</v>
      </c>
      <c r="AT1495" s="226" t="s">
        <v>190</v>
      </c>
      <c r="AU1495" s="226" t="s">
        <v>82</v>
      </c>
      <c r="AY1495" s="19" t="s">
        <v>188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342</v>
      </c>
      <c r="BM1495" s="226" t="s">
        <v>7461</v>
      </c>
    </row>
    <row r="1496" s="2" customFormat="1">
      <c r="A1496" s="40"/>
      <c r="B1496" s="41"/>
      <c r="C1496" s="42"/>
      <c r="D1496" s="228" t="s">
        <v>196</v>
      </c>
      <c r="E1496" s="42"/>
      <c r="F1496" s="229" t="s">
        <v>1491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196</v>
      </c>
      <c r="AU1496" s="19" t="s">
        <v>82</v>
      </c>
    </row>
    <row r="1497" s="13" customFormat="1">
      <c r="A1497" s="13"/>
      <c r="B1497" s="233"/>
      <c r="C1497" s="234"/>
      <c r="D1497" s="235" t="s">
        <v>198</v>
      </c>
      <c r="E1497" s="236" t="s">
        <v>19</v>
      </c>
      <c r="F1497" s="237" t="s">
        <v>655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198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188</v>
      </c>
    </row>
    <row r="1498" s="13" customFormat="1">
      <c r="A1498" s="13"/>
      <c r="B1498" s="233"/>
      <c r="C1498" s="234"/>
      <c r="D1498" s="235" t="s">
        <v>198</v>
      </c>
      <c r="E1498" s="236" t="s">
        <v>19</v>
      </c>
      <c r="F1498" s="237" t="s">
        <v>6981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198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188</v>
      </c>
    </row>
    <row r="1499" s="14" customFormat="1">
      <c r="A1499" s="14"/>
      <c r="B1499" s="244"/>
      <c r="C1499" s="245"/>
      <c r="D1499" s="235" t="s">
        <v>198</v>
      </c>
      <c r="E1499" s="246" t="s">
        <v>19</v>
      </c>
      <c r="F1499" s="247" t="s">
        <v>7462</v>
      </c>
      <c r="G1499" s="245"/>
      <c r="H1499" s="248">
        <v>14.416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198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188</v>
      </c>
    </row>
    <row r="1500" s="14" customFormat="1">
      <c r="A1500" s="14"/>
      <c r="B1500" s="244"/>
      <c r="C1500" s="245"/>
      <c r="D1500" s="235" t="s">
        <v>198</v>
      </c>
      <c r="E1500" s="246" t="s">
        <v>19</v>
      </c>
      <c r="F1500" s="247" t="s">
        <v>2252</v>
      </c>
      <c r="G1500" s="245"/>
      <c r="H1500" s="248">
        <v>-0.39600000000000002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198</v>
      </c>
      <c r="AU1500" s="254" t="s">
        <v>82</v>
      </c>
      <c r="AV1500" s="14" t="s">
        <v>82</v>
      </c>
      <c r="AW1500" s="14" t="s">
        <v>35</v>
      </c>
      <c r="AX1500" s="14" t="s">
        <v>73</v>
      </c>
      <c r="AY1500" s="254" t="s">
        <v>188</v>
      </c>
    </row>
    <row r="1501" s="14" customFormat="1">
      <c r="A1501" s="14"/>
      <c r="B1501" s="244"/>
      <c r="C1501" s="245"/>
      <c r="D1501" s="235" t="s">
        <v>198</v>
      </c>
      <c r="E1501" s="246" t="s">
        <v>19</v>
      </c>
      <c r="F1501" s="247" t="s">
        <v>3023</v>
      </c>
      <c r="G1501" s="245"/>
      <c r="H1501" s="248">
        <v>3.6000000000000001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198</v>
      </c>
      <c r="AU1501" s="254" t="s">
        <v>82</v>
      </c>
      <c r="AV1501" s="14" t="s">
        <v>82</v>
      </c>
      <c r="AW1501" s="14" t="s">
        <v>35</v>
      </c>
      <c r="AX1501" s="14" t="s">
        <v>73</v>
      </c>
      <c r="AY1501" s="254" t="s">
        <v>188</v>
      </c>
    </row>
    <row r="1502" s="13" customFormat="1">
      <c r="A1502" s="13"/>
      <c r="B1502" s="233"/>
      <c r="C1502" s="234"/>
      <c r="D1502" s="235" t="s">
        <v>198</v>
      </c>
      <c r="E1502" s="236" t="s">
        <v>19</v>
      </c>
      <c r="F1502" s="237" t="s">
        <v>6983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198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188</v>
      </c>
    </row>
    <row r="1503" s="14" customFormat="1">
      <c r="A1503" s="14"/>
      <c r="B1503" s="244"/>
      <c r="C1503" s="245"/>
      <c r="D1503" s="235" t="s">
        <v>198</v>
      </c>
      <c r="E1503" s="246" t="s">
        <v>19</v>
      </c>
      <c r="F1503" s="247" t="s">
        <v>7463</v>
      </c>
      <c r="G1503" s="245"/>
      <c r="H1503" s="248">
        <v>16.896000000000001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198</v>
      </c>
      <c r="AU1503" s="254" t="s">
        <v>82</v>
      </c>
      <c r="AV1503" s="14" t="s">
        <v>82</v>
      </c>
      <c r="AW1503" s="14" t="s">
        <v>35</v>
      </c>
      <c r="AX1503" s="14" t="s">
        <v>73</v>
      </c>
      <c r="AY1503" s="254" t="s">
        <v>188</v>
      </c>
    </row>
    <row r="1504" s="14" customFormat="1">
      <c r="A1504" s="14"/>
      <c r="B1504" s="244"/>
      <c r="C1504" s="245"/>
      <c r="D1504" s="235" t="s">
        <v>198</v>
      </c>
      <c r="E1504" s="246" t="s">
        <v>19</v>
      </c>
      <c r="F1504" s="247" t="s">
        <v>2252</v>
      </c>
      <c r="G1504" s="245"/>
      <c r="H1504" s="248">
        <v>-0.39600000000000002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198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188</v>
      </c>
    </row>
    <row r="1505" s="14" customFormat="1">
      <c r="A1505" s="14"/>
      <c r="B1505" s="244"/>
      <c r="C1505" s="245"/>
      <c r="D1505" s="235" t="s">
        <v>198</v>
      </c>
      <c r="E1505" s="246" t="s">
        <v>19</v>
      </c>
      <c r="F1505" s="247" t="s">
        <v>7464</v>
      </c>
      <c r="G1505" s="245"/>
      <c r="H1505" s="248">
        <v>7.0999999999999996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198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188</v>
      </c>
    </row>
    <row r="1506" s="13" customFormat="1">
      <c r="A1506" s="13"/>
      <c r="B1506" s="233"/>
      <c r="C1506" s="234"/>
      <c r="D1506" s="235" t="s">
        <v>198</v>
      </c>
      <c r="E1506" s="236" t="s">
        <v>19</v>
      </c>
      <c r="F1506" s="237" t="s">
        <v>6985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198</v>
      </c>
      <c r="AU1506" s="243" t="s">
        <v>82</v>
      </c>
      <c r="AV1506" s="13" t="s">
        <v>80</v>
      </c>
      <c r="AW1506" s="13" t="s">
        <v>35</v>
      </c>
      <c r="AX1506" s="13" t="s">
        <v>73</v>
      </c>
      <c r="AY1506" s="243" t="s">
        <v>188</v>
      </c>
    </row>
    <row r="1507" s="14" customFormat="1">
      <c r="A1507" s="14"/>
      <c r="B1507" s="244"/>
      <c r="C1507" s="245"/>
      <c r="D1507" s="235" t="s">
        <v>198</v>
      </c>
      <c r="E1507" s="246" t="s">
        <v>19</v>
      </c>
      <c r="F1507" s="247" t="s">
        <v>7465</v>
      </c>
      <c r="G1507" s="245"/>
      <c r="H1507" s="248">
        <v>10.944000000000001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198</v>
      </c>
      <c r="AU1507" s="254" t="s">
        <v>82</v>
      </c>
      <c r="AV1507" s="14" t="s">
        <v>82</v>
      </c>
      <c r="AW1507" s="14" t="s">
        <v>35</v>
      </c>
      <c r="AX1507" s="14" t="s">
        <v>73</v>
      </c>
      <c r="AY1507" s="254" t="s">
        <v>188</v>
      </c>
    </row>
    <row r="1508" s="14" customFormat="1">
      <c r="A1508" s="14"/>
      <c r="B1508" s="244"/>
      <c r="C1508" s="245"/>
      <c r="D1508" s="235" t="s">
        <v>198</v>
      </c>
      <c r="E1508" s="246" t="s">
        <v>19</v>
      </c>
      <c r="F1508" s="247" t="s">
        <v>2255</v>
      </c>
      <c r="G1508" s="245"/>
      <c r="H1508" s="248">
        <v>-0.19800000000000001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198</v>
      </c>
      <c r="AU1508" s="254" t="s">
        <v>82</v>
      </c>
      <c r="AV1508" s="14" t="s">
        <v>82</v>
      </c>
      <c r="AW1508" s="14" t="s">
        <v>35</v>
      </c>
      <c r="AX1508" s="14" t="s">
        <v>73</v>
      </c>
      <c r="AY1508" s="254" t="s">
        <v>188</v>
      </c>
    </row>
    <row r="1509" s="14" customFormat="1">
      <c r="A1509" s="14"/>
      <c r="B1509" s="244"/>
      <c r="C1509" s="245"/>
      <c r="D1509" s="235" t="s">
        <v>198</v>
      </c>
      <c r="E1509" s="246" t="s">
        <v>19</v>
      </c>
      <c r="F1509" s="247" t="s">
        <v>7466</v>
      </c>
      <c r="G1509" s="245"/>
      <c r="H1509" s="248">
        <v>2.2999999999999998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198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188</v>
      </c>
    </row>
    <row r="1510" s="13" customFormat="1">
      <c r="A1510" s="13"/>
      <c r="B1510" s="233"/>
      <c r="C1510" s="234"/>
      <c r="D1510" s="235" t="s">
        <v>198</v>
      </c>
      <c r="E1510" s="236" t="s">
        <v>19</v>
      </c>
      <c r="F1510" s="237" t="s">
        <v>7053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198</v>
      </c>
      <c r="AU1510" s="243" t="s">
        <v>82</v>
      </c>
      <c r="AV1510" s="13" t="s">
        <v>80</v>
      </c>
      <c r="AW1510" s="13" t="s">
        <v>35</v>
      </c>
      <c r="AX1510" s="13" t="s">
        <v>73</v>
      </c>
      <c r="AY1510" s="243" t="s">
        <v>188</v>
      </c>
    </row>
    <row r="1511" s="14" customFormat="1">
      <c r="A1511" s="14"/>
      <c r="B1511" s="244"/>
      <c r="C1511" s="245"/>
      <c r="D1511" s="235" t="s">
        <v>198</v>
      </c>
      <c r="E1511" s="246" t="s">
        <v>19</v>
      </c>
      <c r="F1511" s="247" t="s">
        <v>7467</v>
      </c>
      <c r="G1511" s="245"/>
      <c r="H1511" s="248">
        <v>11.151999999999999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198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188</v>
      </c>
    </row>
    <row r="1512" s="14" customFormat="1">
      <c r="A1512" s="14"/>
      <c r="B1512" s="244"/>
      <c r="C1512" s="245"/>
      <c r="D1512" s="235" t="s">
        <v>198</v>
      </c>
      <c r="E1512" s="246" t="s">
        <v>19</v>
      </c>
      <c r="F1512" s="247" t="s">
        <v>2255</v>
      </c>
      <c r="G1512" s="245"/>
      <c r="H1512" s="248">
        <v>-0.19800000000000001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198</v>
      </c>
      <c r="AU1512" s="254" t="s">
        <v>82</v>
      </c>
      <c r="AV1512" s="14" t="s">
        <v>82</v>
      </c>
      <c r="AW1512" s="14" t="s">
        <v>35</v>
      </c>
      <c r="AX1512" s="14" t="s">
        <v>73</v>
      </c>
      <c r="AY1512" s="254" t="s">
        <v>188</v>
      </c>
    </row>
    <row r="1513" s="14" customFormat="1">
      <c r="A1513" s="14"/>
      <c r="B1513" s="244"/>
      <c r="C1513" s="245"/>
      <c r="D1513" s="235" t="s">
        <v>198</v>
      </c>
      <c r="E1513" s="246" t="s">
        <v>19</v>
      </c>
      <c r="F1513" s="247" t="s">
        <v>129</v>
      </c>
      <c r="G1513" s="245"/>
      <c r="H1513" s="248">
        <v>3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198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188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6939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4" customFormat="1">
      <c r="A1515" s="14"/>
      <c r="B1515" s="244"/>
      <c r="C1515" s="245"/>
      <c r="D1515" s="235" t="s">
        <v>198</v>
      </c>
      <c r="E1515" s="246" t="s">
        <v>19</v>
      </c>
      <c r="F1515" s="247" t="s">
        <v>7468</v>
      </c>
      <c r="G1515" s="245"/>
      <c r="H1515" s="248">
        <v>10.832000000000001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198</v>
      </c>
      <c r="AU1515" s="254" t="s">
        <v>82</v>
      </c>
      <c r="AV1515" s="14" t="s">
        <v>82</v>
      </c>
      <c r="AW1515" s="14" t="s">
        <v>35</v>
      </c>
      <c r="AX1515" s="14" t="s">
        <v>73</v>
      </c>
      <c r="AY1515" s="254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2252</v>
      </c>
      <c r="G1516" s="245"/>
      <c r="H1516" s="248">
        <v>-0.39600000000000002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4" customFormat="1">
      <c r="A1517" s="14"/>
      <c r="B1517" s="244"/>
      <c r="C1517" s="245"/>
      <c r="D1517" s="235" t="s">
        <v>198</v>
      </c>
      <c r="E1517" s="246" t="s">
        <v>19</v>
      </c>
      <c r="F1517" s="247" t="s">
        <v>2261</v>
      </c>
      <c r="G1517" s="245"/>
      <c r="H1517" s="248">
        <v>2.7999999999999998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198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188</v>
      </c>
    </row>
    <row r="1518" s="13" customFormat="1">
      <c r="A1518" s="13"/>
      <c r="B1518" s="233"/>
      <c r="C1518" s="234"/>
      <c r="D1518" s="235" t="s">
        <v>198</v>
      </c>
      <c r="E1518" s="236" t="s">
        <v>19</v>
      </c>
      <c r="F1518" s="237" t="s">
        <v>6940</v>
      </c>
      <c r="G1518" s="234"/>
      <c r="H1518" s="236" t="s">
        <v>19</v>
      </c>
      <c r="I1518" s="238"/>
      <c r="J1518" s="234"/>
      <c r="K1518" s="234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198</v>
      </c>
      <c r="AU1518" s="243" t="s">
        <v>82</v>
      </c>
      <c r="AV1518" s="13" t="s">
        <v>80</v>
      </c>
      <c r="AW1518" s="13" t="s">
        <v>35</v>
      </c>
      <c r="AX1518" s="13" t="s">
        <v>73</v>
      </c>
      <c r="AY1518" s="243" t="s">
        <v>188</v>
      </c>
    </row>
    <row r="1519" s="14" customFormat="1">
      <c r="A1519" s="14"/>
      <c r="B1519" s="244"/>
      <c r="C1519" s="245"/>
      <c r="D1519" s="235" t="s">
        <v>198</v>
      </c>
      <c r="E1519" s="246" t="s">
        <v>19</v>
      </c>
      <c r="F1519" s="247" t="s">
        <v>7469</v>
      </c>
      <c r="G1519" s="245"/>
      <c r="H1519" s="248">
        <v>21.248000000000001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198</v>
      </c>
      <c r="AU1519" s="254" t="s">
        <v>82</v>
      </c>
      <c r="AV1519" s="14" t="s">
        <v>82</v>
      </c>
      <c r="AW1519" s="14" t="s">
        <v>35</v>
      </c>
      <c r="AX1519" s="14" t="s">
        <v>73</v>
      </c>
      <c r="AY1519" s="254" t="s">
        <v>188</v>
      </c>
    </row>
    <row r="1520" s="14" customFormat="1">
      <c r="A1520" s="14"/>
      <c r="B1520" s="244"/>
      <c r="C1520" s="245"/>
      <c r="D1520" s="235" t="s">
        <v>198</v>
      </c>
      <c r="E1520" s="246" t="s">
        <v>19</v>
      </c>
      <c r="F1520" s="247" t="s">
        <v>2255</v>
      </c>
      <c r="G1520" s="245"/>
      <c r="H1520" s="248">
        <v>-0.19800000000000001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198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188</v>
      </c>
    </row>
    <row r="1521" s="14" customFormat="1">
      <c r="A1521" s="14"/>
      <c r="B1521" s="244"/>
      <c r="C1521" s="245"/>
      <c r="D1521" s="235" t="s">
        <v>198</v>
      </c>
      <c r="E1521" s="246" t="s">
        <v>19</v>
      </c>
      <c r="F1521" s="247" t="s">
        <v>7470</v>
      </c>
      <c r="G1521" s="245"/>
      <c r="H1521" s="248">
        <v>8.5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198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188</v>
      </c>
    </row>
    <row r="1522" s="13" customFormat="1">
      <c r="A1522" s="13"/>
      <c r="B1522" s="233"/>
      <c r="C1522" s="234"/>
      <c r="D1522" s="235" t="s">
        <v>198</v>
      </c>
      <c r="E1522" s="236" t="s">
        <v>19</v>
      </c>
      <c r="F1522" s="237" t="s">
        <v>6989</v>
      </c>
      <c r="G1522" s="234"/>
      <c r="H1522" s="236" t="s">
        <v>19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198</v>
      </c>
      <c r="AU1522" s="243" t="s">
        <v>82</v>
      </c>
      <c r="AV1522" s="13" t="s">
        <v>80</v>
      </c>
      <c r="AW1522" s="13" t="s">
        <v>35</v>
      </c>
      <c r="AX1522" s="13" t="s">
        <v>73</v>
      </c>
      <c r="AY1522" s="243" t="s">
        <v>188</v>
      </c>
    </row>
    <row r="1523" s="14" customFormat="1">
      <c r="A1523" s="14"/>
      <c r="B1523" s="244"/>
      <c r="C1523" s="245"/>
      <c r="D1523" s="235" t="s">
        <v>198</v>
      </c>
      <c r="E1523" s="246" t="s">
        <v>19</v>
      </c>
      <c r="F1523" s="247" t="s">
        <v>7471</v>
      </c>
      <c r="G1523" s="245"/>
      <c r="H1523" s="248">
        <v>55.420000000000002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198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188</v>
      </c>
    </row>
    <row r="1524" s="14" customFormat="1">
      <c r="A1524" s="14"/>
      <c r="B1524" s="244"/>
      <c r="C1524" s="245"/>
      <c r="D1524" s="235" t="s">
        <v>198</v>
      </c>
      <c r="E1524" s="246" t="s">
        <v>19</v>
      </c>
      <c r="F1524" s="247" t="s">
        <v>7472</v>
      </c>
      <c r="G1524" s="245"/>
      <c r="H1524" s="248">
        <v>1.26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198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188</v>
      </c>
    </row>
    <row r="1525" s="14" customFormat="1">
      <c r="A1525" s="14"/>
      <c r="B1525" s="244"/>
      <c r="C1525" s="245"/>
      <c r="D1525" s="235" t="s">
        <v>198</v>
      </c>
      <c r="E1525" s="246" t="s">
        <v>19</v>
      </c>
      <c r="F1525" s="247" t="s">
        <v>7473</v>
      </c>
      <c r="G1525" s="245"/>
      <c r="H1525" s="248">
        <v>-5.8179999999999996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198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188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6993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4" customFormat="1">
      <c r="A1527" s="14"/>
      <c r="B1527" s="244"/>
      <c r="C1527" s="245"/>
      <c r="D1527" s="235" t="s">
        <v>198</v>
      </c>
      <c r="E1527" s="246" t="s">
        <v>19</v>
      </c>
      <c r="F1527" s="247" t="s">
        <v>7474</v>
      </c>
      <c r="G1527" s="245"/>
      <c r="H1527" s="248">
        <v>50.32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198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188</v>
      </c>
    </row>
    <row r="1528" s="14" customFormat="1">
      <c r="A1528" s="14"/>
      <c r="B1528" s="244"/>
      <c r="C1528" s="245"/>
      <c r="D1528" s="235" t="s">
        <v>198</v>
      </c>
      <c r="E1528" s="246" t="s">
        <v>19</v>
      </c>
      <c r="F1528" s="247" t="s">
        <v>6995</v>
      </c>
      <c r="G1528" s="245"/>
      <c r="H1528" s="248">
        <v>3.1800000000000002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198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7475</v>
      </c>
      <c r="G1529" s="245"/>
      <c r="H1529" s="248">
        <v>-8.218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3" customFormat="1">
      <c r="A1530" s="13"/>
      <c r="B1530" s="233"/>
      <c r="C1530" s="234"/>
      <c r="D1530" s="235" t="s">
        <v>198</v>
      </c>
      <c r="E1530" s="236" t="s">
        <v>19</v>
      </c>
      <c r="F1530" s="237" t="s">
        <v>6997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198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188</v>
      </c>
    </row>
    <row r="1531" s="14" customFormat="1">
      <c r="A1531" s="14"/>
      <c r="B1531" s="244"/>
      <c r="C1531" s="245"/>
      <c r="D1531" s="235" t="s">
        <v>198</v>
      </c>
      <c r="E1531" s="246" t="s">
        <v>19</v>
      </c>
      <c r="F1531" s="247" t="s">
        <v>7476</v>
      </c>
      <c r="G1531" s="245"/>
      <c r="H1531" s="248">
        <v>110.00700000000001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198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188</v>
      </c>
    </row>
    <row r="1532" s="14" customFormat="1">
      <c r="A1532" s="14"/>
      <c r="B1532" s="244"/>
      <c r="C1532" s="245"/>
      <c r="D1532" s="235" t="s">
        <v>198</v>
      </c>
      <c r="E1532" s="246" t="s">
        <v>19</v>
      </c>
      <c r="F1532" s="247" t="s">
        <v>6999</v>
      </c>
      <c r="G1532" s="245"/>
      <c r="H1532" s="248">
        <v>4.4400000000000004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198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188</v>
      </c>
    </row>
    <row r="1533" s="14" customFormat="1">
      <c r="A1533" s="14"/>
      <c r="B1533" s="244"/>
      <c r="C1533" s="245"/>
      <c r="D1533" s="235" t="s">
        <v>198</v>
      </c>
      <c r="E1533" s="246" t="s">
        <v>19</v>
      </c>
      <c r="F1533" s="247" t="s">
        <v>7477</v>
      </c>
      <c r="G1533" s="245"/>
      <c r="H1533" s="248">
        <v>-16.475999999999999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198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188</v>
      </c>
    </row>
    <row r="1534" s="13" customFormat="1">
      <c r="A1534" s="13"/>
      <c r="B1534" s="233"/>
      <c r="C1534" s="234"/>
      <c r="D1534" s="235" t="s">
        <v>198</v>
      </c>
      <c r="E1534" s="236" t="s">
        <v>19</v>
      </c>
      <c r="F1534" s="237" t="s">
        <v>7001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198</v>
      </c>
      <c r="AU1534" s="243" t="s">
        <v>82</v>
      </c>
      <c r="AV1534" s="13" t="s">
        <v>80</v>
      </c>
      <c r="AW1534" s="13" t="s">
        <v>35</v>
      </c>
      <c r="AX1534" s="13" t="s">
        <v>73</v>
      </c>
      <c r="AY1534" s="243" t="s">
        <v>188</v>
      </c>
    </row>
    <row r="1535" s="14" customFormat="1">
      <c r="A1535" s="14"/>
      <c r="B1535" s="244"/>
      <c r="C1535" s="245"/>
      <c r="D1535" s="235" t="s">
        <v>198</v>
      </c>
      <c r="E1535" s="246" t="s">
        <v>19</v>
      </c>
      <c r="F1535" s="247" t="s">
        <v>7478</v>
      </c>
      <c r="G1535" s="245"/>
      <c r="H1535" s="248">
        <v>53.448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198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188</v>
      </c>
    </row>
    <row r="1536" s="14" customFormat="1">
      <c r="A1536" s="14"/>
      <c r="B1536" s="244"/>
      <c r="C1536" s="245"/>
      <c r="D1536" s="235" t="s">
        <v>198</v>
      </c>
      <c r="E1536" s="246" t="s">
        <v>19</v>
      </c>
      <c r="F1536" s="247" t="s">
        <v>7003</v>
      </c>
      <c r="G1536" s="245"/>
      <c r="H1536" s="248">
        <v>1.5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198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188</v>
      </c>
    </row>
    <row r="1537" s="14" customFormat="1">
      <c r="A1537" s="14"/>
      <c r="B1537" s="244"/>
      <c r="C1537" s="245"/>
      <c r="D1537" s="235" t="s">
        <v>198</v>
      </c>
      <c r="E1537" s="246" t="s">
        <v>19</v>
      </c>
      <c r="F1537" s="247" t="s">
        <v>7479</v>
      </c>
      <c r="G1537" s="245"/>
      <c r="H1537" s="248">
        <v>-3.8180000000000001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198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188</v>
      </c>
    </row>
    <row r="1538" s="13" customFormat="1">
      <c r="A1538" s="13"/>
      <c r="B1538" s="233"/>
      <c r="C1538" s="234"/>
      <c r="D1538" s="235" t="s">
        <v>198</v>
      </c>
      <c r="E1538" s="236" t="s">
        <v>19</v>
      </c>
      <c r="F1538" s="237" t="s">
        <v>7060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198</v>
      </c>
      <c r="AU1538" s="243" t="s">
        <v>82</v>
      </c>
      <c r="AV1538" s="13" t="s">
        <v>80</v>
      </c>
      <c r="AW1538" s="13" t="s">
        <v>35</v>
      </c>
      <c r="AX1538" s="13" t="s">
        <v>73</v>
      </c>
      <c r="AY1538" s="243" t="s">
        <v>188</v>
      </c>
    </row>
    <row r="1539" s="14" customFormat="1">
      <c r="A1539" s="14"/>
      <c r="B1539" s="244"/>
      <c r="C1539" s="245"/>
      <c r="D1539" s="235" t="s">
        <v>198</v>
      </c>
      <c r="E1539" s="246" t="s">
        <v>19</v>
      </c>
      <c r="F1539" s="247" t="s">
        <v>7480</v>
      </c>
      <c r="G1539" s="245"/>
      <c r="H1539" s="248">
        <v>6.9960000000000004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198</v>
      </c>
      <c r="AU1539" s="254" t="s">
        <v>82</v>
      </c>
      <c r="AV1539" s="14" t="s">
        <v>82</v>
      </c>
      <c r="AW1539" s="14" t="s">
        <v>35</v>
      </c>
      <c r="AX1539" s="14" t="s">
        <v>73</v>
      </c>
      <c r="AY1539" s="254" t="s">
        <v>188</v>
      </c>
    </row>
    <row r="1540" s="14" customFormat="1">
      <c r="A1540" s="14"/>
      <c r="B1540" s="244"/>
      <c r="C1540" s="245"/>
      <c r="D1540" s="235" t="s">
        <v>198</v>
      </c>
      <c r="E1540" s="246" t="s">
        <v>19</v>
      </c>
      <c r="F1540" s="247" t="s">
        <v>7481</v>
      </c>
      <c r="G1540" s="245"/>
      <c r="H1540" s="248">
        <v>1.8999999999999999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198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188</v>
      </c>
    </row>
    <row r="1541" s="13" customFormat="1">
      <c r="A1541" s="13"/>
      <c r="B1541" s="233"/>
      <c r="C1541" s="234"/>
      <c r="D1541" s="235" t="s">
        <v>198</v>
      </c>
      <c r="E1541" s="236" t="s">
        <v>19</v>
      </c>
      <c r="F1541" s="237" t="s">
        <v>7062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198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188</v>
      </c>
    </row>
    <row r="1542" s="14" customFormat="1">
      <c r="A1542" s="14"/>
      <c r="B1542" s="244"/>
      <c r="C1542" s="245"/>
      <c r="D1542" s="235" t="s">
        <v>198</v>
      </c>
      <c r="E1542" s="246" t="s">
        <v>19</v>
      </c>
      <c r="F1542" s="247" t="s">
        <v>7482</v>
      </c>
      <c r="G1542" s="245"/>
      <c r="H1542" s="248">
        <v>6.4000000000000004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198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188</v>
      </c>
    </row>
    <row r="1543" s="14" customFormat="1">
      <c r="A1543" s="14"/>
      <c r="B1543" s="244"/>
      <c r="C1543" s="245"/>
      <c r="D1543" s="235" t="s">
        <v>198</v>
      </c>
      <c r="E1543" s="246" t="s">
        <v>19</v>
      </c>
      <c r="F1543" s="247" t="s">
        <v>7483</v>
      </c>
      <c r="G1543" s="245"/>
      <c r="H1543" s="248">
        <v>-0.47999999999999998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198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188</v>
      </c>
    </row>
    <row r="1544" s="14" customFormat="1">
      <c r="A1544" s="14"/>
      <c r="B1544" s="244"/>
      <c r="C1544" s="245"/>
      <c r="D1544" s="235" t="s">
        <v>198</v>
      </c>
      <c r="E1544" s="246" t="s">
        <v>19</v>
      </c>
      <c r="F1544" s="247" t="s">
        <v>80</v>
      </c>
      <c r="G1544" s="245"/>
      <c r="H1544" s="248">
        <v>1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198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188</v>
      </c>
    </row>
    <row r="1545" s="13" customFormat="1">
      <c r="A1545" s="13"/>
      <c r="B1545" s="233"/>
      <c r="C1545" s="234"/>
      <c r="D1545" s="235" t="s">
        <v>198</v>
      </c>
      <c r="E1545" s="236" t="s">
        <v>19</v>
      </c>
      <c r="F1545" s="237" t="s">
        <v>7064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198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188</v>
      </c>
    </row>
    <row r="1546" s="14" customFormat="1">
      <c r="A1546" s="14"/>
      <c r="B1546" s="244"/>
      <c r="C1546" s="245"/>
      <c r="D1546" s="235" t="s">
        <v>198</v>
      </c>
      <c r="E1546" s="246" t="s">
        <v>19</v>
      </c>
      <c r="F1546" s="247" t="s">
        <v>7484</v>
      </c>
      <c r="G1546" s="245"/>
      <c r="H1546" s="248">
        <v>7.6799999999999997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198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188</v>
      </c>
    </row>
    <row r="1547" s="14" customFormat="1">
      <c r="A1547" s="14"/>
      <c r="B1547" s="244"/>
      <c r="C1547" s="245"/>
      <c r="D1547" s="235" t="s">
        <v>198</v>
      </c>
      <c r="E1547" s="246" t="s">
        <v>19</v>
      </c>
      <c r="F1547" s="247" t="s">
        <v>7485</v>
      </c>
      <c r="G1547" s="245"/>
      <c r="H1547" s="248">
        <v>-0.16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198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188</v>
      </c>
    </row>
    <row r="1548" s="14" customFormat="1">
      <c r="A1548" s="14"/>
      <c r="B1548" s="244"/>
      <c r="C1548" s="245"/>
      <c r="D1548" s="235" t="s">
        <v>198</v>
      </c>
      <c r="E1548" s="246" t="s">
        <v>19</v>
      </c>
      <c r="F1548" s="247" t="s">
        <v>7486</v>
      </c>
      <c r="G1548" s="245"/>
      <c r="H1548" s="248">
        <v>1.3999999999999999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198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188</v>
      </c>
    </row>
    <row r="1549" s="13" customFormat="1">
      <c r="A1549" s="13"/>
      <c r="B1549" s="233"/>
      <c r="C1549" s="234"/>
      <c r="D1549" s="235" t="s">
        <v>198</v>
      </c>
      <c r="E1549" s="236" t="s">
        <v>19</v>
      </c>
      <c r="F1549" s="237" t="s">
        <v>7005</v>
      </c>
      <c r="G1549" s="234"/>
      <c r="H1549" s="236" t="s">
        <v>19</v>
      </c>
      <c r="I1549" s="238"/>
      <c r="J1549" s="234"/>
      <c r="K1549" s="234"/>
      <c r="L1549" s="239"/>
      <c r="M1549" s="240"/>
      <c r="N1549" s="241"/>
      <c r="O1549" s="241"/>
      <c r="P1549" s="241"/>
      <c r="Q1549" s="241"/>
      <c r="R1549" s="241"/>
      <c r="S1549" s="241"/>
      <c r="T1549" s="24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3" t="s">
        <v>198</v>
      </c>
      <c r="AU1549" s="243" t="s">
        <v>82</v>
      </c>
      <c r="AV1549" s="13" t="s">
        <v>80</v>
      </c>
      <c r="AW1549" s="13" t="s">
        <v>35</v>
      </c>
      <c r="AX1549" s="13" t="s">
        <v>73</v>
      </c>
      <c r="AY1549" s="243" t="s">
        <v>188</v>
      </c>
    </row>
    <row r="1550" s="14" customFormat="1">
      <c r="A1550" s="14"/>
      <c r="B1550" s="244"/>
      <c r="C1550" s="245"/>
      <c r="D1550" s="235" t="s">
        <v>198</v>
      </c>
      <c r="E1550" s="246" t="s">
        <v>19</v>
      </c>
      <c r="F1550" s="247" t="s">
        <v>7487</v>
      </c>
      <c r="G1550" s="245"/>
      <c r="H1550" s="248">
        <v>21.760000000000002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198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188</v>
      </c>
    </row>
    <row r="1551" s="14" customFormat="1">
      <c r="A1551" s="14"/>
      <c r="B1551" s="244"/>
      <c r="C1551" s="245"/>
      <c r="D1551" s="235" t="s">
        <v>198</v>
      </c>
      <c r="E1551" s="246" t="s">
        <v>19</v>
      </c>
      <c r="F1551" s="247" t="s">
        <v>7488</v>
      </c>
      <c r="G1551" s="245"/>
      <c r="H1551" s="248">
        <v>-3.6360000000000001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198</v>
      </c>
      <c r="AU1551" s="254" t="s">
        <v>82</v>
      </c>
      <c r="AV1551" s="14" t="s">
        <v>82</v>
      </c>
      <c r="AW1551" s="14" t="s">
        <v>35</v>
      </c>
      <c r="AX1551" s="14" t="s">
        <v>73</v>
      </c>
      <c r="AY1551" s="254" t="s">
        <v>188</v>
      </c>
    </row>
    <row r="1552" s="13" customFormat="1">
      <c r="A1552" s="13"/>
      <c r="B1552" s="233"/>
      <c r="C1552" s="234"/>
      <c r="D1552" s="235" t="s">
        <v>198</v>
      </c>
      <c r="E1552" s="236" t="s">
        <v>19</v>
      </c>
      <c r="F1552" s="237" t="s">
        <v>7007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198</v>
      </c>
      <c r="AU1552" s="243" t="s">
        <v>82</v>
      </c>
      <c r="AV1552" s="13" t="s">
        <v>80</v>
      </c>
      <c r="AW1552" s="13" t="s">
        <v>35</v>
      </c>
      <c r="AX1552" s="13" t="s">
        <v>73</v>
      </c>
      <c r="AY1552" s="243" t="s">
        <v>188</v>
      </c>
    </row>
    <row r="1553" s="14" customFormat="1">
      <c r="A1553" s="14"/>
      <c r="B1553" s="244"/>
      <c r="C1553" s="245"/>
      <c r="D1553" s="235" t="s">
        <v>198</v>
      </c>
      <c r="E1553" s="246" t="s">
        <v>19</v>
      </c>
      <c r="F1553" s="247" t="s">
        <v>7489</v>
      </c>
      <c r="G1553" s="245"/>
      <c r="H1553" s="248">
        <v>43.247999999999998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198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188</v>
      </c>
    </row>
    <row r="1554" s="14" customFormat="1">
      <c r="A1554" s="14"/>
      <c r="B1554" s="244"/>
      <c r="C1554" s="245"/>
      <c r="D1554" s="235" t="s">
        <v>198</v>
      </c>
      <c r="E1554" s="246" t="s">
        <v>19</v>
      </c>
      <c r="F1554" s="247" t="s">
        <v>1893</v>
      </c>
      <c r="G1554" s="245"/>
      <c r="H1554" s="248">
        <v>-3.6360000000000001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198</v>
      </c>
      <c r="AU1554" s="254" t="s">
        <v>82</v>
      </c>
      <c r="AV1554" s="14" t="s">
        <v>82</v>
      </c>
      <c r="AW1554" s="14" t="s">
        <v>35</v>
      </c>
      <c r="AX1554" s="14" t="s">
        <v>73</v>
      </c>
      <c r="AY1554" s="254" t="s">
        <v>188</v>
      </c>
    </row>
    <row r="1555" s="13" customFormat="1">
      <c r="A1555" s="13"/>
      <c r="B1555" s="233"/>
      <c r="C1555" s="234"/>
      <c r="D1555" s="235" t="s">
        <v>198</v>
      </c>
      <c r="E1555" s="236" t="s">
        <v>19</v>
      </c>
      <c r="F1555" s="237" t="s">
        <v>7068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198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188</v>
      </c>
    </row>
    <row r="1556" s="14" customFormat="1">
      <c r="A1556" s="14"/>
      <c r="B1556" s="244"/>
      <c r="C1556" s="245"/>
      <c r="D1556" s="235" t="s">
        <v>198</v>
      </c>
      <c r="E1556" s="246" t="s">
        <v>19</v>
      </c>
      <c r="F1556" s="247" t="s">
        <v>7490</v>
      </c>
      <c r="G1556" s="245"/>
      <c r="H1556" s="248">
        <v>60.18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198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188</v>
      </c>
    </row>
    <row r="1557" s="14" customFormat="1">
      <c r="A1557" s="14"/>
      <c r="B1557" s="244"/>
      <c r="C1557" s="245"/>
      <c r="D1557" s="235" t="s">
        <v>198</v>
      </c>
      <c r="E1557" s="246" t="s">
        <v>19</v>
      </c>
      <c r="F1557" s="247" t="s">
        <v>7491</v>
      </c>
      <c r="G1557" s="245"/>
      <c r="H1557" s="248">
        <v>-10.398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198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188</v>
      </c>
    </row>
    <row r="1558" s="14" customFormat="1">
      <c r="A1558" s="14"/>
      <c r="B1558" s="244"/>
      <c r="C1558" s="245"/>
      <c r="D1558" s="235" t="s">
        <v>198</v>
      </c>
      <c r="E1558" s="246" t="s">
        <v>19</v>
      </c>
      <c r="F1558" s="247" t="s">
        <v>7492</v>
      </c>
      <c r="G1558" s="245"/>
      <c r="H1558" s="248">
        <v>11.220000000000001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198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188</v>
      </c>
    </row>
    <row r="1559" s="14" customFormat="1">
      <c r="A1559" s="14"/>
      <c r="B1559" s="244"/>
      <c r="C1559" s="245"/>
      <c r="D1559" s="235" t="s">
        <v>198</v>
      </c>
      <c r="E1559" s="246" t="s">
        <v>19</v>
      </c>
      <c r="F1559" s="247" t="s">
        <v>7493</v>
      </c>
      <c r="G1559" s="245"/>
      <c r="H1559" s="248">
        <v>-4.04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198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188</v>
      </c>
    </row>
    <row r="1560" s="15" customFormat="1">
      <c r="A1560" s="15"/>
      <c r="B1560" s="255"/>
      <c r="C1560" s="256"/>
      <c r="D1560" s="235" t="s">
        <v>198</v>
      </c>
      <c r="E1560" s="257" t="s">
        <v>19</v>
      </c>
      <c r="F1560" s="258" t="s">
        <v>229</v>
      </c>
      <c r="G1560" s="256"/>
      <c r="H1560" s="259">
        <v>495.68499999999983</v>
      </c>
      <c r="I1560" s="260"/>
      <c r="J1560" s="256"/>
      <c r="K1560" s="256"/>
      <c r="L1560" s="261"/>
      <c r="M1560" s="262"/>
      <c r="N1560" s="263"/>
      <c r="O1560" s="263"/>
      <c r="P1560" s="263"/>
      <c r="Q1560" s="263"/>
      <c r="R1560" s="263"/>
      <c r="S1560" s="263"/>
      <c r="T1560" s="264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65" t="s">
        <v>198</v>
      </c>
      <c r="AU1560" s="265" t="s">
        <v>82</v>
      </c>
      <c r="AV1560" s="15" t="s">
        <v>135</v>
      </c>
      <c r="AW1560" s="15" t="s">
        <v>35</v>
      </c>
      <c r="AX1560" s="15" t="s">
        <v>80</v>
      </c>
      <c r="AY1560" s="265" t="s">
        <v>188</v>
      </c>
    </row>
    <row r="1561" s="2" customFormat="1" ht="24.15" customHeight="1">
      <c r="A1561" s="40"/>
      <c r="B1561" s="41"/>
      <c r="C1561" s="215" t="s">
        <v>2169</v>
      </c>
      <c r="D1561" s="215" t="s">
        <v>190</v>
      </c>
      <c r="E1561" s="216" t="s">
        <v>7494</v>
      </c>
      <c r="F1561" s="217" t="s">
        <v>7495</v>
      </c>
      <c r="G1561" s="218" t="s">
        <v>243</v>
      </c>
      <c r="H1561" s="219">
        <v>521.49099999999999</v>
      </c>
      <c r="I1561" s="220"/>
      <c r="J1561" s="221">
        <f>ROUND(I1561*H1561,2)</f>
        <v>0</v>
      </c>
      <c r="K1561" s="217" t="s">
        <v>194</v>
      </c>
      <c r="L1561" s="46"/>
      <c r="M1561" s="222" t="s">
        <v>19</v>
      </c>
      <c r="N1561" s="223" t="s">
        <v>44</v>
      </c>
      <c r="O1561" s="86"/>
      <c r="P1561" s="224">
        <f>O1561*H1561</f>
        <v>0</v>
      </c>
      <c r="Q1561" s="224">
        <v>0.00025999999999999998</v>
      </c>
      <c r="R1561" s="224">
        <f>Q1561*H1561</f>
        <v>0.13558765999999997</v>
      </c>
      <c r="S1561" s="224">
        <v>0</v>
      </c>
      <c r="T1561" s="225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342</v>
      </c>
      <c r="AT1561" s="226" t="s">
        <v>190</v>
      </c>
      <c r="AU1561" s="226" t="s">
        <v>82</v>
      </c>
      <c r="AY1561" s="19" t="s">
        <v>188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80</v>
      </c>
      <c r="BK1561" s="227">
        <f>ROUND(I1561*H1561,2)</f>
        <v>0</v>
      </c>
      <c r="BL1561" s="19" t="s">
        <v>342</v>
      </c>
      <c r="BM1561" s="226" t="s">
        <v>7496</v>
      </c>
    </row>
    <row r="1562" s="2" customFormat="1">
      <c r="A1562" s="40"/>
      <c r="B1562" s="41"/>
      <c r="C1562" s="42"/>
      <c r="D1562" s="228" t="s">
        <v>196</v>
      </c>
      <c r="E1562" s="42"/>
      <c r="F1562" s="229" t="s">
        <v>7497</v>
      </c>
      <c r="G1562" s="42"/>
      <c r="H1562" s="42"/>
      <c r="I1562" s="230"/>
      <c r="J1562" s="42"/>
      <c r="K1562" s="42"/>
      <c r="L1562" s="46"/>
      <c r="M1562" s="231"/>
      <c r="N1562" s="232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196</v>
      </c>
      <c r="AU1562" s="19" t="s">
        <v>82</v>
      </c>
    </row>
    <row r="1563" s="13" customFormat="1">
      <c r="A1563" s="13"/>
      <c r="B1563" s="233"/>
      <c r="C1563" s="234"/>
      <c r="D1563" s="235" t="s">
        <v>198</v>
      </c>
      <c r="E1563" s="236" t="s">
        <v>19</v>
      </c>
      <c r="F1563" s="237" t="s">
        <v>655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198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188</v>
      </c>
    </row>
    <row r="1564" s="13" customFormat="1">
      <c r="A1564" s="13"/>
      <c r="B1564" s="233"/>
      <c r="C1564" s="234"/>
      <c r="D1564" s="235" t="s">
        <v>198</v>
      </c>
      <c r="E1564" s="236" t="s">
        <v>19</v>
      </c>
      <c r="F1564" s="237" t="s">
        <v>6933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198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188</v>
      </c>
    </row>
    <row r="1565" s="14" customFormat="1">
      <c r="A1565" s="14"/>
      <c r="B1565" s="244"/>
      <c r="C1565" s="245"/>
      <c r="D1565" s="235" t="s">
        <v>198</v>
      </c>
      <c r="E1565" s="246" t="s">
        <v>19</v>
      </c>
      <c r="F1565" s="247" t="s">
        <v>6950</v>
      </c>
      <c r="G1565" s="245"/>
      <c r="H1565" s="248">
        <v>257.27999999999997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198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188</v>
      </c>
    </row>
    <row r="1566" s="14" customFormat="1">
      <c r="A1566" s="14"/>
      <c r="B1566" s="244"/>
      <c r="C1566" s="245"/>
      <c r="D1566" s="235" t="s">
        <v>198</v>
      </c>
      <c r="E1566" s="246" t="s">
        <v>19</v>
      </c>
      <c r="F1566" s="247" t="s">
        <v>6951</v>
      </c>
      <c r="G1566" s="245"/>
      <c r="H1566" s="248">
        <v>-80.831000000000003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198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188</v>
      </c>
    </row>
    <row r="1567" s="14" customFormat="1">
      <c r="A1567" s="14"/>
      <c r="B1567" s="244"/>
      <c r="C1567" s="245"/>
      <c r="D1567" s="235" t="s">
        <v>198</v>
      </c>
      <c r="E1567" s="246" t="s">
        <v>19</v>
      </c>
      <c r="F1567" s="247" t="s">
        <v>6952</v>
      </c>
      <c r="G1567" s="245"/>
      <c r="H1567" s="248">
        <v>3.3999999999999999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198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188</v>
      </c>
    </row>
    <row r="1568" s="14" customFormat="1">
      <c r="A1568" s="14"/>
      <c r="B1568" s="244"/>
      <c r="C1568" s="245"/>
      <c r="D1568" s="235" t="s">
        <v>198</v>
      </c>
      <c r="E1568" s="246" t="s">
        <v>19</v>
      </c>
      <c r="F1568" s="247" t="s">
        <v>6953</v>
      </c>
      <c r="G1568" s="245"/>
      <c r="H1568" s="248">
        <v>1.02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198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188</v>
      </c>
    </row>
    <row r="1569" s="13" customFormat="1">
      <c r="A1569" s="13"/>
      <c r="B1569" s="233"/>
      <c r="C1569" s="234"/>
      <c r="D1569" s="235" t="s">
        <v>198</v>
      </c>
      <c r="E1569" s="236" t="s">
        <v>19</v>
      </c>
      <c r="F1569" s="237" t="s">
        <v>770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198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188</v>
      </c>
    </row>
    <row r="1570" s="14" customFormat="1">
      <c r="A1570" s="14"/>
      <c r="B1570" s="244"/>
      <c r="C1570" s="245"/>
      <c r="D1570" s="235" t="s">
        <v>198</v>
      </c>
      <c r="E1570" s="246" t="s">
        <v>19</v>
      </c>
      <c r="F1570" s="247" t="s">
        <v>771</v>
      </c>
      <c r="G1570" s="245"/>
      <c r="H1570" s="248">
        <v>1.21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198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188</v>
      </c>
    </row>
    <row r="1571" s="14" customFormat="1">
      <c r="A1571" s="14"/>
      <c r="B1571" s="244"/>
      <c r="C1571" s="245"/>
      <c r="D1571" s="235" t="s">
        <v>198</v>
      </c>
      <c r="E1571" s="246" t="s">
        <v>19</v>
      </c>
      <c r="F1571" s="247" t="s">
        <v>772</v>
      </c>
      <c r="G1571" s="245"/>
      <c r="H1571" s="248">
        <v>0.44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198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188</v>
      </c>
    </row>
    <row r="1572" s="14" customFormat="1">
      <c r="A1572" s="14"/>
      <c r="B1572" s="244"/>
      <c r="C1572" s="245"/>
      <c r="D1572" s="235" t="s">
        <v>198</v>
      </c>
      <c r="E1572" s="246" t="s">
        <v>19</v>
      </c>
      <c r="F1572" s="247" t="s">
        <v>773</v>
      </c>
      <c r="G1572" s="245"/>
      <c r="H1572" s="248">
        <v>0.90000000000000002</v>
      </c>
      <c r="I1572" s="249"/>
      <c r="J1572" s="245"/>
      <c r="K1572" s="245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4" t="s">
        <v>198</v>
      </c>
      <c r="AU1572" s="254" t="s">
        <v>82</v>
      </c>
      <c r="AV1572" s="14" t="s">
        <v>82</v>
      </c>
      <c r="AW1572" s="14" t="s">
        <v>35</v>
      </c>
      <c r="AX1572" s="14" t="s">
        <v>73</v>
      </c>
      <c r="AY1572" s="254" t="s">
        <v>188</v>
      </c>
    </row>
    <row r="1573" s="14" customFormat="1">
      <c r="A1573" s="14"/>
      <c r="B1573" s="244"/>
      <c r="C1573" s="245"/>
      <c r="D1573" s="235" t="s">
        <v>198</v>
      </c>
      <c r="E1573" s="246" t="s">
        <v>19</v>
      </c>
      <c r="F1573" s="247" t="s">
        <v>774</v>
      </c>
      <c r="G1573" s="245"/>
      <c r="H1573" s="248">
        <v>0.56000000000000005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198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188</v>
      </c>
    </row>
    <row r="1574" s="14" customFormat="1">
      <c r="A1574" s="14"/>
      <c r="B1574" s="244"/>
      <c r="C1574" s="245"/>
      <c r="D1574" s="235" t="s">
        <v>198</v>
      </c>
      <c r="E1574" s="246" t="s">
        <v>19</v>
      </c>
      <c r="F1574" s="247" t="s">
        <v>775</v>
      </c>
      <c r="G1574" s="245"/>
      <c r="H1574" s="248">
        <v>0.77000000000000002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198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188</v>
      </c>
    </row>
    <row r="1575" s="14" customFormat="1">
      <c r="A1575" s="14"/>
      <c r="B1575" s="244"/>
      <c r="C1575" s="245"/>
      <c r="D1575" s="235" t="s">
        <v>198</v>
      </c>
      <c r="E1575" s="246" t="s">
        <v>19</v>
      </c>
      <c r="F1575" s="247" t="s">
        <v>6954</v>
      </c>
      <c r="G1575" s="245"/>
      <c r="H1575" s="248">
        <v>1.0780000000000001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198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188</v>
      </c>
    </row>
    <row r="1576" s="14" customFormat="1">
      <c r="A1576" s="14"/>
      <c r="B1576" s="244"/>
      <c r="C1576" s="245"/>
      <c r="D1576" s="235" t="s">
        <v>198</v>
      </c>
      <c r="E1576" s="246" t="s">
        <v>19</v>
      </c>
      <c r="F1576" s="247" t="s">
        <v>6955</v>
      </c>
      <c r="G1576" s="245"/>
      <c r="H1576" s="248">
        <v>0.308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198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188</v>
      </c>
    </row>
    <row r="1577" s="14" customFormat="1">
      <c r="A1577" s="14"/>
      <c r="B1577" s="244"/>
      <c r="C1577" s="245"/>
      <c r="D1577" s="235" t="s">
        <v>198</v>
      </c>
      <c r="E1577" s="246" t="s">
        <v>19</v>
      </c>
      <c r="F1577" s="247" t="s">
        <v>773</v>
      </c>
      <c r="G1577" s="245"/>
      <c r="H1577" s="248">
        <v>0.90000000000000002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198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188</v>
      </c>
    </row>
    <row r="1578" s="14" customFormat="1">
      <c r="A1578" s="14"/>
      <c r="B1578" s="244"/>
      <c r="C1578" s="245"/>
      <c r="D1578" s="235" t="s">
        <v>198</v>
      </c>
      <c r="E1578" s="246" t="s">
        <v>19</v>
      </c>
      <c r="F1578" s="247" t="s">
        <v>6956</v>
      </c>
      <c r="G1578" s="245"/>
      <c r="H1578" s="248">
        <v>0.47599999999999998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198</v>
      </c>
      <c r="AU1578" s="254" t="s">
        <v>82</v>
      </c>
      <c r="AV1578" s="14" t="s">
        <v>82</v>
      </c>
      <c r="AW1578" s="14" t="s">
        <v>35</v>
      </c>
      <c r="AX1578" s="14" t="s">
        <v>73</v>
      </c>
      <c r="AY1578" s="254" t="s">
        <v>188</v>
      </c>
    </row>
    <row r="1579" s="14" customFormat="1">
      <c r="A1579" s="14"/>
      <c r="B1579" s="244"/>
      <c r="C1579" s="245"/>
      <c r="D1579" s="235" t="s">
        <v>198</v>
      </c>
      <c r="E1579" s="246" t="s">
        <v>19</v>
      </c>
      <c r="F1579" s="247" t="s">
        <v>6957</v>
      </c>
      <c r="G1579" s="245"/>
      <c r="H1579" s="248">
        <v>0.68600000000000005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198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188</v>
      </c>
    </row>
    <row r="1580" s="14" customFormat="1">
      <c r="A1580" s="14"/>
      <c r="B1580" s="244"/>
      <c r="C1580" s="245"/>
      <c r="D1580" s="235" t="s">
        <v>198</v>
      </c>
      <c r="E1580" s="246" t="s">
        <v>19</v>
      </c>
      <c r="F1580" s="247" t="s">
        <v>6958</v>
      </c>
      <c r="G1580" s="245"/>
      <c r="H1580" s="248">
        <v>0.44400000000000001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198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188</v>
      </c>
    </row>
    <row r="1581" s="16" customFormat="1">
      <c r="A1581" s="16"/>
      <c r="B1581" s="282"/>
      <c r="C1581" s="283"/>
      <c r="D1581" s="235" t="s">
        <v>198</v>
      </c>
      <c r="E1581" s="284" t="s">
        <v>19</v>
      </c>
      <c r="F1581" s="285" t="s">
        <v>730</v>
      </c>
      <c r="G1581" s="283"/>
      <c r="H1581" s="286">
        <v>188.64099999999999</v>
      </c>
      <c r="I1581" s="287"/>
      <c r="J1581" s="283"/>
      <c r="K1581" s="283"/>
      <c r="L1581" s="288"/>
      <c r="M1581" s="289"/>
      <c r="N1581" s="290"/>
      <c r="O1581" s="290"/>
      <c r="P1581" s="290"/>
      <c r="Q1581" s="290"/>
      <c r="R1581" s="290"/>
      <c r="S1581" s="290"/>
      <c r="T1581" s="291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T1581" s="292" t="s">
        <v>198</v>
      </c>
      <c r="AU1581" s="292" t="s">
        <v>82</v>
      </c>
      <c r="AV1581" s="16" t="s">
        <v>129</v>
      </c>
      <c r="AW1581" s="16" t="s">
        <v>35</v>
      </c>
      <c r="AX1581" s="16" t="s">
        <v>73</v>
      </c>
      <c r="AY1581" s="292" t="s">
        <v>188</v>
      </c>
    </row>
    <row r="1582" s="13" customFormat="1">
      <c r="A1582" s="13"/>
      <c r="B1582" s="233"/>
      <c r="C1582" s="234"/>
      <c r="D1582" s="235" t="s">
        <v>198</v>
      </c>
      <c r="E1582" s="236" t="s">
        <v>19</v>
      </c>
      <c r="F1582" s="237" t="s">
        <v>735</v>
      </c>
      <c r="G1582" s="234"/>
      <c r="H1582" s="236" t="s">
        <v>19</v>
      </c>
      <c r="I1582" s="238"/>
      <c r="J1582" s="234"/>
      <c r="K1582" s="234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198</v>
      </c>
      <c r="AU1582" s="243" t="s">
        <v>82</v>
      </c>
      <c r="AV1582" s="13" t="s">
        <v>80</v>
      </c>
      <c r="AW1582" s="13" t="s">
        <v>35</v>
      </c>
      <c r="AX1582" s="13" t="s">
        <v>73</v>
      </c>
      <c r="AY1582" s="243" t="s">
        <v>188</v>
      </c>
    </row>
    <row r="1583" s="14" customFormat="1">
      <c r="A1583" s="14"/>
      <c r="B1583" s="244"/>
      <c r="C1583" s="245"/>
      <c r="D1583" s="235" t="s">
        <v>198</v>
      </c>
      <c r="E1583" s="246" t="s">
        <v>19</v>
      </c>
      <c r="F1583" s="247" t="s">
        <v>6964</v>
      </c>
      <c r="G1583" s="245"/>
      <c r="H1583" s="248">
        <v>123.52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198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188</v>
      </c>
    </row>
    <row r="1584" s="14" customFormat="1">
      <c r="A1584" s="14"/>
      <c r="B1584" s="244"/>
      <c r="C1584" s="245"/>
      <c r="D1584" s="235" t="s">
        <v>198</v>
      </c>
      <c r="E1584" s="246" t="s">
        <v>19</v>
      </c>
      <c r="F1584" s="247" t="s">
        <v>6965</v>
      </c>
      <c r="G1584" s="245"/>
      <c r="H1584" s="248">
        <v>4.0599999999999996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198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188</v>
      </c>
    </row>
    <row r="1585" s="14" customFormat="1">
      <c r="A1585" s="14"/>
      <c r="B1585" s="244"/>
      <c r="C1585" s="245"/>
      <c r="D1585" s="235" t="s">
        <v>198</v>
      </c>
      <c r="E1585" s="246" t="s">
        <v>19</v>
      </c>
      <c r="F1585" s="247" t="s">
        <v>6966</v>
      </c>
      <c r="G1585" s="245"/>
      <c r="H1585" s="248">
        <v>2.3199999999999998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198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6967</v>
      </c>
      <c r="G1586" s="245"/>
      <c r="H1586" s="248">
        <v>3.48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4" customFormat="1">
      <c r="A1587" s="14"/>
      <c r="B1587" s="244"/>
      <c r="C1587" s="245"/>
      <c r="D1587" s="235" t="s">
        <v>198</v>
      </c>
      <c r="E1587" s="246" t="s">
        <v>19</v>
      </c>
      <c r="F1587" s="247" t="s">
        <v>6966</v>
      </c>
      <c r="G1587" s="245"/>
      <c r="H1587" s="248">
        <v>2.3199999999999998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198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188</v>
      </c>
    </row>
    <row r="1588" s="14" customFormat="1">
      <c r="A1588" s="14"/>
      <c r="B1588" s="244"/>
      <c r="C1588" s="245"/>
      <c r="D1588" s="235" t="s">
        <v>198</v>
      </c>
      <c r="E1588" s="246" t="s">
        <v>19</v>
      </c>
      <c r="F1588" s="247" t="s">
        <v>6968</v>
      </c>
      <c r="G1588" s="245"/>
      <c r="H1588" s="248">
        <v>4.0599999999999996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198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188</v>
      </c>
    </row>
    <row r="1589" s="14" customFormat="1">
      <c r="A1589" s="14"/>
      <c r="B1589" s="244"/>
      <c r="C1589" s="245"/>
      <c r="D1589" s="235" t="s">
        <v>198</v>
      </c>
      <c r="E1589" s="246" t="s">
        <v>19</v>
      </c>
      <c r="F1589" s="247" t="s">
        <v>6969</v>
      </c>
      <c r="G1589" s="245"/>
      <c r="H1589" s="248">
        <v>6.9000000000000004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198</v>
      </c>
      <c r="AU1589" s="254" t="s">
        <v>82</v>
      </c>
      <c r="AV1589" s="14" t="s">
        <v>82</v>
      </c>
      <c r="AW1589" s="14" t="s">
        <v>35</v>
      </c>
      <c r="AX1589" s="14" t="s">
        <v>73</v>
      </c>
      <c r="AY1589" s="254" t="s">
        <v>188</v>
      </c>
    </row>
    <row r="1590" s="14" customFormat="1">
      <c r="A1590" s="14"/>
      <c r="B1590" s="244"/>
      <c r="C1590" s="245"/>
      <c r="D1590" s="235" t="s">
        <v>198</v>
      </c>
      <c r="E1590" s="246" t="s">
        <v>19</v>
      </c>
      <c r="F1590" s="247" t="s">
        <v>6970</v>
      </c>
      <c r="G1590" s="245"/>
      <c r="H1590" s="248">
        <v>23.559999999999999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198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188</v>
      </c>
    </row>
    <row r="1591" s="14" customFormat="1">
      <c r="A1591" s="14"/>
      <c r="B1591" s="244"/>
      <c r="C1591" s="245"/>
      <c r="D1591" s="235" t="s">
        <v>198</v>
      </c>
      <c r="E1591" s="246" t="s">
        <v>19</v>
      </c>
      <c r="F1591" s="247" t="s">
        <v>6970</v>
      </c>
      <c r="G1591" s="245"/>
      <c r="H1591" s="248">
        <v>23.559999999999999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198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188</v>
      </c>
    </row>
    <row r="1592" s="14" customFormat="1">
      <c r="A1592" s="14"/>
      <c r="B1592" s="244"/>
      <c r="C1592" s="245"/>
      <c r="D1592" s="235" t="s">
        <v>198</v>
      </c>
      <c r="E1592" s="246" t="s">
        <v>19</v>
      </c>
      <c r="F1592" s="247" t="s">
        <v>6971</v>
      </c>
      <c r="G1592" s="245"/>
      <c r="H1592" s="248">
        <v>3.71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198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188</v>
      </c>
    </row>
    <row r="1593" s="14" customFormat="1">
      <c r="A1593" s="14"/>
      <c r="B1593" s="244"/>
      <c r="C1593" s="245"/>
      <c r="D1593" s="235" t="s">
        <v>198</v>
      </c>
      <c r="E1593" s="246" t="s">
        <v>19</v>
      </c>
      <c r="F1593" s="247" t="s">
        <v>6972</v>
      </c>
      <c r="G1593" s="245"/>
      <c r="H1593" s="248">
        <v>1.1599999999999999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198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188</v>
      </c>
    </row>
    <row r="1594" s="14" customFormat="1">
      <c r="A1594" s="14"/>
      <c r="B1594" s="244"/>
      <c r="C1594" s="245"/>
      <c r="D1594" s="235" t="s">
        <v>198</v>
      </c>
      <c r="E1594" s="246" t="s">
        <v>19</v>
      </c>
      <c r="F1594" s="247" t="s">
        <v>6972</v>
      </c>
      <c r="G1594" s="245"/>
      <c r="H1594" s="248">
        <v>1.1599999999999999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198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188</v>
      </c>
    </row>
    <row r="1595" s="14" customFormat="1">
      <c r="A1595" s="14"/>
      <c r="B1595" s="244"/>
      <c r="C1595" s="245"/>
      <c r="D1595" s="235" t="s">
        <v>198</v>
      </c>
      <c r="E1595" s="246" t="s">
        <v>19</v>
      </c>
      <c r="F1595" s="247" t="s">
        <v>6973</v>
      </c>
      <c r="G1595" s="245"/>
      <c r="H1595" s="248">
        <v>3.71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198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188</v>
      </c>
    </row>
    <row r="1596" s="14" customFormat="1">
      <c r="A1596" s="14"/>
      <c r="B1596" s="244"/>
      <c r="C1596" s="245"/>
      <c r="D1596" s="235" t="s">
        <v>198</v>
      </c>
      <c r="E1596" s="246" t="s">
        <v>19</v>
      </c>
      <c r="F1596" s="247" t="s">
        <v>6974</v>
      </c>
      <c r="G1596" s="245"/>
      <c r="H1596" s="248">
        <v>13.800000000000001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198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188</v>
      </c>
    </row>
    <row r="1597" s="14" customFormat="1">
      <c r="A1597" s="14"/>
      <c r="B1597" s="244"/>
      <c r="C1597" s="245"/>
      <c r="D1597" s="235" t="s">
        <v>198</v>
      </c>
      <c r="E1597" s="246" t="s">
        <v>19</v>
      </c>
      <c r="F1597" s="247" t="s">
        <v>6975</v>
      </c>
      <c r="G1597" s="245"/>
      <c r="H1597" s="248">
        <v>21.449999999999999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198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188</v>
      </c>
    </row>
    <row r="1598" s="14" customFormat="1">
      <c r="A1598" s="14"/>
      <c r="B1598" s="244"/>
      <c r="C1598" s="245"/>
      <c r="D1598" s="235" t="s">
        <v>198</v>
      </c>
      <c r="E1598" s="246" t="s">
        <v>19</v>
      </c>
      <c r="F1598" s="247" t="s">
        <v>6975</v>
      </c>
      <c r="G1598" s="245"/>
      <c r="H1598" s="248">
        <v>21.449999999999999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198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188</v>
      </c>
    </row>
    <row r="1599" s="14" customFormat="1">
      <c r="A1599" s="14"/>
      <c r="B1599" s="244"/>
      <c r="C1599" s="245"/>
      <c r="D1599" s="235" t="s">
        <v>198</v>
      </c>
      <c r="E1599" s="246" t="s">
        <v>19</v>
      </c>
      <c r="F1599" s="247" t="s">
        <v>6976</v>
      </c>
      <c r="G1599" s="245"/>
      <c r="H1599" s="248">
        <v>3.2200000000000002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198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188</v>
      </c>
    </row>
    <row r="1600" s="14" customFormat="1">
      <c r="A1600" s="14"/>
      <c r="B1600" s="244"/>
      <c r="C1600" s="245"/>
      <c r="D1600" s="235" t="s">
        <v>198</v>
      </c>
      <c r="E1600" s="246" t="s">
        <v>19</v>
      </c>
      <c r="F1600" s="247" t="s">
        <v>6977</v>
      </c>
      <c r="G1600" s="245"/>
      <c r="H1600" s="248">
        <v>1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198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188</v>
      </c>
    </row>
    <row r="1601" s="14" customFormat="1">
      <c r="A1601" s="14"/>
      <c r="B1601" s="244"/>
      <c r="C1601" s="245"/>
      <c r="D1601" s="235" t="s">
        <v>198</v>
      </c>
      <c r="E1601" s="246" t="s">
        <v>19</v>
      </c>
      <c r="F1601" s="247" t="s">
        <v>6977</v>
      </c>
      <c r="G1601" s="245"/>
      <c r="H1601" s="248">
        <v>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198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188</v>
      </c>
    </row>
    <row r="1602" s="14" customFormat="1">
      <c r="A1602" s="14"/>
      <c r="B1602" s="244"/>
      <c r="C1602" s="245"/>
      <c r="D1602" s="235" t="s">
        <v>198</v>
      </c>
      <c r="E1602" s="246" t="s">
        <v>19</v>
      </c>
      <c r="F1602" s="247" t="s">
        <v>6976</v>
      </c>
      <c r="G1602" s="245"/>
      <c r="H1602" s="248">
        <v>3.2200000000000002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198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188</v>
      </c>
    </row>
    <row r="1603" s="14" customFormat="1">
      <c r="A1603" s="14"/>
      <c r="B1603" s="244"/>
      <c r="C1603" s="245"/>
      <c r="D1603" s="235" t="s">
        <v>198</v>
      </c>
      <c r="E1603" s="246" t="s">
        <v>19</v>
      </c>
      <c r="F1603" s="247" t="s">
        <v>6974</v>
      </c>
      <c r="G1603" s="245"/>
      <c r="H1603" s="248">
        <v>13.800000000000001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198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188</v>
      </c>
    </row>
    <row r="1604" s="14" customFormat="1">
      <c r="A1604" s="14"/>
      <c r="B1604" s="244"/>
      <c r="C1604" s="245"/>
      <c r="D1604" s="235" t="s">
        <v>198</v>
      </c>
      <c r="E1604" s="246" t="s">
        <v>19</v>
      </c>
      <c r="F1604" s="247" t="s">
        <v>6978</v>
      </c>
      <c r="G1604" s="245"/>
      <c r="H1604" s="248">
        <v>14.6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198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188</v>
      </c>
    </row>
    <row r="1605" s="14" customFormat="1">
      <c r="A1605" s="14"/>
      <c r="B1605" s="244"/>
      <c r="C1605" s="245"/>
      <c r="D1605" s="235" t="s">
        <v>198</v>
      </c>
      <c r="E1605" s="246" t="s">
        <v>19</v>
      </c>
      <c r="F1605" s="247" t="s">
        <v>6978</v>
      </c>
      <c r="G1605" s="245"/>
      <c r="H1605" s="248">
        <v>14.6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198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188</v>
      </c>
    </row>
    <row r="1606" s="14" customFormat="1">
      <c r="A1606" s="14"/>
      <c r="B1606" s="244"/>
      <c r="C1606" s="245"/>
      <c r="D1606" s="235" t="s">
        <v>198</v>
      </c>
      <c r="E1606" s="246" t="s">
        <v>19</v>
      </c>
      <c r="F1606" s="247" t="s">
        <v>6979</v>
      </c>
      <c r="G1606" s="245"/>
      <c r="H1606" s="248">
        <v>36.890000000000001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198</v>
      </c>
      <c r="AU1606" s="254" t="s">
        <v>82</v>
      </c>
      <c r="AV1606" s="14" t="s">
        <v>82</v>
      </c>
      <c r="AW1606" s="14" t="s">
        <v>35</v>
      </c>
      <c r="AX1606" s="14" t="s">
        <v>73</v>
      </c>
      <c r="AY1606" s="254" t="s">
        <v>188</v>
      </c>
    </row>
    <row r="1607" s="14" customFormat="1">
      <c r="A1607" s="14"/>
      <c r="B1607" s="244"/>
      <c r="C1607" s="245"/>
      <c r="D1607" s="235" t="s">
        <v>198</v>
      </c>
      <c r="E1607" s="246" t="s">
        <v>19</v>
      </c>
      <c r="F1607" s="247" t="s">
        <v>6980</v>
      </c>
      <c r="G1607" s="245"/>
      <c r="H1607" s="248">
        <v>0.83999999999999997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198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188</v>
      </c>
    </row>
    <row r="1608" s="14" customFormat="1">
      <c r="A1608" s="14"/>
      <c r="B1608" s="244"/>
      <c r="C1608" s="245"/>
      <c r="D1608" s="235" t="s">
        <v>198</v>
      </c>
      <c r="E1608" s="246" t="s">
        <v>19</v>
      </c>
      <c r="F1608" s="247" t="s">
        <v>6980</v>
      </c>
      <c r="G1608" s="245"/>
      <c r="H1608" s="248">
        <v>0.83999999999999997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198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188</v>
      </c>
    </row>
    <row r="1609" s="14" customFormat="1">
      <c r="A1609" s="14"/>
      <c r="B1609" s="244"/>
      <c r="C1609" s="245"/>
      <c r="D1609" s="235" t="s">
        <v>198</v>
      </c>
      <c r="E1609" s="246" t="s">
        <v>19</v>
      </c>
      <c r="F1609" s="247" t="s">
        <v>661</v>
      </c>
      <c r="G1609" s="245"/>
      <c r="H1609" s="248">
        <v>-7.3319999999999999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198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188</v>
      </c>
    </row>
    <row r="1610" s="14" customFormat="1">
      <c r="A1610" s="14"/>
      <c r="B1610" s="244"/>
      <c r="C1610" s="245"/>
      <c r="D1610" s="235" t="s">
        <v>198</v>
      </c>
      <c r="E1610" s="246" t="s">
        <v>19</v>
      </c>
      <c r="F1610" s="247" t="s">
        <v>662</v>
      </c>
      <c r="G1610" s="245"/>
      <c r="H1610" s="248">
        <v>-3.391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198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188</v>
      </c>
    </row>
    <row r="1611" s="14" customFormat="1">
      <c r="A1611" s="14"/>
      <c r="B1611" s="244"/>
      <c r="C1611" s="245"/>
      <c r="D1611" s="235" t="s">
        <v>198</v>
      </c>
      <c r="E1611" s="246" t="s">
        <v>19</v>
      </c>
      <c r="F1611" s="247" t="s">
        <v>663</v>
      </c>
      <c r="G1611" s="245"/>
      <c r="H1611" s="248">
        <v>-5.0869999999999997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198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188</v>
      </c>
    </row>
    <row r="1612" s="14" customFormat="1">
      <c r="A1612" s="14"/>
      <c r="B1612" s="244"/>
      <c r="C1612" s="245"/>
      <c r="D1612" s="235" t="s">
        <v>198</v>
      </c>
      <c r="E1612" s="246" t="s">
        <v>19</v>
      </c>
      <c r="F1612" s="247" t="s">
        <v>664</v>
      </c>
      <c r="G1612" s="245"/>
      <c r="H1612" s="248">
        <v>-1.5700000000000001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198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188</v>
      </c>
    </row>
    <row r="1613" s="16" customFormat="1">
      <c r="A1613" s="16"/>
      <c r="B1613" s="282"/>
      <c r="C1613" s="283"/>
      <c r="D1613" s="235" t="s">
        <v>198</v>
      </c>
      <c r="E1613" s="284" t="s">
        <v>19</v>
      </c>
      <c r="F1613" s="285" t="s">
        <v>730</v>
      </c>
      <c r="G1613" s="283"/>
      <c r="H1613" s="286">
        <v>332.85000000000008</v>
      </c>
      <c r="I1613" s="287"/>
      <c r="J1613" s="283"/>
      <c r="K1613" s="283"/>
      <c r="L1613" s="288"/>
      <c r="M1613" s="289"/>
      <c r="N1613" s="290"/>
      <c r="O1613" s="290"/>
      <c r="P1613" s="290"/>
      <c r="Q1613" s="290"/>
      <c r="R1613" s="290"/>
      <c r="S1613" s="290"/>
      <c r="T1613" s="291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92" t="s">
        <v>198</v>
      </c>
      <c r="AU1613" s="292" t="s">
        <v>82</v>
      </c>
      <c r="AV1613" s="16" t="s">
        <v>129</v>
      </c>
      <c r="AW1613" s="16" t="s">
        <v>35</v>
      </c>
      <c r="AX1613" s="16" t="s">
        <v>73</v>
      </c>
      <c r="AY1613" s="292" t="s">
        <v>188</v>
      </c>
    </row>
    <row r="1614" s="15" customFormat="1">
      <c r="A1614" s="15"/>
      <c r="B1614" s="255"/>
      <c r="C1614" s="256"/>
      <c r="D1614" s="235" t="s">
        <v>198</v>
      </c>
      <c r="E1614" s="257" t="s">
        <v>19</v>
      </c>
      <c r="F1614" s="258" t="s">
        <v>229</v>
      </c>
      <c r="G1614" s="256"/>
      <c r="H1614" s="259">
        <v>521.49100000000021</v>
      </c>
      <c r="I1614" s="260"/>
      <c r="J1614" s="256"/>
      <c r="K1614" s="256"/>
      <c r="L1614" s="261"/>
      <c r="M1614" s="262"/>
      <c r="N1614" s="263"/>
      <c r="O1614" s="263"/>
      <c r="P1614" s="263"/>
      <c r="Q1614" s="263"/>
      <c r="R1614" s="263"/>
      <c r="S1614" s="263"/>
      <c r="T1614" s="264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5" t="s">
        <v>198</v>
      </c>
      <c r="AU1614" s="265" t="s">
        <v>82</v>
      </c>
      <c r="AV1614" s="15" t="s">
        <v>135</v>
      </c>
      <c r="AW1614" s="15" t="s">
        <v>35</v>
      </c>
      <c r="AX1614" s="15" t="s">
        <v>80</v>
      </c>
      <c r="AY1614" s="265" t="s">
        <v>188</v>
      </c>
    </row>
    <row r="1615" s="2" customFormat="1" ht="24.15" customHeight="1">
      <c r="A1615" s="40"/>
      <c r="B1615" s="41"/>
      <c r="C1615" s="215" t="s">
        <v>2174</v>
      </c>
      <c r="D1615" s="215" t="s">
        <v>190</v>
      </c>
      <c r="E1615" s="216" t="s">
        <v>2289</v>
      </c>
      <c r="F1615" s="217" t="s">
        <v>2290</v>
      </c>
      <c r="G1615" s="218" t="s">
        <v>243</v>
      </c>
      <c r="H1615" s="219">
        <v>57.704000000000001</v>
      </c>
      <c r="I1615" s="220"/>
      <c r="J1615" s="221">
        <f>ROUND(I1615*H1615,2)</f>
        <v>0</v>
      </c>
      <c r="K1615" s="217" t="s">
        <v>194</v>
      </c>
      <c r="L1615" s="46"/>
      <c r="M1615" s="222" t="s">
        <v>19</v>
      </c>
      <c r="N1615" s="223" t="s">
        <v>44</v>
      </c>
      <c r="O1615" s="86"/>
      <c r="P1615" s="224">
        <f>O1615*H1615</f>
        <v>0</v>
      </c>
      <c r="Q1615" s="224">
        <v>0.00025999999999999998</v>
      </c>
      <c r="R1615" s="224">
        <f>Q1615*H1615</f>
        <v>0.015003039999999999</v>
      </c>
      <c r="S1615" s="224">
        <v>0</v>
      </c>
      <c r="T1615" s="225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6" t="s">
        <v>342</v>
      </c>
      <c r="AT1615" s="226" t="s">
        <v>190</v>
      </c>
      <c r="AU1615" s="226" t="s">
        <v>82</v>
      </c>
      <c r="AY1615" s="19" t="s">
        <v>188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19" t="s">
        <v>80</v>
      </c>
      <c r="BK1615" s="227">
        <f>ROUND(I1615*H1615,2)</f>
        <v>0</v>
      </c>
      <c r="BL1615" s="19" t="s">
        <v>342</v>
      </c>
      <c r="BM1615" s="226" t="s">
        <v>7498</v>
      </c>
    </row>
    <row r="1616" s="2" customFormat="1">
      <c r="A1616" s="40"/>
      <c r="B1616" s="41"/>
      <c r="C1616" s="42"/>
      <c r="D1616" s="228" t="s">
        <v>196</v>
      </c>
      <c r="E1616" s="42"/>
      <c r="F1616" s="229" t="s">
        <v>2292</v>
      </c>
      <c r="G1616" s="42"/>
      <c r="H1616" s="42"/>
      <c r="I1616" s="230"/>
      <c r="J1616" s="42"/>
      <c r="K1616" s="42"/>
      <c r="L1616" s="46"/>
      <c r="M1616" s="231"/>
      <c r="N1616" s="232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196</v>
      </c>
      <c r="AU1616" s="19" t="s">
        <v>82</v>
      </c>
    </row>
    <row r="1617" s="13" customFormat="1">
      <c r="A1617" s="13"/>
      <c r="B1617" s="233"/>
      <c r="C1617" s="234"/>
      <c r="D1617" s="235" t="s">
        <v>198</v>
      </c>
      <c r="E1617" s="236" t="s">
        <v>19</v>
      </c>
      <c r="F1617" s="237" t="s">
        <v>912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198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188</v>
      </c>
    </row>
    <row r="1618" s="14" customFormat="1">
      <c r="A1618" s="14"/>
      <c r="B1618" s="244"/>
      <c r="C1618" s="245"/>
      <c r="D1618" s="235" t="s">
        <v>198</v>
      </c>
      <c r="E1618" s="246" t="s">
        <v>19</v>
      </c>
      <c r="F1618" s="247" t="s">
        <v>945</v>
      </c>
      <c r="G1618" s="245"/>
      <c r="H1618" s="248">
        <v>3.6579999999999999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198</v>
      </c>
      <c r="AU1618" s="254" t="s">
        <v>82</v>
      </c>
      <c r="AV1618" s="14" t="s">
        <v>82</v>
      </c>
      <c r="AW1618" s="14" t="s">
        <v>35</v>
      </c>
      <c r="AX1618" s="14" t="s">
        <v>73</v>
      </c>
      <c r="AY1618" s="254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1634</v>
      </c>
      <c r="G1619" s="245"/>
      <c r="H1619" s="248">
        <v>2.585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4" customFormat="1">
      <c r="A1620" s="14"/>
      <c r="B1620" s="244"/>
      <c r="C1620" s="245"/>
      <c r="D1620" s="235" t="s">
        <v>198</v>
      </c>
      <c r="E1620" s="246" t="s">
        <v>19</v>
      </c>
      <c r="F1620" s="247" t="s">
        <v>947</v>
      </c>
      <c r="G1620" s="245"/>
      <c r="H1620" s="248">
        <v>3.8940000000000001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198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188</v>
      </c>
    </row>
    <row r="1621" s="14" customFormat="1">
      <c r="A1621" s="14"/>
      <c r="B1621" s="244"/>
      <c r="C1621" s="245"/>
      <c r="D1621" s="235" t="s">
        <v>198</v>
      </c>
      <c r="E1621" s="246" t="s">
        <v>19</v>
      </c>
      <c r="F1621" s="247" t="s">
        <v>7499</v>
      </c>
      <c r="G1621" s="245"/>
      <c r="H1621" s="248">
        <v>50.295000000000002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198</v>
      </c>
      <c r="AU1621" s="254" t="s">
        <v>82</v>
      </c>
      <c r="AV1621" s="14" t="s">
        <v>82</v>
      </c>
      <c r="AW1621" s="14" t="s">
        <v>35</v>
      </c>
      <c r="AX1621" s="14" t="s">
        <v>73</v>
      </c>
      <c r="AY1621" s="254" t="s">
        <v>188</v>
      </c>
    </row>
    <row r="1622" s="14" customFormat="1">
      <c r="A1622" s="14"/>
      <c r="B1622" s="244"/>
      <c r="C1622" s="245"/>
      <c r="D1622" s="235" t="s">
        <v>198</v>
      </c>
      <c r="E1622" s="246" t="s">
        <v>19</v>
      </c>
      <c r="F1622" s="247" t="s">
        <v>7500</v>
      </c>
      <c r="G1622" s="245"/>
      <c r="H1622" s="248">
        <v>-2.7280000000000002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198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188</v>
      </c>
    </row>
    <row r="1623" s="15" customFormat="1">
      <c r="A1623" s="15"/>
      <c r="B1623" s="255"/>
      <c r="C1623" s="256"/>
      <c r="D1623" s="235" t="s">
        <v>198</v>
      </c>
      <c r="E1623" s="257" t="s">
        <v>19</v>
      </c>
      <c r="F1623" s="258" t="s">
        <v>229</v>
      </c>
      <c r="G1623" s="256"/>
      <c r="H1623" s="259">
        <v>57.704000000000001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198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188</v>
      </c>
    </row>
    <row r="1624" s="12" customFormat="1" ht="22.8" customHeight="1">
      <c r="A1624" s="12"/>
      <c r="B1624" s="199"/>
      <c r="C1624" s="200"/>
      <c r="D1624" s="201" t="s">
        <v>72</v>
      </c>
      <c r="E1624" s="213" t="s">
        <v>2298</v>
      </c>
      <c r="F1624" s="213" t="s">
        <v>2299</v>
      </c>
      <c r="G1624" s="200"/>
      <c r="H1624" s="200"/>
      <c r="I1624" s="203"/>
      <c r="J1624" s="214">
        <f>BK1624</f>
        <v>0</v>
      </c>
      <c r="K1624" s="200"/>
      <c r="L1624" s="205"/>
      <c r="M1624" s="206"/>
      <c r="N1624" s="207"/>
      <c r="O1624" s="207"/>
      <c r="P1624" s="208">
        <f>SUM(P1625:P1656)</f>
        <v>0</v>
      </c>
      <c r="Q1624" s="207"/>
      <c r="R1624" s="208">
        <f>SUM(R1625:R1656)</f>
        <v>0.0060000000000000001</v>
      </c>
      <c r="S1624" s="207"/>
      <c r="T1624" s="209">
        <f>SUM(T1625:T1656)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10" t="s">
        <v>82</v>
      </c>
      <c r="AT1624" s="211" t="s">
        <v>72</v>
      </c>
      <c r="AU1624" s="211" t="s">
        <v>80</v>
      </c>
      <c r="AY1624" s="210" t="s">
        <v>188</v>
      </c>
      <c r="BK1624" s="212">
        <f>SUM(BK1625:BK1656)</f>
        <v>0</v>
      </c>
    </row>
    <row r="1625" s="2" customFormat="1" ht="16.5" customHeight="1">
      <c r="A1625" s="40"/>
      <c r="B1625" s="41"/>
      <c r="C1625" s="215" t="s">
        <v>2188</v>
      </c>
      <c r="D1625" s="215" t="s">
        <v>190</v>
      </c>
      <c r="E1625" s="216" t="s">
        <v>7501</v>
      </c>
      <c r="F1625" s="217" t="s">
        <v>7502</v>
      </c>
      <c r="G1625" s="218" t="s">
        <v>243</v>
      </c>
      <c r="H1625" s="219">
        <v>55.5</v>
      </c>
      <c r="I1625" s="220"/>
      <c r="J1625" s="221">
        <f>ROUND(I1625*H1625,2)</f>
        <v>0</v>
      </c>
      <c r="K1625" s="217" t="s">
        <v>452</v>
      </c>
      <c r="L1625" s="46"/>
      <c r="M1625" s="222" t="s">
        <v>19</v>
      </c>
      <c r="N1625" s="223" t="s">
        <v>44</v>
      </c>
      <c r="O1625" s="86"/>
      <c r="P1625" s="224">
        <f>O1625*H1625</f>
        <v>0</v>
      </c>
      <c r="Q1625" s="224">
        <v>0</v>
      </c>
      <c r="R1625" s="224">
        <f>Q1625*H1625</f>
        <v>0</v>
      </c>
      <c r="S1625" s="224">
        <v>0</v>
      </c>
      <c r="T1625" s="225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6" t="s">
        <v>342</v>
      </c>
      <c r="AT1625" s="226" t="s">
        <v>190</v>
      </c>
      <c r="AU1625" s="226" t="s">
        <v>82</v>
      </c>
      <c r="AY1625" s="19" t="s">
        <v>188</v>
      </c>
      <c r="BE1625" s="227">
        <f>IF(N1625="základní",J1625,0)</f>
        <v>0</v>
      </c>
      <c r="BF1625" s="227">
        <f>IF(N1625="snížená",J1625,0)</f>
        <v>0</v>
      </c>
      <c r="BG1625" s="227">
        <f>IF(N1625="zákl. přenesená",J1625,0)</f>
        <v>0</v>
      </c>
      <c r="BH1625" s="227">
        <f>IF(N1625="sníž. přenesená",J1625,0)</f>
        <v>0</v>
      </c>
      <c r="BI1625" s="227">
        <f>IF(N1625="nulová",J1625,0)</f>
        <v>0</v>
      </c>
      <c r="BJ1625" s="19" t="s">
        <v>80</v>
      </c>
      <c r="BK1625" s="227">
        <f>ROUND(I1625*H1625,2)</f>
        <v>0</v>
      </c>
      <c r="BL1625" s="19" t="s">
        <v>342</v>
      </c>
      <c r="BM1625" s="226" t="s">
        <v>7503</v>
      </c>
    </row>
    <row r="1626" s="13" customFormat="1">
      <c r="A1626" s="13"/>
      <c r="B1626" s="233"/>
      <c r="C1626" s="234"/>
      <c r="D1626" s="235" t="s">
        <v>198</v>
      </c>
      <c r="E1626" s="236" t="s">
        <v>19</v>
      </c>
      <c r="F1626" s="237" t="s">
        <v>7277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198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735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7504</v>
      </c>
      <c r="G1628" s="245"/>
      <c r="H1628" s="248">
        <v>36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4" customFormat="1">
      <c r="A1629" s="14"/>
      <c r="B1629" s="244"/>
      <c r="C1629" s="245"/>
      <c r="D1629" s="235" t="s">
        <v>198</v>
      </c>
      <c r="E1629" s="246" t="s">
        <v>19</v>
      </c>
      <c r="F1629" s="247" t="s">
        <v>7505</v>
      </c>
      <c r="G1629" s="245"/>
      <c r="H1629" s="248">
        <v>19.5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198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188</v>
      </c>
    </row>
    <row r="1630" s="15" customFormat="1">
      <c r="A1630" s="15"/>
      <c r="B1630" s="255"/>
      <c r="C1630" s="256"/>
      <c r="D1630" s="235" t="s">
        <v>198</v>
      </c>
      <c r="E1630" s="257" t="s">
        <v>19</v>
      </c>
      <c r="F1630" s="258" t="s">
        <v>229</v>
      </c>
      <c r="G1630" s="256"/>
      <c r="H1630" s="259">
        <v>55.5</v>
      </c>
      <c r="I1630" s="260"/>
      <c r="J1630" s="256"/>
      <c r="K1630" s="256"/>
      <c r="L1630" s="261"/>
      <c r="M1630" s="262"/>
      <c r="N1630" s="263"/>
      <c r="O1630" s="263"/>
      <c r="P1630" s="263"/>
      <c r="Q1630" s="263"/>
      <c r="R1630" s="263"/>
      <c r="S1630" s="263"/>
      <c r="T1630" s="264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5" t="s">
        <v>198</v>
      </c>
      <c r="AU1630" s="265" t="s">
        <v>82</v>
      </c>
      <c r="AV1630" s="15" t="s">
        <v>135</v>
      </c>
      <c r="AW1630" s="15" t="s">
        <v>35</v>
      </c>
      <c r="AX1630" s="15" t="s">
        <v>80</v>
      </c>
      <c r="AY1630" s="265" t="s">
        <v>188</v>
      </c>
    </row>
    <row r="1631" s="2" customFormat="1" ht="33" customHeight="1">
      <c r="A1631" s="40"/>
      <c r="B1631" s="41"/>
      <c r="C1631" s="272" t="s">
        <v>2193</v>
      </c>
      <c r="D1631" s="272" t="s">
        <v>522</v>
      </c>
      <c r="E1631" s="273" t="s">
        <v>7506</v>
      </c>
      <c r="F1631" s="274" t="s">
        <v>7507</v>
      </c>
      <c r="G1631" s="275" t="s">
        <v>243</v>
      </c>
      <c r="H1631" s="276">
        <v>55.5</v>
      </c>
      <c r="I1631" s="277"/>
      <c r="J1631" s="278">
        <f>ROUND(I1631*H1631,2)</f>
        <v>0</v>
      </c>
      <c r="K1631" s="274" t="s">
        <v>452</v>
      </c>
      <c r="L1631" s="279"/>
      <c r="M1631" s="280" t="s">
        <v>19</v>
      </c>
      <c r="N1631" s="281" t="s">
        <v>44</v>
      </c>
      <c r="O1631" s="86"/>
      <c r="P1631" s="224">
        <f>O1631*H1631</f>
        <v>0</v>
      </c>
      <c r="Q1631" s="224">
        <v>0</v>
      </c>
      <c r="R1631" s="224">
        <f>Q1631*H1631</f>
        <v>0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630</v>
      </c>
      <c r="AT1631" s="226" t="s">
        <v>522</v>
      </c>
      <c r="AU1631" s="226" t="s">
        <v>82</v>
      </c>
      <c r="AY1631" s="19" t="s">
        <v>188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80</v>
      </c>
      <c r="BK1631" s="227">
        <f>ROUND(I1631*H1631,2)</f>
        <v>0</v>
      </c>
      <c r="BL1631" s="19" t="s">
        <v>342</v>
      </c>
      <c r="BM1631" s="226" t="s">
        <v>7508</v>
      </c>
    </row>
    <row r="1632" s="13" customFormat="1">
      <c r="A1632" s="13"/>
      <c r="B1632" s="233"/>
      <c r="C1632" s="234"/>
      <c r="D1632" s="235" t="s">
        <v>198</v>
      </c>
      <c r="E1632" s="236" t="s">
        <v>19</v>
      </c>
      <c r="F1632" s="237" t="s">
        <v>7277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198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188</v>
      </c>
    </row>
    <row r="1633" s="13" customFormat="1">
      <c r="A1633" s="13"/>
      <c r="B1633" s="233"/>
      <c r="C1633" s="234"/>
      <c r="D1633" s="235" t="s">
        <v>198</v>
      </c>
      <c r="E1633" s="236" t="s">
        <v>19</v>
      </c>
      <c r="F1633" s="237" t="s">
        <v>735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198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188</v>
      </c>
    </row>
    <row r="1634" s="14" customFormat="1">
      <c r="A1634" s="14"/>
      <c r="B1634" s="244"/>
      <c r="C1634" s="245"/>
      <c r="D1634" s="235" t="s">
        <v>198</v>
      </c>
      <c r="E1634" s="246" t="s">
        <v>19</v>
      </c>
      <c r="F1634" s="247" t="s">
        <v>7504</v>
      </c>
      <c r="G1634" s="245"/>
      <c r="H1634" s="248">
        <v>36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198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188</v>
      </c>
    </row>
    <row r="1635" s="14" customFormat="1">
      <c r="A1635" s="14"/>
      <c r="B1635" s="244"/>
      <c r="C1635" s="245"/>
      <c r="D1635" s="235" t="s">
        <v>198</v>
      </c>
      <c r="E1635" s="246" t="s">
        <v>19</v>
      </c>
      <c r="F1635" s="247" t="s">
        <v>7505</v>
      </c>
      <c r="G1635" s="245"/>
      <c r="H1635" s="248">
        <v>19.5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198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188</v>
      </c>
    </row>
    <row r="1636" s="15" customFormat="1">
      <c r="A1636" s="15"/>
      <c r="B1636" s="255"/>
      <c r="C1636" s="256"/>
      <c r="D1636" s="235" t="s">
        <v>198</v>
      </c>
      <c r="E1636" s="257" t="s">
        <v>19</v>
      </c>
      <c r="F1636" s="258" t="s">
        <v>229</v>
      </c>
      <c r="G1636" s="256"/>
      <c r="H1636" s="259">
        <v>55.5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198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188</v>
      </c>
    </row>
    <row r="1637" s="2" customFormat="1" ht="24.15" customHeight="1">
      <c r="A1637" s="40"/>
      <c r="B1637" s="41"/>
      <c r="C1637" s="215" t="s">
        <v>2198</v>
      </c>
      <c r="D1637" s="215" t="s">
        <v>190</v>
      </c>
      <c r="E1637" s="216" t="s">
        <v>2301</v>
      </c>
      <c r="F1637" s="217" t="s">
        <v>2302</v>
      </c>
      <c r="G1637" s="218" t="s">
        <v>442</v>
      </c>
      <c r="H1637" s="219">
        <v>2</v>
      </c>
      <c r="I1637" s="220"/>
      <c r="J1637" s="221">
        <f>ROUND(I1637*H1637,2)</f>
        <v>0</v>
      </c>
      <c r="K1637" s="217" t="s">
        <v>2303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342</v>
      </c>
      <c r="AT1637" s="226" t="s">
        <v>190</v>
      </c>
      <c r="AU1637" s="226" t="s">
        <v>82</v>
      </c>
      <c r="AY1637" s="19" t="s">
        <v>188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80</v>
      </c>
      <c r="BK1637" s="227">
        <f>ROUND(I1637*H1637,2)</f>
        <v>0</v>
      </c>
      <c r="BL1637" s="19" t="s">
        <v>342</v>
      </c>
      <c r="BM1637" s="226" t="s">
        <v>7509</v>
      </c>
    </row>
    <row r="1638" s="2" customFormat="1">
      <c r="A1638" s="40"/>
      <c r="B1638" s="41"/>
      <c r="C1638" s="42"/>
      <c r="D1638" s="228" t="s">
        <v>196</v>
      </c>
      <c r="E1638" s="42"/>
      <c r="F1638" s="229" t="s">
        <v>2305</v>
      </c>
      <c r="G1638" s="42"/>
      <c r="H1638" s="42"/>
      <c r="I1638" s="230"/>
      <c r="J1638" s="42"/>
      <c r="K1638" s="42"/>
      <c r="L1638" s="46"/>
      <c r="M1638" s="231"/>
      <c r="N1638" s="232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196</v>
      </c>
      <c r="AU1638" s="19" t="s">
        <v>82</v>
      </c>
    </row>
    <row r="1639" s="13" customFormat="1">
      <c r="A1639" s="13"/>
      <c r="B1639" s="233"/>
      <c r="C1639" s="234"/>
      <c r="D1639" s="235" t="s">
        <v>198</v>
      </c>
      <c r="E1639" s="236" t="s">
        <v>19</v>
      </c>
      <c r="F1639" s="237" t="s">
        <v>2306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198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188</v>
      </c>
    </row>
    <row r="1640" s="13" customFormat="1">
      <c r="A1640" s="13"/>
      <c r="B1640" s="233"/>
      <c r="C1640" s="234"/>
      <c r="D1640" s="235" t="s">
        <v>198</v>
      </c>
      <c r="E1640" s="236" t="s">
        <v>19</v>
      </c>
      <c r="F1640" s="237" t="s">
        <v>7510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198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188</v>
      </c>
    </row>
    <row r="1641" s="14" customFormat="1">
      <c r="A1641" s="14"/>
      <c r="B1641" s="244"/>
      <c r="C1641" s="245"/>
      <c r="D1641" s="235" t="s">
        <v>198</v>
      </c>
      <c r="E1641" s="246" t="s">
        <v>19</v>
      </c>
      <c r="F1641" s="247" t="s">
        <v>80</v>
      </c>
      <c r="G1641" s="245"/>
      <c r="H1641" s="248">
        <v>1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198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188</v>
      </c>
    </row>
    <row r="1642" s="13" customFormat="1">
      <c r="A1642" s="13"/>
      <c r="B1642" s="233"/>
      <c r="C1642" s="234"/>
      <c r="D1642" s="235" t="s">
        <v>198</v>
      </c>
      <c r="E1642" s="236" t="s">
        <v>19</v>
      </c>
      <c r="F1642" s="237" t="s">
        <v>7511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198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188</v>
      </c>
    </row>
    <row r="1643" s="14" customFormat="1">
      <c r="A1643" s="14"/>
      <c r="B1643" s="244"/>
      <c r="C1643" s="245"/>
      <c r="D1643" s="235" t="s">
        <v>198</v>
      </c>
      <c r="E1643" s="246" t="s">
        <v>19</v>
      </c>
      <c r="F1643" s="247" t="s">
        <v>80</v>
      </c>
      <c r="G1643" s="245"/>
      <c r="H1643" s="248">
        <v>1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198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188</v>
      </c>
    </row>
    <row r="1644" s="15" customFormat="1">
      <c r="A1644" s="15"/>
      <c r="B1644" s="255"/>
      <c r="C1644" s="256"/>
      <c r="D1644" s="235" t="s">
        <v>198</v>
      </c>
      <c r="E1644" s="257" t="s">
        <v>19</v>
      </c>
      <c r="F1644" s="258" t="s">
        <v>229</v>
      </c>
      <c r="G1644" s="256"/>
      <c r="H1644" s="259">
        <v>2</v>
      </c>
      <c r="I1644" s="260"/>
      <c r="J1644" s="256"/>
      <c r="K1644" s="256"/>
      <c r="L1644" s="261"/>
      <c r="M1644" s="262"/>
      <c r="N1644" s="263"/>
      <c r="O1644" s="263"/>
      <c r="P1644" s="263"/>
      <c r="Q1644" s="263"/>
      <c r="R1644" s="263"/>
      <c r="S1644" s="263"/>
      <c r="T1644" s="264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5" t="s">
        <v>198</v>
      </c>
      <c r="AU1644" s="265" t="s">
        <v>82</v>
      </c>
      <c r="AV1644" s="15" t="s">
        <v>135</v>
      </c>
      <c r="AW1644" s="15" t="s">
        <v>35</v>
      </c>
      <c r="AX1644" s="15" t="s">
        <v>80</v>
      </c>
      <c r="AY1644" s="265" t="s">
        <v>188</v>
      </c>
    </row>
    <row r="1645" s="2" customFormat="1" ht="16.5" customHeight="1">
      <c r="A1645" s="40"/>
      <c r="B1645" s="41"/>
      <c r="C1645" s="272" t="s">
        <v>2203</v>
      </c>
      <c r="D1645" s="272" t="s">
        <v>522</v>
      </c>
      <c r="E1645" s="273" t="s">
        <v>7512</v>
      </c>
      <c r="F1645" s="274" t="s">
        <v>7513</v>
      </c>
      <c r="G1645" s="275" t="s">
        <v>243</v>
      </c>
      <c r="H1645" s="276">
        <v>4</v>
      </c>
      <c r="I1645" s="277"/>
      <c r="J1645" s="278">
        <f>ROUND(I1645*H1645,2)</f>
        <v>0</v>
      </c>
      <c r="K1645" s="274" t="s">
        <v>2303</v>
      </c>
      <c r="L1645" s="279"/>
      <c r="M1645" s="280" t="s">
        <v>19</v>
      </c>
      <c r="N1645" s="281" t="s">
        <v>44</v>
      </c>
      <c r="O1645" s="86"/>
      <c r="P1645" s="224">
        <f>O1645*H1645</f>
        <v>0</v>
      </c>
      <c r="Q1645" s="224">
        <v>0.001</v>
      </c>
      <c r="R1645" s="224">
        <f>Q1645*H1645</f>
        <v>0.0040000000000000001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630</v>
      </c>
      <c r="AT1645" s="226" t="s">
        <v>522</v>
      </c>
      <c r="AU1645" s="226" t="s">
        <v>82</v>
      </c>
      <c r="AY1645" s="19" t="s">
        <v>188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80</v>
      </c>
      <c r="BK1645" s="227">
        <f>ROUND(I1645*H1645,2)</f>
        <v>0</v>
      </c>
      <c r="BL1645" s="19" t="s">
        <v>342</v>
      </c>
      <c r="BM1645" s="226" t="s">
        <v>7514</v>
      </c>
    </row>
    <row r="1646" s="13" customFormat="1">
      <c r="A1646" s="13"/>
      <c r="B1646" s="233"/>
      <c r="C1646" s="234"/>
      <c r="D1646" s="235" t="s">
        <v>198</v>
      </c>
      <c r="E1646" s="236" t="s">
        <v>19</v>
      </c>
      <c r="F1646" s="237" t="s">
        <v>2306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198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188</v>
      </c>
    </row>
    <row r="1647" s="13" customFormat="1">
      <c r="A1647" s="13"/>
      <c r="B1647" s="233"/>
      <c r="C1647" s="234"/>
      <c r="D1647" s="235" t="s">
        <v>198</v>
      </c>
      <c r="E1647" s="236" t="s">
        <v>19</v>
      </c>
      <c r="F1647" s="237" t="s">
        <v>7510</v>
      </c>
      <c r="G1647" s="234"/>
      <c r="H1647" s="236" t="s">
        <v>19</v>
      </c>
      <c r="I1647" s="238"/>
      <c r="J1647" s="234"/>
      <c r="K1647" s="234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198</v>
      </c>
      <c r="AU1647" s="243" t="s">
        <v>82</v>
      </c>
      <c r="AV1647" s="13" t="s">
        <v>80</v>
      </c>
      <c r="AW1647" s="13" t="s">
        <v>35</v>
      </c>
      <c r="AX1647" s="13" t="s">
        <v>73</v>
      </c>
      <c r="AY1647" s="243" t="s">
        <v>188</v>
      </c>
    </row>
    <row r="1648" s="14" customFormat="1">
      <c r="A1648" s="14"/>
      <c r="B1648" s="244"/>
      <c r="C1648" s="245"/>
      <c r="D1648" s="235" t="s">
        <v>198</v>
      </c>
      <c r="E1648" s="246" t="s">
        <v>19</v>
      </c>
      <c r="F1648" s="247" t="s">
        <v>3569</v>
      </c>
      <c r="G1648" s="245"/>
      <c r="H1648" s="248">
        <v>4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198</v>
      </c>
      <c r="AU1648" s="254" t="s">
        <v>82</v>
      </c>
      <c r="AV1648" s="14" t="s">
        <v>82</v>
      </c>
      <c r="AW1648" s="14" t="s">
        <v>35</v>
      </c>
      <c r="AX1648" s="14" t="s">
        <v>73</v>
      </c>
      <c r="AY1648" s="254" t="s">
        <v>188</v>
      </c>
    </row>
    <row r="1649" s="15" customFormat="1">
      <c r="A1649" s="15"/>
      <c r="B1649" s="255"/>
      <c r="C1649" s="256"/>
      <c r="D1649" s="235" t="s">
        <v>198</v>
      </c>
      <c r="E1649" s="257" t="s">
        <v>19</v>
      </c>
      <c r="F1649" s="258" t="s">
        <v>229</v>
      </c>
      <c r="G1649" s="256"/>
      <c r="H1649" s="259">
        <v>4</v>
      </c>
      <c r="I1649" s="260"/>
      <c r="J1649" s="256"/>
      <c r="K1649" s="256"/>
      <c r="L1649" s="261"/>
      <c r="M1649" s="262"/>
      <c r="N1649" s="263"/>
      <c r="O1649" s="263"/>
      <c r="P1649" s="263"/>
      <c r="Q1649" s="263"/>
      <c r="R1649" s="263"/>
      <c r="S1649" s="263"/>
      <c r="T1649" s="264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65" t="s">
        <v>198</v>
      </c>
      <c r="AU1649" s="265" t="s">
        <v>82</v>
      </c>
      <c r="AV1649" s="15" t="s">
        <v>135</v>
      </c>
      <c r="AW1649" s="15" t="s">
        <v>35</v>
      </c>
      <c r="AX1649" s="15" t="s">
        <v>80</v>
      </c>
      <c r="AY1649" s="265" t="s">
        <v>188</v>
      </c>
    </row>
    <row r="1650" s="2" customFormat="1" ht="16.5" customHeight="1">
      <c r="A1650" s="40"/>
      <c r="B1650" s="41"/>
      <c r="C1650" s="272" t="s">
        <v>2208</v>
      </c>
      <c r="D1650" s="272" t="s">
        <v>522</v>
      </c>
      <c r="E1650" s="273" t="s">
        <v>7515</v>
      </c>
      <c r="F1650" s="274" t="s">
        <v>7516</v>
      </c>
      <c r="G1650" s="275" t="s">
        <v>243</v>
      </c>
      <c r="H1650" s="276">
        <v>2</v>
      </c>
      <c r="I1650" s="277"/>
      <c r="J1650" s="278">
        <f>ROUND(I1650*H1650,2)</f>
        <v>0</v>
      </c>
      <c r="K1650" s="274" t="s">
        <v>2303</v>
      </c>
      <c r="L1650" s="279"/>
      <c r="M1650" s="280" t="s">
        <v>19</v>
      </c>
      <c r="N1650" s="281" t="s">
        <v>44</v>
      </c>
      <c r="O1650" s="86"/>
      <c r="P1650" s="224">
        <f>O1650*H1650</f>
        <v>0</v>
      </c>
      <c r="Q1650" s="224">
        <v>0.001</v>
      </c>
      <c r="R1650" s="224">
        <f>Q1650*H1650</f>
        <v>0.002</v>
      </c>
      <c r="S1650" s="224">
        <v>0</v>
      </c>
      <c r="T1650" s="225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6" t="s">
        <v>630</v>
      </c>
      <c r="AT1650" s="226" t="s">
        <v>522</v>
      </c>
      <c r="AU1650" s="226" t="s">
        <v>82</v>
      </c>
      <c r="AY1650" s="19" t="s">
        <v>188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19" t="s">
        <v>80</v>
      </c>
      <c r="BK1650" s="227">
        <f>ROUND(I1650*H1650,2)</f>
        <v>0</v>
      </c>
      <c r="BL1650" s="19" t="s">
        <v>342</v>
      </c>
      <c r="BM1650" s="226" t="s">
        <v>7517</v>
      </c>
    </row>
    <row r="1651" s="13" customFormat="1">
      <c r="A1651" s="13"/>
      <c r="B1651" s="233"/>
      <c r="C1651" s="234"/>
      <c r="D1651" s="235" t="s">
        <v>198</v>
      </c>
      <c r="E1651" s="236" t="s">
        <v>19</v>
      </c>
      <c r="F1651" s="237" t="s">
        <v>2306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198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188</v>
      </c>
    </row>
    <row r="1652" s="13" customFormat="1">
      <c r="A1652" s="13"/>
      <c r="B1652" s="233"/>
      <c r="C1652" s="234"/>
      <c r="D1652" s="235" t="s">
        <v>198</v>
      </c>
      <c r="E1652" s="236" t="s">
        <v>19</v>
      </c>
      <c r="F1652" s="237" t="s">
        <v>7511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198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188</v>
      </c>
    </row>
    <row r="1653" s="14" customFormat="1">
      <c r="A1653" s="14"/>
      <c r="B1653" s="244"/>
      <c r="C1653" s="245"/>
      <c r="D1653" s="235" t="s">
        <v>198</v>
      </c>
      <c r="E1653" s="246" t="s">
        <v>19</v>
      </c>
      <c r="F1653" s="247" t="s">
        <v>3563</v>
      </c>
      <c r="G1653" s="245"/>
      <c r="H1653" s="248">
        <v>2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198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188</v>
      </c>
    </row>
    <row r="1654" s="15" customFormat="1">
      <c r="A1654" s="15"/>
      <c r="B1654" s="255"/>
      <c r="C1654" s="256"/>
      <c r="D1654" s="235" t="s">
        <v>198</v>
      </c>
      <c r="E1654" s="257" t="s">
        <v>19</v>
      </c>
      <c r="F1654" s="258" t="s">
        <v>229</v>
      </c>
      <c r="G1654" s="256"/>
      <c r="H1654" s="259">
        <v>2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198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188</v>
      </c>
    </row>
    <row r="1655" s="2" customFormat="1" ht="24.15" customHeight="1">
      <c r="A1655" s="40"/>
      <c r="B1655" s="41"/>
      <c r="C1655" s="215" t="s">
        <v>2213</v>
      </c>
      <c r="D1655" s="215" t="s">
        <v>190</v>
      </c>
      <c r="E1655" s="216" t="s">
        <v>2335</v>
      </c>
      <c r="F1655" s="217" t="s">
        <v>2336</v>
      </c>
      <c r="G1655" s="218" t="s">
        <v>460</v>
      </c>
      <c r="H1655" s="266"/>
      <c r="I1655" s="220"/>
      <c r="J1655" s="221">
        <f>ROUND(I1655*H1655,2)</f>
        <v>0</v>
      </c>
      <c r="K1655" s="217" t="s">
        <v>194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</v>
      </c>
      <c r="R1655" s="224">
        <f>Q1655*H1655</f>
        <v>0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342</v>
      </c>
      <c r="AT1655" s="226" t="s">
        <v>190</v>
      </c>
      <c r="AU1655" s="226" t="s">
        <v>82</v>
      </c>
      <c r="AY1655" s="19" t="s">
        <v>188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342</v>
      </c>
      <c r="BM1655" s="226" t="s">
        <v>7518</v>
      </c>
    </row>
    <row r="1656" s="2" customFormat="1">
      <c r="A1656" s="40"/>
      <c r="B1656" s="41"/>
      <c r="C1656" s="42"/>
      <c r="D1656" s="228" t="s">
        <v>196</v>
      </c>
      <c r="E1656" s="42"/>
      <c r="F1656" s="229" t="s">
        <v>7519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196</v>
      </c>
      <c r="AU1656" s="19" t="s">
        <v>82</v>
      </c>
    </row>
    <row r="1657" s="12" customFormat="1" ht="25.92" customHeight="1">
      <c r="A1657" s="12"/>
      <c r="B1657" s="199"/>
      <c r="C1657" s="200"/>
      <c r="D1657" s="201" t="s">
        <v>72</v>
      </c>
      <c r="E1657" s="202" t="s">
        <v>522</v>
      </c>
      <c r="F1657" s="202" t="s">
        <v>7520</v>
      </c>
      <c r="G1657" s="200"/>
      <c r="H1657" s="200"/>
      <c r="I1657" s="203"/>
      <c r="J1657" s="204">
        <f>BK1657</f>
        <v>0</v>
      </c>
      <c r="K1657" s="200"/>
      <c r="L1657" s="205"/>
      <c r="M1657" s="206"/>
      <c r="N1657" s="207"/>
      <c r="O1657" s="207"/>
      <c r="P1657" s="208">
        <f>P1658</f>
        <v>0</v>
      </c>
      <c r="Q1657" s="207"/>
      <c r="R1657" s="208">
        <f>R1658</f>
        <v>0</v>
      </c>
      <c r="S1657" s="207"/>
      <c r="T1657" s="209">
        <f>T1658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10" t="s">
        <v>129</v>
      </c>
      <c r="AT1657" s="211" t="s">
        <v>72</v>
      </c>
      <c r="AU1657" s="211" t="s">
        <v>73</v>
      </c>
      <c r="AY1657" s="210" t="s">
        <v>188</v>
      </c>
      <c r="BK1657" s="212">
        <f>BK1658</f>
        <v>0</v>
      </c>
    </row>
    <row r="1658" s="12" customFormat="1" ht="22.8" customHeight="1">
      <c r="A1658" s="12"/>
      <c r="B1658" s="199"/>
      <c r="C1658" s="200"/>
      <c r="D1658" s="201" t="s">
        <v>72</v>
      </c>
      <c r="E1658" s="213" t="s">
        <v>7521</v>
      </c>
      <c r="F1658" s="213" t="s">
        <v>7522</v>
      </c>
      <c r="G1658" s="200"/>
      <c r="H1658" s="200"/>
      <c r="I1658" s="203"/>
      <c r="J1658" s="214">
        <f>BK1658</f>
        <v>0</v>
      </c>
      <c r="K1658" s="200"/>
      <c r="L1658" s="205"/>
      <c r="M1658" s="206"/>
      <c r="N1658" s="207"/>
      <c r="O1658" s="207"/>
      <c r="P1658" s="208">
        <f>SUM(P1659:P1679)</f>
        <v>0</v>
      </c>
      <c r="Q1658" s="207"/>
      <c r="R1658" s="208">
        <f>SUM(R1659:R1679)</f>
        <v>0</v>
      </c>
      <c r="S1658" s="207"/>
      <c r="T1658" s="209">
        <f>SUM(T1659:T1679)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10" t="s">
        <v>129</v>
      </c>
      <c r="AT1658" s="211" t="s">
        <v>72</v>
      </c>
      <c r="AU1658" s="211" t="s">
        <v>80</v>
      </c>
      <c r="AY1658" s="210" t="s">
        <v>188</v>
      </c>
      <c r="BK1658" s="212">
        <f>SUM(BK1659:BK1679)</f>
        <v>0</v>
      </c>
    </row>
    <row r="1659" s="2" customFormat="1" ht="16.5" customHeight="1">
      <c r="A1659" s="40"/>
      <c r="B1659" s="41"/>
      <c r="C1659" s="215" t="s">
        <v>2218</v>
      </c>
      <c r="D1659" s="215" t="s">
        <v>190</v>
      </c>
      <c r="E1659" s="216" t="s">
        <v>7523</v>
      </c>
      <c r="F1659" s="217" t="s">
        <v>7524</v>
      </c>
      <c r="G1659" s="218" t="s">
        <v>1352</v>
      </c>
      <c r="H1659" s="219">
        <v>1</v>
      </c>
      <c r="I1659" s="220"/>
      <c r="J1659" s="221">
        <f>ROUND(I1659*H1659,2)</f>
        <v>0</v>
      </c>
      <c r="K1659" s="217" t="s">
        <v>452</v>
      </c>
      <c r="L1659" s="46"/>
      <c r="M1659" s="222" t="s">
        <v>19</v>
      </c>
      <c r="N1659" s="223" t="s">
        <v>44</v>
      </c>
      <c r="O1659" s="86"/>
      <c r="P1659" s="224">
        <f>O1659*H1659</f>
        <v>0</v>
      </c>
      <c r="Q1659" s="224">
        <v>0</v>
      </c>
      <c r="R1659" s="224">
        <f>Q1659*H1659</f>
        <v>0</v>
      </c>
      <c r="S1659" s="224">
        <v>0</v>
      </c>
      <c r="T1659" s="225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26" t="s">
        <v>1311</v>
      </c>
      <c r="AT1659" s="226" t="s">
        <v>190</v>
      </c>
      <c r="AU1659" s="226" t="s">
        <v>82</v>
      </c>
      <c r="AY1659" s="19" t="s">
        <v>188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19" t="s">
        <v>80</v>
      </c>
      <c r="BK1659" s="227">
        <f>ROUND(I1659*H1659,2)</f>
        <v>0</v>
      </c>
      <c r="BL1659" s="19" t="s">
        <v>1311</v>
      </c>
      <c r="BM1659" s="226" t="s">
        <v>7525</v>
      </c>
    </row>
    <row r="1660" s="14" customFormat="1">
      <c r="A1660" s="14"/>
      <c r="B1660" s="244"/>
      <c r="C1660" s="245"/>
      <c r="D1660" s="235" t="s">
        <v>198</v>
      </c>
      <c r="E1660" s="246" t="s">
        <v>19</v>
      </c>
      <c r="F1660" s="247" t="s">
        <v>80</v>
      </c>
      <c r="G1660" s="245"/>
      <c r="H1660" s="248">
        <v>1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198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188</v>
      </c>
    </row>
    <row r="1661" s="15" customFormat="1">
      <c r="A1661" s="15"/>
      <c r="B1661" s="255"/>
      <c r="C1661" s="256"/>
      <c r="D1661" s="235" t="s">
        <v>198</v>
      </c>
      <c r="E1661" s="257" t="s">
        <v>19</v>
      </c>
      <c r="F1661" s="258" t="s">
        <v>229</v>
      </c>
      <c r="G1661" s="256"/>
      <c r="H1661" s="259">
        <v>1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5" t="s">
        <v>198</v>
      </c>
      <c r="AU1661" s="265" t="s">
        <v>82</v>
      </c>
      <c r="AV1661" s="15" t="s">
        <v>135</v>
      </c>
      <c r="AW1661" s="15" t="s">
        <v>35</v>
      </c>
      <c r="AX1661" s="15" t="s">
        <v>80</v>
      </c>
      <c r="AY1661" s="265" t="s">
        <v>188</v>
      </c>
    </row>
    <row r="1662" s="2" customFormat="1" ht="37.8" customHeight="1">
      <c r="A1662" s="40"/>
      <c r="B1662" s="41"/>
      <c r="C1662" s="272" t="s">
        <v>2224</v>
      </c>
      <c r="D1662" s="272" t="s">
        <v>522</v>
      </c>
      <c r="E1662" s="273" t="s">
        <v>7526</v>
      </c>
      <c r="F1662" s="274" t="s">
        <v>7527</v>
      </c>
      <c r="G1662" s="275" t="s">
        <v>1352</v>
      </c>
      <c r="H1662" s="276">
        <v>1</v>
      </c>
      <c r="I1662" s="277"/>
      <c r="J1662" s="278">
        <f>ROUND(I1662*H1662,2)</f>
        <v>0</v>
      </c>
      <c r="K1662" s="274" t="s">
        <v>452</v>
      </c>
      <c r="L1662" s="279"/>
      <c r="M1662" s="280" t="s">
        <v>19</v>
      </c>
      <c r="N1662" s="281" t="s">
        <v>44</v>
      </c>
      <c r="O1662" s="86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26" t="s">
        <v>3983</v>
      </c>
      <c r="AT1662" s="226" t="s">
        <v>522</v>
      </c>
      <c r="AU1662" s="226" t="s">
        <v>82</v>
      </c>
      <c r="AY1662" s="19" t="s">
        <v>188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19" t="s">
        <v>80</v>
      </c>
      <c r="BK1662" s="227">
        <f>ROUND(I1662*H1662,2)</f>
        <v>0</v>
      </c>
      <c r="BL1662" s="19" t="s">
        <v>1311</v>
      </c>
      <c r="BM1662" s="226" t="s">
        <v>7528</v>
      </c>
    </row>
    <row r="1663" s="14" customFormat="1">
      <c r="A1663" s="14"/>
      <c r="B1663" s="244"/>
      <c r="C1663" s="245"/>
      <c r="D1663" s="235" t="s">
        <v>198</v>
      </c>
      <c r="E1663" s="246" t="s">
        <v>19</v>
      </c>
      <c r="F1663" s="247" t="s">
        <v>80</v>
      </c>
      <c r="G1663" s="245"/>
      <c r="H1663" s="248">
        <v>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198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188</v>
      </c>
    </row>
    <row r="1664" s="15" customFormat="1">
      <c r="A1664" s="15"/>
      <c r="B1664" s="255"/>
      <c r="C1664" s="256"/>
      <c r="D1664" s="235" t="s">
        <v>198</v>
      </c>
      <c r="E1664" s="257" t="s">
        <v>19</v>
      </c>
      <c r="F1664" s="258" t="s">
        <v>229</v>
      </c>
      <c r="G1664" s="256"/>
      <c r="H1664" s="259">
        <v>1</v>
      </c>
      <c r="I1664" s="260"/>
      <c r="J1664" s="256"/>
      <c r="K1664" s="256"/>
      <c r="L1664" s="261"/>
      <c r="M1664" s="262"/>
      <c r="N1664" s="263"/>
      <c r="O1664" s="263"/>
      <c r="P1664" s="263"/>
      <c r="Q1664" s="263"/>
      <c r="R1664" s="263"/>
      <c r="S1664" s="263"/>
      <c r="T1664" s="264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5" t="s">
        <v>198</v>
      </c>
      <c r="AU1664" s="265" t="s">
        <v>82</v>
      </c>
      <c r="AV1664" s="15" t="s">
        <v>135</v>
      </c>
      <c r="AW1664" s="15" t="s">
        <v>35</v>
      </c>
      <c r="AX1664" s="15" t="s">
        <v>80</v>
      </c>
      <c r="AY1664" s="265" t="s">
        <v>188</v>
      </c>
    </row>
    <row r="1665" s="2" customFormat="1" ht="16.5" customHeight="1">
      <c r="A1665" s="40"/>
      <c r="B1665" s="41"/>
      <c r="C1665" s="215" t="s">
        <v>2229</v>
      </c>
      <c r="D1665" s="215" t="s">
        <v>190</v>
      </c>
      <c r="E1665" s="216" t="s">
        <v>7529</v>
      </c>
      <c r="F1665" s="217" t="s">
        <v>7530</v>
      </c>
      <c r="G1665" s="218" t="s">
        <v>3822</v>
      </c>
      <c r="H1665" s="219">
        <v>1</v>
      </c>
      <c r="I1665" s="220"/>
      <c r="J1665" s="221">
        <f>ROUND(I1665*H1665,2)</f>
        <v>0</v>
      </c>
      <c r="K1665" s="217" t="s">
        <v>452</v>
      </c>
      <c r="L1665" s="46"/>
      <c r="M1665" s="222" t="s">
        <v>19</v>
      </c>
      <c r="N1665" s="223" t="s">
        <v>44</v>
      </c>
      <c r="O1665" s="86"/>
      <c r="P1665" s="224">
        <f>O1665*H1665</f>
        <v>0</v>
      </c>
      <c r="Q1665" s="224">
        <v>0</v>
      </c>
      <c r="R1665" s="224">
        <f>Q1665*H1665</f>
        <v>0</v>
      </c>
      <c r="S1665" s="224">
        <v>0</v>
      </c>
      <c r="T1665" s="225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6" t="s">
        <v>1311</v>
      </c>
      <c r="AT1665" s="226" t="s">
        <v>190</v>
      </c>
      <c r="AU1665" s="226" t="s">
        <v>82</v>
      </c>
      <c r="AY1665" s="19" t="s">
        <v>188</v>
      </c>
      <c r="BE1665" s="227">
        <f>IF(N1665="základní",J1665,0)</f>
        <v>0</v>
      </c>
      <c r="BF1665" s="227">
        <f>IF(N1665="snížená",J1665,0)</f>
        <v>0</v>
      </c>
      <c r="BG1665" s="227">
        <f>IF(N1665="zákl. přenesená",J1665,0)</f>
        <v>0</v>
      </c>
      <c r="BH1665" s="227">
        <f>IF(N1665="sníž. přenesená",J1665,0)</f>
        <v>0</v>
      </c>
      <c r="BI1665" s="227">
        <f>IF(N1665="nulová",J1665,0)</f>
        <v>0</v>
      </c>
      <c r="BJ1665" s="19" t="s">
        <v>80</v>
      </c>
      <c r="BK1665" s="227">
        <f>ROUND(I1665*H1665,2)</f>
        <v>0</v>
      </c>
      <c r="BL1665" s="19" t="s">
        <v>1311</v>
      </c>
      <c r="BM1665" s="226" t="s">
        <v>7531</v>
      </c>
    </row>
    <row r="1666" s="14" customFormat="1">
      <c r="A1666" s="14"/>
      <c r="B1666" s="244"/>
      <c r="C1666" s="245"/>
      <c r="D1666" s="235" t="s">
        <v>198</v>
      </c>
      <c r="E1666" s="246" t="s">
        <v>19</v>
      </c>
      <c r="F1666" s="247" t="s">
        <v>80</v>
      </c>
      <c r="G1666" s="245"/>
      <c r="H1666" s="248">
        <v>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198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188</v>
      </c>
    </row>
    <row r="1667" s="15" customFormat="1">
      <c r="A1667" s="15"/>
      <c r="B1667" s="255"/>
      <c r="C1667" s="256"/>
      <c r="D1667" s="235" t="s">
        <v>198</v>
      </c>
      <c r="E1667" s="257" t="s">
        <v>19</v>
      </c>
      <c r="F1667" s="258" t="s">
        <v>229</v>
      </c>
      <c r="G1667" s="256"/>
      <c r="H1667" s="259">
        <v>1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198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188</v>
      </c>
    </row>
    <row r="1668" s="2" customFormat="1" ht="16.5" customHeight="1">
      <c r="A1668" s="40"/>
      <c r="B1668" s="41"/>
      <c r="C1668" s="215" t="s">
        <v>2239</v>
      </c>
      <c r="D1668" s="215" t="s">
        <v>190</v>
      </c>
      <c r="E1668" s="216" t="s">
        <v>7532</v>
      </c>
      <c r="F1668" s="217" t="s">
        <v>7533</v>
      </c>
      <c r="G1668" s="218" t="s">
        <v>3822</v>
      </c>
      <c r="H1668" s="219">
        <v>1</v>
      </c>
      <c r="I1668" s="220"/>
      <c r="J1668" s="221">
        <f>ROUND(I1668*H1668,2)</f>
        <v>0</v>
      </c>
      <c r="K1668" s="217" t="s">
        <v>452</v>
      </c>
      <c r="L1668" s="46"/>
      <c r="M1668" s="222" t="s">
        <v>19</v>
      </c>
      <c r="N1668" s="223" t="s">
        <v>44</v>
      </c>
      <c r="O1668" s="86"/>
      <c r="P1668" s="224">
        <f>O1668*H1668</f>
        <v>0</v>
      </c>
      <c r="Q1668" s="224">
        <v>0</v>
      </c>
      <c r="R1668" s="224">
        <f>Q1668*H1668</f>
        <v>0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1311</v>
      </c>
      <c r="AT1668" s="226" t="s">
        <v>190</v>
      </c>
      <c r="AU1668" s="226" t="s">
        <v>82</v>
      </c>
      <c r="AY1668" s="19" t="s">
        <v>188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1311</v>
      </c>
      <c r="BM1668" s="226" t="s">
        <v>7534</v>
      </c>
    </row>
    <row r="1669" s="14" customFormat="1">
      <c r="A1669" s="14"/>
      <c r="B1669" s="244"/>
      <c r="C1669" s="245"/>
      <c r="D1669" s="235" t="s">
        <v>198</v>
      </c>
      <c r="E1669" s="246" t="s">
        <v>19</v>
      </c>
      <c r="F1669" s="247" t="s">
        <v>80</v>
      </c>
      <c r="G1669" s="245"/>
      <c r="H1669" s="248">
        <v>1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198</v>
      </c>
      <c r="AU1669" s="254" t="s">
        <v>82</v>
      </c>
      <c r="AV1669" s="14" t="s">
        <v>82</v>
      </c>
      <c r="AW1669" s="14" t="s">
        <v>35</v>
      </c>
      <c r="AX1669" s="14" t="s">
        <v>73</v>
      </c>
      <c r="AY1669" s="254" t="s">
        <v>188</v>
      </c>
    </row>
    <row r="1670" s="15" customFormat="1">
      <c r="A1670" s="15"/>
      <c r="B1670" s="255"/>
      <c r="C1670" s="256"/>
      <c r="D1670" s="235" t="s">
        <v>198</v>
      </c>
      <c r="E1670" s="257" t="s">
        <v>19</v>
      </c>
      <c r="F1670" s="258" t="s">
        <v>229</v>
      </c>
      <c r="G1670" s="256"/>
      <c r="H1670" s="259">
        <v>1</v>
      </c>
      <c r="I1670" s="260"/>
      <c r="J1670" s="256"/>
      <c r="K1670" s="256"/>
      <c r="L1670" s="261"/>
      <c r="M1670" s="262"/>
      <c r="N1670" s="263"/>
      <c r="O1670" s="263"/>
      <c r="P1670" s="263"/>
      <c r="Q1670" s="263"/>
      <c r="R1670" s="263"/>
      <c r="S1670" s="263"/>
      <c r="T1670" s="264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5" t="s">
        <v>198</v>
      </c>
      <c r="AU1670" s="265" t="s">
        <v>82</v>
      </c>
      <c r="AV1670" s="15" t="s">
        <v>135</v>
      </c>
      <c r="AW1670" s="15" t="s">
        <v>35</v>
      </c>
      <c r="AX1670" s="15" t="s">
        <v>80</v>
      </c>
      <c r="AY1670" s="265" t="s">
        <v>188</v>
      </c>
    </row>
    <row r="1671" s="2" customFormat="1" ht="16.5" customHeight="1">
      <c r="A1671" s="40"/>
      <c r="B1671" s="41"/>
      <c r="C1671" s="215" t="s">
        <v>2244</v>
      </c>
      <c r="D1671" s="215" t="s">
        <v>190</v>
      </c>
      <c r="E1671" s="216" t="s">
        <v>7535</v>
      </c>
      <c r="F1671" s="217" t="s">
        <v>7536</v>
      </c>
      <c r="G1671" s="218" t="s">
        <v>3822</v>
      </c>
      <c r="H1671" s="219">
        <v>1</v>
      </c>
      <c r="I1671" s="220"/>
      <c r="J1671" s="221">
        <f>ROUND(I1671*H1671,2)</f>
        <v>0</v>
      </c>
      <c r="K1671" s="217" t="s">
        <v>452</v>
      </c>
      <c r="L1671" s="46"/>
      <c r="M1671" s="222" t="s">
        <v>19</v>
      </c>
      <c r="N1671" s="223" t="s">
        <v>44</v>
      </c>
      <c r="O1671" s="86"/>
      <c r="P1671" s="224">
        <f>O1671*H1671</f>
        <v>0</v>
      </c>
      <c r="Q1671" s="224">
        <v>0</v>
      </c>
      <c r="R1671" s="224">
        <f>Q1671*H1671</f>
        <v>0</v>
      </c>
      <c r="S1671" s="224">
        <v>0</v>
      </c>
      <c r="T1671" s="225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6" t="s">
        <v>1311</v>
      </c>
      <c r="AT1671" s="226" t="s">
        <v>190</v>
      </c>
      <c r="AU1671" s="226" t="s">
        <v>82</v>
      </c>
      <c r="AY1671" s="19" t="s">
        <v>188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9" t="s">
        <v>80</v>
      </c>
      <c r="BK1671" s="227">
        <f>ROUND(I1671*H1671,2)</f>
        <v>0</v>
      </c>
      <c r="BL1671" s="19" t="s">
        <v>1311</v>
      </c>
      <c r="BM1671" s="226" t="s">
        <v>7537</v>
      </c>
    </row>
    <row r="1672" s="14" customFormat="1">
      <c r="A1672" s="14"/>
      <c r="B1672" s="244"/>
      <c r="C1672" s="245"/>
      <c r="D1672" s="235" t="s">
        <v>198</v>
      </c>
      <c r="E1672" s="246" t="s">
        <v>19</v>
      </c>
      <c r="F1672" s="247" t="s">
        <v>80</v>
      </c>
      <c r="G1672" s="245"/>
      <c r="H1672" s="248">
        <v>1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198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188</v>
      </c>
    </row>
    <row r="1673" s="15" customFormat="1">
      <c r="A1673" s="15"/>
      <c r="B1673" s="255"/>
      <c r="C1673" s="256"/>
      <c r="D1673" s="235" t="s">
        <v>198</v>
      </c>
      <c r="E1673" s="257" t="s">
        <v>19</v>
      </c>
      <c r="F1673" s="258" t="s">
        <v>229</v>
      </c>
      <c r="G1673" s="256"/>
      <c r="H1673" s="259">
        <v>1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198</v>
      </c>
      <c r="AU1673" s="265" t="s">
        <v>82</v>
      </c>
      <c r="AV1673" s="15" t="s">
        <v>135</v>
      </c>
      <c r="AW1673" s="15" t="s">
        <v>35</v>
      </c>
      <c r="AX1673" s="15" t="s">
        <v>80</v>
      </c>
      <c r="AY1673" s="265" t="s">
        <v>188</v>
      </c>
    </row>
    <row r="1674" s="2" customFormat="1" ht="16.5" customHeight="1">
      <c r="A1674" s="40"/>
      <c r="B1674" s="41"/>
      <c r="C1674" s="215" t="s">
        <v>2288</v>
      </c>
      <c r="D1674" s="215" t="s">
        <v>190</v>
      </c>
      <c r="E1674" s="216" t="s">
        <v>7538</v>
      </c>
      <c r="F1674" s="217" t="s">
        <v>7539</v>
      </c>
      <c r="G1674" s="218" t="s">
        <v>1352</v>
      </c>
      <c r="H1674" s="219">
        <v>1</v>
      </c>
      <c r="I1674" s="220"/>
      <c r="J1674" s="221">
        <f>ROUND(I1674*H1674,2)</f>
        <v>0</v>
      </c>
      <c r="K1674" s="217" t="s">
        <v>452</v>
      </c>
      <c r="L1674" s="46"/>
      <c r="M1674" s="222" t="s">
        <v>19</v>
      </c>
      <c r="N1674" s="223" t="s">
        <v>44</v>
      </c>
      <c r="O1674" s="86"/>
      <c r="P1674" s="224">
        <f>O1674*H1674</f>
        <v>0</v>
      </c>
      <c r="Q1674" s="224">
        <v>0</v>
      </c>
      <c r="R1674" s="224">
        <f>Q1674*H1674</f>
        <v>0</v>
      </c>
      <c r="S1674" s="224">
        <v>0</v>
      </c>
      <c r="T1674" s="225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6" t="s">
        <v>1311</v>
      </c>
      <c r="AT1674" s="226" t="s">
        <v>190</v>
      </c>
      <c r="AU1674" s="226" t="s">
        <v>82</v>
      </c>
      <c r="AY1674" s="19" t="s">
        <v>188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19" t="s">
        <v>80</v>
      </c>
      <c r="BK1674" s="227">
        <f>ROUND(I1674*H1674,2)</f>
        <v>0</v>
      </c>
      <c r="BL1674" s="19" t="s">
        <v>1311</v>
      </c>
      <c r="BM1674" s="226" t="s">
        <v>7540</v>
      </c>
    </row>
    <row r="1675" s="14" customFormat="1">
      <c r="A1675" s="14"/>
      <c r="B1675" s="244"/>
      <c r="C1675" s="245"/>
      <c r="D1675" s="235" t="s">
        <v>198</v>
      </c>
      <c r="E1675" s="246" t="s">
        <v>19</v>
      </c>
      <c r="F1675" s="247" t="s">
        <v>80</v>
      </c>
      <c r="G1675" s="245"/>
      <c r="H1675" s="248">
        <v>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198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188</v>
      </c>
    </row>
    <row r="1676" s="15" customFormat="1">
      <c r="A1676" s="15"/>
      <c r="B1676" s="255"/>
      <c r="C1676" s="256"/>
      <c r="D1676" s="235" t="s">
        <v>198</v>
      </c>
      <c r="E1676" s="257" t="s">
        <v>19</v>
      </c>
      <c r="F1676" s="258" t="s">
        <v>229</v>
      </c>
      <c r="G1676" s="256"/>
      <c r="H1676" s="259">
        <v>1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198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188</v>
      </c>
    </row>
    <row r="1677" s="2" customFormat="1" ht="16.5" customHeight="1">
      <c r="A1677" s="40"/>
      <c r="B1677" s="41"/>
      <c r="C1677" s="215" t="s">
        <v>2300</v>
      </c>
      <c r="D1677" s="215" t="s">
        <v>190</v>
      </c>
      <c r="E1677" s="216" t="s">
        <v>7541</v>
      </c>
      <c r="F1677" s="217" t="s">
        <v>7542</v>
      </c>
      <c r="G1677" s="218" t="s">
        <v>1352</v>
      </c>
      <c r="H1677" s="219">
        <v>1</v>
      </c>
      <c r="I1677" s="220"/>
      <c r="J1677" s="221">
        <f>ROUND(I1677*H1677,2)</f>
        <v>0</v>
      </c>
      <c r="K1677" s="217" t="s">
        <v>452</v>
      </c>
      <c r="L1677" s="46"/>
      <c r="M1677" s="222" t="s">
        <v>19</v>
      </c>
      <c r="N1677" s="223" t="s">
        <v>44</v>
      </c>
      <c r="O1677" s="86"/>
      <c r="P1677" s="224">
        <f>O1677*H1677</f>
        <v>0</v>
      </c>
      <c r="Q1677" s="224">
        <v>0</v>
      </c>
      <c r="R1677" s="224">
        <f>Q1677*H1677</f>
        <v>0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1311</v>
      </c>
      <c r="AT1677" s="226" t="s">
        <v>190</v>
      </c>
      <c r="AU1677" s="226" t="s">
        <v>82</v>
      </c>
      <c r="AY1677" s="19" t="s">
        <v>188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1311</v>
      </c>
      <c r="BM1677" s="226" t="s">
        <v>7543</v>
      </c>
    </row>
    <row r="1678" s="14" customFormat="1">
      <c r="A1678" s="14"/>
      <c r="B1678" s="244"/>
      <c r="C1678" s="245"/>
      <c r="D1678" s="235" t="s">
        <v>198</v>
      </c>
      <c r="E1678" s="246" t="s">
        <v>19</v>
      </c>
      <c r="F1678" s="247" t="s">
        <v>80</v>
      </c>
      <c r="G1678" s="245"/>
      <c r="H1678" s="248">
        <v>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198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188</v>
      </c>
    </row>
    <row r="1679" s="15" customFormat="1">
      <c r="A1679" s="15"/>
      <c r="B1679" s="255"/>
      <c r="C1679" s="256"/>
      <c r="D1679" s="235" t="s">
        <v>198</v>
      </c>
      <c r="E1679" s="257" t="s">
        <v>19</v>
      </c>
      <c r="F1679" s="258" t="s">
        <v>229</v>
      </c>
      <c r="G1679" s="256"/>
      <c r="H1679" s="259">
        <v>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198</v>
      </c>
      <c r="AU1679" s="265" t="s">
        <v>82</v>
      </c>
      <c r="AV1679" s="15" t="s">
        <v>135</v>
      </c>
      <c r="AW1679" s="15" t="s">
        <v>35</v>
      </c>
      <c r="AX1679" s="15" t="s">
        <v>80</v>
      </c>
      <c r="AY1679" s="265" t="s">
        <v>188</v>
      </c>
    </row>
    <row r="1680" s="12" customFormat="1" ht="25.92" customHeight="1">
      <c r="A1680" s="12"/>
      <c r="B1680" s="199"/>
      <c r="C1680" s="200"/>
      <c r="D1680" s="201" t="s">
        <v>72</v>
      </c>
      <c r="E1680" s="202" t="s">
        <v>455</v>
      </c>
      <c r="F1680" s="202" t="s">
        <v>456</v>
      </c>
      <c r="G1680" s="200"/>
      <c r="H1680" s="200"/>
      <c r="I1680" s="203"/>
      <c r="J1680" s="204">
        <f>BK1680</f>
        <v>0</v>
      </c>
      <c r="K1680" s="200"/>
      <c r="L1680" s="205"/>
      <c r="M1680" s="206"/>
      <c r="N1680" s="207"/>
      <c r="O1680" s="207"/>
      <c r="P1680" s="208">
        <f>P1681</f>
        <v>0</v>
      </c>
      <c r="Q1680" s="207"/>
      <c r="R1680" s="208">
        <f>R1681</f>
        <v>0</v>
      </c>
      <c r="S1680" s="207"/>
      <c r="T1680" s="209">
        <f>T1681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10" t="s">
        <v>253</v>
      </c>
      <c r="AT1680" s="211" t="s">
        <v>72</v>
      </c>
      <c r="AU1680" s="211" t="s">
        <v>73</v>
      </c>
      <c r="AY1680" s="210" t="s">
        <v>188</v>
      </c>
      <c r="BK1680" s="212">
        <f>BK1681</f>
        <v>0</v>
      </c>
    </row>
    <row r="1681" s="2" customFormat="1" ht="16.5" customHeight="1">
      <c r="A1681" s="40"/>
      <c r="B1681" s="41"/>
      <c r="C1681" s="215" t="s">
        <v>2308</v>
      </c>
      <c r="D1681" s="215" t="s">
        <v>190</v>
      </c>
      <c r="E1681" s="216" t="s">
        <v>458</v>
      </c>
      <c r="F1681" s="217" t="s">
        <v>459</v>
      </c>
      <c r="G1681" s="218" t="s">
        <v>460</v>
      </c>
      <c r="H1681" s="266"/>
      <c r="I1681" s="220"/>
      <c r="J1681" s="221">
        <f>ROUND(I1681*H1681,2)</f>
        <v>0</v>
      </c>
      <c r="K1681" s="217" t="s">
        <v>19</v>
      </c>
      <c r="L1681" s="46"/>
      <c r="M1681" s="267" t="s">
        <v>19</v>
      </c>
      <c r="N1681" s="268" t="s">
        <v>44</v>
      </c>
      <c r="O1681" s="269"/>
      <c r="P1681" s="270">
        <f>O1681*H1681</f>
        <v>0</v>
      </c>
      <c r="Q1681" s="270">
        <v>0</v>
      </c>
      <c r="R1681" s="270">
        <f>Q1681*H1681</f>
        <v>0</v>
      </c>
      <c r="S1681" s="270">
        <v>0</v>
      </c>
      <c r="T1681" s="271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135</v>
      </c>
      <c r="AT1681" s="226" t="s">
        <v>190</v>
      </c>
      <c r="AU1681" s="226" t="s">
        <v>80</v>
      </c>
      <c r="AY1681" s="19" t="s">
        <v>188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80</v>
      </c>
      <c r="BK1681" s="227">
        <f>ROUND(I1681*H1681,2)</f>
        <v>0</v>
      </c>
      <c r="BL1681" s="19" t="s">
        <v>135</v>
      </c>
      <c r="BM1681" s="226" t="s">
        <v>1037</v>
      </c>
    </row>
    <row r="1682" s="2" customFormat="1" ht="6.96" customHeight="1">
      <c r="A1682" s="40"/>
      <c r="B1682" s="61"/>
      <c r="C1682" s="62"/>
      <c r="D1682" s="62"/>
      <c r="E1682" s="62"/>
      <c r="F1682" s="62"/>
      <c r="G1682" s="62"/>
      <c r="H1682" s="62"/>
      <c r="I1682" s="62"/>
      <c r="J1682" s="62"/>
      <c r="K1682" s="62"/>
      <c r="L1682" s="46"/>
      <c r="M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</row>
  </sheetData>
  <sheetProtection sheet="1" autoFilter="0" formatColumns="0" formatRows="0" objects="1" scenarios="1" spinCount="100000" saltValue="4UVeH0sVFNoSf093M5XG/uNqnTxUyAYhGJMUH7dvnwJ0DwO+gvX9VFSj1O5hRO6PDvQ6Uvnu70gSKcUgE4OG9w==" hashValue="xHMjqKJNNDDBFyyg+Wd/isQn537F1hP6zIn1CdrjbXeawLaZUdvnXuQFD2z3eqPSbhtY0JxWHpZa+s3FSIpqcA==" algorithmName="SHA-512" password="CC35"/>
  <autoFilter ref="C105:K16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71" r:id="rId9" display="https://podminky.urs.cz/item/CS_URS_2021_02/632441225"/>
    <hyperlink ref="F533" r:id="rId10" display="https://podminky.urs.cz/item/CS_URS_2021_02/632481213"/>
    <hyperlink ref="F545" r:id="rId11" display="https://podminky.urs.cz/item/CS_URS_2021_02/634112126"/>
    <hyperlink ref="F586" r:id="rId12" display="https://podminky.urs.cz/item/CS_URS_2021_02/642942951"/>
    <hyperlink ref="F642" r:id="rId13" display="https://podminky.urs.cz/item/CS_URS_2021_02/949101112"/>
    <hyperlink ref="F648" r:id="rId14" display="https://podminky.urs.cz/item/CS_URS_2021_02/998012103"/>
    <hyperlink ref="F652" r:id="rId15" display="https://podminky.urs.cz/item/CS_URS_2021_02/711493112"/>
    <hyperlink ref="F657" r:id="rId16" display="https://podminky.urs.cz/item/CS_URS_2021_02/711493122"/>
    <hyperlink ref="F688" r:id="rId17" display="https://podminky.urs.cz/item/CS_URS_2021_02/998711203"/>
    <hyperlink ref="F691" r:id="rId18" display="https://podminky.urs.cz/item/CS_URS_2021_02/713121111"/>
    <hyperlink ref="F719" r:id="rId19" display="https://podminky.urs.cz/item/CS_URS_2021_02/998713203"/>
    <hyperlink ref="F739" r:id="rId20" display="https://podminky.urs.cz/item/CS_URS_2021_02/725291511"/>
    <hyperlink ref="F744" r:id="rId21" display="https://podminky.urs.cz/item/CS_URS_2021_02/725291621"/>
    <hyperlink ref="F749" r:id="rId22" display="https://podminky.urs.cz/item/CS_URS_2021_02/725291631"/>
    <hyperlink ref="F766" r:id="rId23" display="https://podminky.urs.cz/item/CS_URS_2021_02/998725203"/>
    <hyperlink ref="F769" r:id="rId24" display="https://podminky.urs.cz/item/CS_URS_2021_02/763111326"/>
    <hyperlink ref="F781" r:id="rId25" display="https://podminky.urs.cz/item/CS_URS_2021_02/763111336"/>
    <hyperlink ref="F811" r:id="rId26" display="https://podminky.urs.cz/item/CS_URS_2021_02/763111362"/>
    <hyperlink ref="F818" r:id="rId27" display="https://podminky.urs.cz/item/CS_URS_2021_02/763111717"/>
    <hyperlink ref="F825" r:id="rId28" display="https://podminky.urs.cz/item/CS_URS_2021_02/763111771"/>
    <hyperlink ref="F832" r:id="rId29" display="https://podminky.urs.cz/item/CS_URS_2021_02/763164533"/>
    <hyperlink ref="F837" r:id="rId30" display="https://podminky.urs.cz/item/CS_URS_2021_02/763164553"/>
    <hyperlink ref="F843" r:id="rId31" display="https://podminky.urs.cz/item/CS_URS_2021_02/763173111"/>
    <hyperlink ref="F852" r:id="rId32" display="https://podminky.urs.cz/item/CS_URS_2021_02/763173121"/>
    <hyperlink ref="F861" r:id="rId33" display="https://podminky.urs.cz/item/CS_URS_2021_02/763411116"/>
    <hyperlink ref="F873" r:id="rId34" display="https://podminky.urs.cz/item/CS_URS_2021_02/763411126"/>
    <hyperlink ref="F894" r:id="rId35" display="https://podminky.urs.cz/item/CS_URS_2021_02/763431031"/>
    <hyperlink ref="F904" r:id="rId36" display="https://podminky.urs.cz/item/CS_URS_2021_02/998763403"/>
    <hyperlink ref="F907" r:id="rId37" display="https://podminky.urs.cz/item/CS_URS_2021_02/764111641"/>
    <hyperlink ref="F918" r:id="rId38" display="https://podminky.urs.cz/item/CS_URS_2021_02/998764203"/>
    <hyperlink ref="F930" r:id="rId39" display="https://podminky.urs.cz/item/CS_URS_2021_02/766211100"/>
    <hyperlink ref="F946" r:id="rId40" display="https://podminky.urs.cz/item/CS_URS_2021_02/766660171"/>
    <hyperlink ref="F964" r:id="rId41" display="https://podminky.urs.cz/item/CS_URS_2021_02/766660181"/>
    <hyperlink ref="F982" r:id="rId42" display="https://podminky.urs.cz/item/CS_URS_2021_02/766660182"/>
    <hyperlink ref="F993" r:id="rId43" display="https://podminky.urs.cz/item/CS_URS_2021_02/766660183"/>
    <hyperlink ref="F1011" r:id="rId44" display="https://podminky.urs.cz/item/CS_URS_2021_02/766660356"/>
    <hyperlink ref="F1027" r:id="rId45" display="https://podminky.urs.cz/item/CS_URS_2021_02/766693315"/>
    <hyperlink ref="F1043" r:id="rId46" display="https://podminky.urs.cz/item/CS_URS_2021_02/766694121"/>
    <hyperlink ref="F1054" r:id="rId47" display="https://podminky.urs.cz/item/CS_URS_2021_02/766694123"/>
    <hyperlink ref="F1065" r:id="rId48" display="https://podminky.urs.cz/item/CS_URS_2021_02/766694124"/>
    <hyperlink ref="F1074" r:id="rId49" display="https://podminky.urs.cz/item/CS_URS_2021_02/766699211"/>
    <hyperlink ref="F1101" r:id="rId50" display="https://podminky.urs.cz/item/CS_URS_2021_02/998766203"/>
    <hyperlink ref="F1157" r:id="rId51" display="https://podminky.urs.cz/item/CS_URS_2021_02/767163221"/>
    <hyperlink ref="F1172" r:id="rId52" display="https://podminky.urs.cz/item/CS_URS_2021_02/767211312"/>
    <hyperlink ref="F1183" r:id="rId53" display="https://podminky.urs.cz/item/CS_URS_2021_02/767220510"/>
    <hyperlink ref="F1202" r:id="rId54" display="https://podminky.urs.cz/item/CS_URS_2021_02/767250113"/>
    <hyperlink ref="F1211" r:id="rId55" display="https://podminky.urs.cz/item/CS_URS_2021_02/767995113"/>
    <hyperlink ref="F1224" r:id="rId56" display="https://podminky.urs.cz/item/CS_URS_2021_02/767995111"/>
    <hyperlink ref="F1254" r:id="rId57" display="https://podminky.urs.cz/item/CS_URS_2021_02/953965132"/>
    <hyperlink ref="F1261" r:id="rId58" display="https://podminky.urs.cz/item/CS_URS_2021_02/998767203"/>
    <hyperlink ref="F1271" r:id="rId59" display="https://podminky.urs.cz/item/CS_URS_2021_02/771151022"/>
    <hyperlink ref="F1290" r:id="rId60" display="https://podminky.urs.cz/item/CS_URS_2021_02/771574263"/>
    <hyperlink ref="F1302" r:id="rId61" display="https://podminky.urs.cz/item/CS_URS_2021_02/771577111"/>
    <hyperlink ref="F1308" r:id="rId62" display="https://podminky.urs.cz/item/CS_URS_2021_02/998771203"/>
    <hyperlink ref="F1311" r:id="rId63" display="https://podminky.urs.cz/item/CS_URS_2021_02/776111111"/>
    <hyperlink ref="F1317" r:id="rId64" display="https://podminky.urs.cz/item/CS_URS_2021_02/776211131"/>
    <hyperlink ref="F1329" r:id="rId65" display="https://podminky.urs.cz/item/CS_URS_2021_02/776411112"/>
    <hyperlink ref="F1381" r:id="rId66" display="https://podminky.urs.cz/item/CS_URS_2021_02/998776203"/>
    <hyperlink ref="F1384" r:id="rId67" display="https://podminky.urs.cz/item/CS_URS_2021_02/781474114"/>
    <hyperlink ref="F1446" r:id="rId68" display="https://podminky.urs.cz/item/CS_URS_2021_02/781491021"/>
    <hyperlink ref="F1456" r:id="rId69" display="https://podminky.urs.cz/item/CS_URS_2021_02/781494111"/>
    <hyperlink ref="F1462" r:id="rId70" display="https://podminky.urs.cz/item/CS_URS_2021_02/781494511"/>
    <hyperlink ref="F1493" r:id="rId71" display="https://podminky.urs.cz/item/CS_URS_2021_02/998781203"/>
    <hyperlink ref="F1496" r:id="rId72" display="https://podminky.urs.cz/item/CS_URS_2021_02/784211101"/>
    <hyperlink ref="F1562" r:id="rId73" display="https://podminky.urs.cz/item/CS_URS_2021_02/784211105"/>
    <hyperlink ref="F1616" r:id="rId74" display="https://podminky.urs.cz/item/CS_URS_2021_02/784211109"/>
    <hyperlink ref="F1638" r:id="rId75" display="https://podminky.urs.cz/item/CS_URS_2022_01/786623021"/>
    <hyperlink ref="F1656" r:id="rId76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7545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7546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7547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7548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7549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7550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6928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7544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174</v>
      </c>
      <c r="D95" s="191" t="s">
        <v>58</v>
      </c>
      <c r="E95" s="191" t="s">
        <v>54</v>
      </c>
      <c r="F95" s="191" t="s">
        <v>55</v>
      </c>
      <c r="G95" s="191" t="s">
        <v>175</v>
      </c>
      <c r="H95" s="191" t="s">
        <v>176</v>
      </c>
      <c r="I95" s="191" t="s">
        <v>177</v>
      </c>
      <c r="J95" s="191" t="s">
        <v>159</v>
      </c>
      <c r="K95" s="192" t="s">
        <v>178</v>
      </c>
      <c r="L95" s="193"/>
      <c r="M95" s="94" t="s">
        <v>19</v>
      </c>
      <c r="N95" s="95" t="s">
        <v>43</v>
      </c>
      <c r="O95" s="95" t="s">
        <v>179</v>
      </c>
      <c r="P95" s="95" t="s">
        <v>180</v>
      </c>
      <c r="Q95" s="95" t="s">
        <v>181</v>
      </c>
      <c r="R95" s="95" t="s">
        <v>182</v>
      </c>
      <c r="S95" s="95" t="s">
        <v>183</v>
      </c>
      <c r="T95" s="96" t="s">
        <v>184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160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5252</v>
      </c>
      <c r="F97" s="202" t="s">
        <v>7551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188</v>
      </c>
      <c r="BK97" s="212">
        <f>SUM(BK98:BK127)</f>
        <v>0</v>
      </c>
    </row>
    <row r="98" s="2" customFormat="1" ht="16.5" customHeight="1">
      <c r="A98" s="40"/>
      <c r="B98" s="41"/>
      <c r="C98" s="215" t="s">
        <v>80</v>
      </c>
      <c r="D98" s="215" t="s">
        <v>190</v>
      </c>
      <c r="E98" s="216" t="s">
        <v>7552</v>
      </c>
      <c r="F98" s="217" t="s">
        <v>7553</v>
      </c>
      <c r="G98" s="218" t="s">
        <v>1352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82</v>
      </c>
      <c r="D99" s="215" t="s">
        <v>190</v>
      </c>
      <c r="E99" s="216" t="s">
        <v>7554</v>
      </c>
      <c r="F99" s="217" t="s">
        <v>7555</v>
      </c>
      <c r="G99" s="218" t="s">
        <v>1352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129</v>
      </c>
      <c r="D100" s="215" t="s">
        <v>190</v>
      </c>
      <c r="E100" s="216" t="s">
        <v>7556</v>
      </c>
      <c r="F100" s="217" t="s">
        <v>7557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258</v>
      </c>
    </row>
    <row r="101" s="2" customFormat="1" ht="16.5" customHeight="1">
      <c r="A101" s="40"/>
      <c r="B101" s="41"/>
      <c r="C101" s="215" t="s">
        <v>135</v>
      </c>
      <c r="D101" s="215" t="s">
        <v>190</v>
      </c>
      <c r="E101" s="216" t="s">
        <v>7558</v>
      </c>
      <c r="F101" s="217" t="s">
        <v>7559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268</v>
      </c>
    </row>
    <row r="102" s="2" customFormat="1" ht="16.5" customHeight="1">
      <c r="A102" s="40"/>
      <c r="B102" s="41"/>
      <c r="C102" s="215" t="s">
        <v>253</v>
      </c>
      <c r="D102" s="215" t="s">
        <v>190</v>
      </c>
      <c r="E102" s="216" t="s">
        <v>7560</v>
      </c>
      <c r="F102" s="217" t="s">
        <v>7561</v>
      </c>
      <c r="G102" s="218" t="s">
        <v>1352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286</v>
      </c>
    </row>
    <row r="103" s="2" customFormat="1" ht="16.5" customHeight="1">
      <c r="A103" s="40"/>
      <c r="B103" s="41"/>
      <c r="C103" s="215" t="s">
        <v>258</v>
      </c>
      <c r="D103" s="215" t="s">
        <v>190</v>
      </c>
      <c r="E103" s="216" t="s">
        <v>7562</v>
      </c>
      <c r="F103" s="217" t="s">
        <v>7563</v>
      </c>
      <c r="G103" s="218" t="s">
        <v>1352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305</v>
      </c>
    </row>
    <row r="104" s="2" customFormat="1" ht="16.5" customHeight="1">
      <c r="A104" s="40"/>
      <c r="B104" s="41"/>
      <c r="C104" s="215" t="s">
        <v>263</v>
      </c>
      <c r="D104" s="215" t="s">
        <v>190</v>
      </c>
      <c r="E104" s="216" t="s">
        <v>7564</v>
      </c>
      <c r="F104" s="217" t="s">
        <v>7565</v>
      </c>
      <c r="G104" s="218" t="s">
        <v>1352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321</v>
      </c>
    </row>
    <row r="105" s="2" customFormat="1" ht="16.5" customHeight="1">
      <c r="A105" s="40"/>
      <c r="B105" s="41"/>
      <c r="C105" s="215" t="s">
        <v>268</v>
      </c>
      <c r="D105" s="215" t="s">
        <v>190</v>
      </c>
      <c r="E105" s="216" t="s">
        <v>7566</v>
      </c>
      <c r="F105" s="217" t="s">
        <v>7567</v>
      </c>
      <c r="G105" s="218" t="s">
        <v>1352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342</v>
      </c>
    </row>
    <row r="106" s="2" customFormat="1" ht="16.5" customHeight="1">
      <c r="A106" s="40"/>
      <c r="B106" s="41"/>
      <c r="C106" s="215" t="s">
        <v>239</v>
      </c>
      <c r="D106" s="215" t="s">
        <v>190</v>
      </c>
      <c r="E106" s="216" t="s">
        <v>7568</v>
      </c>
      <c r="F106" s="217" t="s">
        <v>7569</v>
      </c>
      <c r="G106" s="218" t="s">
        <v>1352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355</v>
      </c>
    </row>
    <row r="107" s="2" customFormat="1" ht="16.5" customHeight="1">
      <c r="A107" s="40"/>
      <c r="B107" s="41"/>
      <c r="C107" s="215" t="s">
        <v>286</v>
      </c>
      <c r="D107" s="215" t="s">
        <v>190</v>
      </c>
      <c r="E107" s="216" t="s">
        <v>7570</v>
      </c>
      <c r="F107" s="217" t="s">
        <v>7571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375</v>
      </c>
    </row>
    <row r="108" s="2" customFormat="1" ht="16.5" customHeight="1">
      <c r="A108" s="40"/>
      <c r="B108" s="41"/>
      <c r="C108" s="215" t="s">
        <v>296</v>
      </c>
      <c r="D108" s="215" t="s">
        <v>190</v>
      </c>
      <c r="E108" s="216" t="s">
        <v>7572</v>
      </c>
      <c r="F108" s="217" t="s">
        <v>7573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389</v>
      </c>
    </row>
    <row r="109" s="2" customFormat="1" ht="16.5" customHeight="1">
      <c r="A109" s="40"/>
      <c r="B109" s="41"/>
      <c r="C109" s="215" t="s">
        <v>305</v>
      </c>
      <c r="D109" s="215" t="s">
        <v>190</v>
      </c>
      <c r="E109" s="216" t="s">
        <v>7574</v>
      </c>
      <c r="F109" s="217" t="s">
        <v>7575</v>
      </c>
      <c r="G109" s="218" t="s">
        <v>1352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403</v>
      </c>
    </row>
    <row r="110" s="2" customFormat="1" ht="16.5" customHeight="1">
      <c r="A110" s="40"/>
      <c r="B110" s="41"/>
      <c r="C110" s="215" t="s">
        <v>312</v>
      </c>
      <c r="D110" s="215" t="s">
        <v>190</v>
      </c>
      <c r="E110" s="216" t="s">
        <v>7576</v>
      </c>
      <c r="F110" s="217" t="s">
        <v>7557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420</v>
      </c>
    </row>
    <row r="111" s="2" customFormat="1" ht="16.5" customHeight="1">
      <c r="A111" s="40"/>
      <c r="B111" s="41"/>
      <c r="C111" s="215" t="s">
        <v>321</v>
      </c>
      <c r="D111" s="215" t="s">
        <v>190</v>
      </c>
      <c r="E111" s="216" t="s">
        <v>7577</v>
      </c>
      <c r="F111" s="217" t="s">
        <v>7565</v>
      </c>
      <c r="G111" s="218" t="s">
        <v>1352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448</v>
      </c>
    </row>
    <row r="112" s="2" customFormat="1" ht="16.5" customHeight="1">
      <c r="A112" s="40"/>
      <c r="B112" s="41"/>
      <c r="C112" s="215" t="s">
        <v>8</v>
      </c>
      <c r="D112" s="215" t="s">
        <v>190</v>
      </c>
      <c r="E112" s="216" t="s">
        <v>7578</v>
      </c>
      <c r="F112" s="217" t="s">
        <v>7579</v>
      </c>
      <c r="G112" s="218" t="s">
        <v>1352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633</v>
      </c>
    </row>
    <row r="113" s="2" customFormat="1" ht="16.5" customHeight="1">
      <c r="A113" s="40"/>
      <c r="B113" s="41"/>
      <c r="C113" s="215" t="s">
        <v>342</v>
      </c>
      <c r="D113" s="215" t="s">
        <v>190</v>
      </c>
      <c r="E113" s="216" t="s">
        <v>7580</v>
      </c>
      <c r="F113" s="217" t="s">
        <v>7581</v>
      </c>
      <c r="G113" s="218" t="s">
        <v>1352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630</v>
      </c>
    </row>
    <row r="114" s="2" customFormat="1" ht="16.5" customHeight="1">
      <c r="A114" s="40"/>
      <c r="B114" s="41"/>
      <c r="C114" s="215" t="s">
        <v>348</v>
      </c>
      <c r="D114" s="215" t="s">
        <v>190</v>
      </c>
      <c r="E114" s="216" t="s">
        <v>7582</v>
      </c>
      <c r="F114" s="217" t="s">
        <v>7583</v>
      </c>
      <c r="G114" s="218" t="s">
        <v>1352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891</v>
      </c>
    </row>
    <row r="115" s="2" customFormat="1" ht="16.5" customHeight="1">
      <c r="A115" s="40"/>
      <c r="B115" s="41"/>
      <c r="C115" s="215" t="s">
        <v>355</v>
      </c>
      <c r="D115" s="215" t="s">
        <v>190</v>
      </c>
      <c r="E115" s="216" t="s">
        <v>7584</v>
      </c>
      <c r="F115" s="217" t="s">
        <v>7585</v>
      </c>
      <c r="G115" s="218" t="s">
        <v>1352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901</v>
      </c>
    </row>
    <row r="116" s="2" customFormat="1" ht="16.5" customHeight="1">
      <c r="A116" s="40"/>
      <c r="B116" s="41"/>
      <c r="C116" s="215" t="s">
        <v>361</v>
      </c>
      <c r="D116" s="215" t="s">
        <v>190</v>
      </c>
      <c r="E116" s="216" t="s">
        <v>7586</v>
      </c>
      <c r="F116" s="217" t="s">
        <v>7587</v>
      </c>
      <c r="G116" s="218" t="s">
        <v>1352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916</v>
      </c>
    </row>
    <row r="117" s="2" customFormat="1" ht="16.5" customHeight="1">
      <c r="A117" s="40"/>
      <c r="B117" s="41"/>
      <c r="C117" s="215" t="s">
        <v>375</v>
      </c>
      <c r="D117" s="215" t="s">
        <v>190</v>
      </c>
      <c r="E117" s="216" t="s">
        <v>7588</v>
      </c>
      <c r="F117" s="217" t="s">
        <v>7589</v>
      </c>
      <c r="G117" s="218" t="s">
        <v>1352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939</v>
      </c>
    </row>
    <row r="118" s="2" customFormat="1" ht="16.5" customHeight="1">
      <c r="A118" s="40"/>
      <c r="B118" s="41"/>
      <c r="C118" s="215" t="s">
        <v>7</v>
      </c>
      <c r="D118" s="215" t="s">
        <v>190</v>
      </c>
      <c r="E118" s="216" t="s">
        <v>7590</v>
      </c>
      <c r="F118" s="217" t="s">
        <v>7591</v>
      </c>
      <c r="G118" s="218" t="s">
        <v>1352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953</v>
      </c>
    </row>
    <row r="119" s="2" customFormat="1" ht="16.5" customHeight="1">
      <c r="A119" s="40"/>
      <c r="B119" s="41"/>
      <c r="C119" s="215" t="s">
        <v>389</v>
      </c>
      <c r="D119" s="215" t="s">
        <v>190</v>
      </c>
      <c r="E119" s="216" t="s">
        <v>7592</v>
      </c>
      <c r="F119" s="217" t="s">
        <v>7593</v>
      </c>
      <c r="G119" s="218" t="s">
        <v>1352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972</v>
      </c>
    </row>
    <row r="120" s="2" customFormat="1" ht="16.5" customHeight="1">
      <c r="A120" s="40"/>
      <c r="B120" s="41"/>
      <c r="C120" s="215" t="s">
        <v>396</v>
      </c>
      <c r="D120" s="215" t="s">
        <v>190</v>
      </c>
      <c r="E120" s="216" t="s">
        <v>7594</v>
      </c>
      <c r="F120" s="217" t="s">
        <v>7595</v>
      </c>
      <c r="G120" s="218" t="s">
        <v>1352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984</v>
      </c>
    </row>
    <row r="121" s="2" customFormat="1" ht="16.5" customHeight="1">
      <c r="A121" s="40"/>
      <c r="B121" s="41"/>
      <c r="C121" s="215" t="s">
        <v>403</v>
      </c>
      <c r="D121" s="215" t="s">
        <v>190</v>
      </c>
      <c r="E121" s="216" t="s">
        <v>7596</v>
      </c>
      <c r="F121" s="217" t="s">
        <v>7597</v>
      </c>
      <c r="G121" s="218" t="s">
        <v>1352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991</v>
      </c>
    </row>
    <row r="122" s="2" customFormat="1" ht="16.5" customHeight="1">
      <c r="A122" s="40"/>
      <c r="B122" s="41"/>
      <c r="C122" s="215" t="s">
        <v>412</v>
      </c>
      <c r="D122" s="215" t="s">
        <v>190</v>
      </c>
      <c r="E122" s="216" t="s">
        <v>7598</v>
      </c>
      <c r="F122" s="217" t="s">
        <v>7599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1000</v>
      </c>
    </row>
    <row r="123" s="2" customFormat="1" ht="16.5" customHeight="1">
      <c r="A123" s="40"/>
      <c r="B123" s="41"/>
      <c r="C123" s="215" t="s">
        <v>420</v>
      </c>
      <c r="D123" s="215" t="s">
        <v>190</v>
      </c>
      <c r="E123" s="216" t="s">
        <v>7600</v>
      </c>
      <c r="F123" s="217" t="s">
        <v>7601</v>
      </c>
      <c r="G123" s="218" t="s">
        <v>1352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1011</v>
      </c>
    </row>
    <row r="124" s="2" customFormat="1" ht="16.5" customHeight="1">
      <c r="A124" s="40"/>
      <c r="B124" s="41"/>
      <c r="C124" s="215" t="s">
        <v>439</v>
      </c>
      <c r="D124" s="215" t="s">
        <v>190</v>
      </c>
      <c r="E124" s="216" t="s">
        <v>7602</v>
      </c>
      <c r="F124" s="217" t="s">
        <v>7603</v>
      </c>
      <c r="G124" s="218" t="s">
        <v>1352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1016</v>
      </c>
    </row>
    <row r="125" s="2" customFormat="1" ht="16.5" customHeight="1">
      <c r="A125" s="40"/>
      <c r="B125" s="41"/>
      <c r="C125" s="215" t="s">
        <v>448</v>
      </c>
      <c r="D125" s="215" t="s">
        <v>190</v>
      </c>
      <c r="E125" s="216" t="s">
        <v>7604</v>
      </c>
      <c r="F125" s="217" t="s">
        <v>7605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1024</v>
      </c>
    </row>
    <row r="126" s="2" customFormat="1" ht="24.15" customHeight="1">
      <c r="A126" s="40"/>
      <c r="B126" s="41"/>
      <c r="C126" s="215" t="s">
        <v>457</v>
      </c>
      <c r="D126" s="215" t="s">
        <v>190</v>
      </c>
      <c r="E126" s="216" t="s">
        <v>7606</v>
      </c>
      <c r="F126" s="217" t="s">
        <v>7607</v>
      </c>
      <c r="G126" s="218" t="s">
        <v>7608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1034</v>
      </c>
    </row>
    <row r="127" s="2" customFormat="1" ht="16.5" customHeight="1">
      <c r="A127" s="40"/>
      <c r="B127" s="41"/>
      <c r="C127" s="215" t="s">
        <v>633</v>
      </c>
      <c r="D127" s="215" t="s">
        <v>190</v>
      </c>
      <c r="E127" s="216" t="s">
        <v>7609</v>
      </c>
      <c r="F127" s="217" t="s">
        <v>7610</v>
      </c>
      <c r="G127" s="218" t="s">
        <v>7608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1280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7611</v>
      </c>
      <c r="F128" s="202" t="s">
        <v>7612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188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638</v>
      </c>
      <c r="D129" s="215" t="s">
        <v>190</v>
      </c>
      <c r="E129" s="216" t="s">
        <v>7613</v>
      </c>
      <c r="F129" s="217" t="s">
        <v>7614</v>
      </c>
      <c r="G129" s="218" t="s">
        <v>1352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1291</v>
      </c>
    </row>
    <row r="130" s="2" customFormat="1" ht="16.5" customHeight="1">
      <c r="A130" s="40"/>
      <c r="B130" s="41"/>
      <c r="C130" s="215" t="s">
        <v>630</v>
      </c>
      <c r="D130" s="215" t="s">
        <v>190</v>
      </c>
      <c r="E130" s="216" t="s">
        <v>7615</v>
      </c>
      <c r="F130" s="217" t="s">
        <v>7616</v>
      </c>
      <c r="G130" s="218" t="s">
        <v>1352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1311</v>
      </c>
    </row>
    <row r="131" s="2" customFormat="1" ht="16.5" customHeight="1">
      <c r="A131" s="40"/>
      <c r="B131" s="41"/>
      <c r="C131" s="215" t="s">
        <v>647</v>
      </c>
      <c r="D131" s="215" t="s">
        <v>190</v>
      </c>
      <c r="E131" s="216" t="s">
        <v>7617</v>
      </c>
      <c r="F131" s="217" t="s">
        <v>7618</v>
      </c>
      <c r="G131" s="218" t="s">
        <v>1352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1327</v>
      </c>
    </row>
    <row r="132" s="2" customFormat="1" ht="16.5" customHeight="1">
      <c r="A132" s="40"/>
      <c r="B132" s="41"/>
      <c r="C132" s="215" t="s">
        <v>891</v>
      </c>
      <c r="D132" s="215" t="s">
        <v>190</v>
      </c>
      <c r="E132" s="216" t="s">
        <v>7619</v>
      </c>
      <c r="F132" s="217" t="s">
        <v>7620</v>
      </c>
      <c r="G132" s="218" t="s">
        <v>1352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1337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7621</v>
      </c>
      <c r="F133" s="202" t="s">
        <v>7622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188</v>
      </c>
      <c r="BK133" s="212">
        <f>BK134</f>
        <v>0</v>
      </c>
    </row>
    <row r="134" s="2" customFormat="1" ht="16.5" customHeight="1">
      <c r="A134" s="40"/>
      <c r="B134" s="41"/>
      <c r="C134" s="215" t="s">
        <v>896</v>
      </c>
      <c r="D134" s="215" t="s">
        <v>190</v>
      </c>
      <c r="E134" s="216" t="s">
        <v>7623</v>
      </c>
      <c r="F134" s="217" t="s">
        <v>7624</v>
      </c>
      <c r="G134" s="218" t="s">
        <v>501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1349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7625</v>
      </c>
      <c r="F135" s="202" t="s">
        <v>7626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188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901</v>
      </c>
      <c r="D136" s="215" t="s">
        <v>190</v>
      </c>
      <c r="E136" s="216" t="s">
        <v>7627</v>
      </c>
      <c r="F136" s="217" t="s">
        <v>7628</v>
      </c>
      <c r="G136" s="218" t="s">
        <v>501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1360</v>
      </c>
    </row>
    <row r="137" s="2" customFormat="1" ht="24.15" customHeight="1">
      <c r="A137" s="40"/>
      <c r="B137" s="41"/>
      <c r="C137" s="215" t="s">
        <v>907</v>
      </c>
      <c r="D137" s="215" t="s">
        <v>190</v>
      </c>
      <c r="E137" s="216" t="s">
        <v>7629</v>
      </c>
      <c r="F137" s="217" t="s">
        <v>7630</v>
      </c>
      <c r="G137" s="218" t="s">
        <v>501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1370</v>
      </c>
    </row>
    <row r="138" s="2" customFormat="1" ht="24.15" customHeight="1">
      <c r="A138" s="40"/>
      <c r="B138" s="41"/>
      <c r="C138" s="215" t="s">
        <v>916</v>
      </c>
      <c r="D138" s="215" t="s">
        <v>190</v>
      </c>
      <c r="E138" s="216" t="s">
        <v>7631</v>
      </c>
      <c r="F138" s="217" t="s">
        <v>7632</v>
      </c>
      <c r="G138" s="218" t="s">
        <v>501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1381</v>
      </c>
    </row>
    <row r="139" s="2" customFormat="1" ht="24.15" customHeight="1">
      <c r="A139" s="40"/>
      <c r="B139" s="41"/>
      <c r="C139" s="215" t="s">
        <v>932</v>
      </c>
      <c r="D139" s="215" t="s">
        <v>190</v>
      </c>
      <c r="E139" s="216" t="s">
        <v>7633</v>
      </c>
      <c r="F139" s="217" t="s">
        <v>7634</v>
      </c>
      <c r="G139" s="218" t="s">
        <v>501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1394</v>
      </c>
    </row>
    <row r="140" s="2" customFormat="1" ht="24.15" customHeight="1">
      <c r="A140" s="40"/>
      <c r="B140" s="41"/>
      <c r="C140" s="215" t="s">
        <v>939</v>
      </c>
      <c r="D140" s="215" t="s">
        <v>190</v>
      </c>
      <c r="E140" s="216" t="s">
        <v>7635</v>
      </c>
      <c r="F140" s="217" t="s">
        <v>7636</v>
      </c>
      <c r="G140" s="218" t="s">
        <v>501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1413</v>
      </c>
    </row>
    <row r="141" s="2" customFormat="1" ht="21.75" customHeight="1">
      <c r="A141" s="40"/>
      <c r="B141" s="41"/>
      <c r="C141" s="215" t="s">
        <v>948</v>
      </c>
      <c r="D141" s="215" t="s">
        <v>190</v>
      </c>
      <c r="E141" s="216" t="s">
        <v>7637</v>
      </c>
      <c r="F141" s="217" t="s">
        <v>7638</v>
      </c>
      <c r="G141" s="218" t="s">
        <v>1352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1423</v>
      </c>
    </row>
    <row r="142" s="2" customFormat="1" ht="16.5" customHeight="1">
      <c r="A142" s="40"/>
      <c r="B142" s="41"/>
      <c r="C142" s="215" t="s">
        <v>953</v>
      </c>
      <c r="D142" s="215" t="s">
        <v>190</v>
      </c>
      <c r="E142" s="216" t="s">
        <v>7639</v>
      </c>
      <c r="F142" s="217" t="s">
        <v>7640</v>
      </c>
      <c r="G142" s="218" t="s">
        <v>501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1435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7641</v>
      </c>
      <c r="F143" s="202" t="s">
        <v>7642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188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967</v>
      </c>
      <c r="D144" s="215" t="s">
        <v>190</v>
      </c>
      <c r="E144" s="216" t="s">
        <v>7643</v>
      </c>
      <c r="F144" s="217" t="s">
        <v>5400</v>
      </c>
      <c r="G144" s="218" t="s">
        <v>451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1449</v>
      </c>
    </row>
    <row r="145" s="2" customFormat="1" ht="16.5" customHeight="1">
      <c r="A145" s="40"/>
      <c r="B145" s="41"/>
      <c r="C145" s="215" t="s">
        <v>972</v>
      </c>
      <c r="D145" s="215" t="s">
        <v>190</v>
      </c>
      <c r="E145" s="216" t="s">
        <v>7644</v>
      </c>
      <c r="F145" s="217" t="s">
        <v>7645</v>
      </c>
      <c r="G145" s="218" t="s">
        <v>451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1458</v>
      </c>
    </row>
    <row r="146" s="2" customFormat="1" ht="16.5" customHeight="1">
      <c r="A146" s="40"/>
      <c r="B146" s="41"/>
      <c r="C146" s="215" t="s">
        <v>979</v>
      </c>
      <c r="D146" s="215" t="s">
        <v>190</v>
      </c>
      <c r="E146" s="216" t="s">
        <v>7646</v>
      </c>
      <c r="F146" s="217" t="s">
        <v>7647</v>
      </c>
      <c r="G146" s="218" t="s">
        <v>451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1466</v>
      </c>
    </row>
    <row r="147" s="2" customFormat="1" ht="16.5" customHeight="1">
      <c r="A147" s="40"/>
      <c r="B147" s="41"/>
      <c r="C147" s="215" t="s">
        <v>984</v>
      </c>
      <c r="D147" s="215" t="s">
        <v>190</v>
      </c>
      <c r="E147" s="216" t="s">
        <v>7648</v>
      </c>
      <c r="F147" s="217" t="s">
        <v>7649</v>
      </c>
      <c r="G147" s="218" t="s">
        <v>451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1476</v>
      </c>
    </row>
    <row r="148" s="2" customFormat="1" ht="16.5" customHeight="1">
      <c r="A148" s="40"/>
      <c r="B148" s="41"/>
      <c r="C148" s="215" t="s">
        <v>988</v>
      </c>
      <c r="D148" s="215" t="s">
        <v>190</v>
      </c>
      <c r="E148" s="216" t="s">
        <v>7650</v>
      </c>
      <c r="F148" s="217" t="s">
        <v>7651</v>
      </c>
      <c r="G148" s="218" t="s">
        <v>451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1487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GNQj0PvWFinauXOvbLcJLhQT7u4GsF5K4Oa9Pu0iZ9Ta54IDcoAsXoKp6BuzZLBozR8fmYSRJWehUN2PPFas3A==" hashValue="92mkQz7hIc+tn8R+xyCu+0ksDgXk6dRo+fHPfp9ZXtJKljEjq435hBpN2AszfLA+Rhvs6K2OlV8vevzuUfiHxA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7652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7653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6927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6928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7544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5252</v>
      </c>
      <c r="F93" s="202" t="s">
        <v>7654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188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190</v>
      </c>
      <c r="E94" s="216" t="s">
        <v>7552</v>
      </c>
      <c r="F94" s="217" t="s">
        <v>7655</v>
      </c>
      <c r="G94" s="218" t="s">
        <v>501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190</v>
      </c>
      <c r="E95" s="216" t="s">
        <v>7554</v>
      </c>
      <c r="F95" s="217" t="s">
        <v>7656</v>
      </c>
      <c r="G95" s="218" t="s">
        <v>501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190</v>
      </c>
      <c r="E96" s="216" t="s">
        <v>7556</v>
      </c>
      <c r="F96" s="217" t="s">
        <v>7657</v>
      </c>
      <c r="G96" s="218" t="s">
        <v>501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258</v>
      </c>
    </row>
    <row r="97" s="2" customFormat="1" ht="16.5" customHeight="1">
      <c r="A97" s="40"/>
      <c r="B97" s="41"/>
      <c r="C97" s="215" t="s">
        <v>73</v>
      </c>
      <c r="D97" s="215" t="s">
        <v>190</v>
      </c>
      <c r="E97" s="216" t="s">
        <v>7558</v>
      </c>
      <c r="F97" s="217" t="s">
        <v>7658</v>
      </c>
      <c r="G97" s="218" t="s">
        <v>501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268</v>
      </c>
    </row>
    <row r="98" s="2" customFormat="1" ht="16.5" customHeight="1">
      <c r="A98" s="40"/>
      <c r="B98" s="41"/>
      <c r="C98" s="215" t="s">
        <v>73</v>
      </c>
      <c r="D98" s="215" t="s">
        <v>190</v>
      </c>
      <c r="E98" s="216" t="s">
        <v>7560</v>
      </c>
      <c r="F98" s="217" t="s">
        <v>7659</v>
      </c>
      <c r="G98" s="218" t="s">
        <v>1352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286</v>
      </c>
    </row>
    <row r="99" s="2" customFormat="1" ht="16.5" customHeight="1">
      <c r="A99" s="40"/>
      <c r="B99" s="41"/>
      <c r="C99" s="215" t="s">
        <v>73</v>
      </c>
      <c r="D99" s="215" t="s">
        <v>190</v>
      </c>
      <c r="E99" s="216" t="s">
        <v>7562</v>
      </c>
      <c r="F99" s="217" t="s">
        <v>7660</v>
      </c>
      <c r="G99" s="218" t="s">
        <v>1352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305</v>
      </c>
    </row>
    <row r="100" s="2" customFormat="1" ht="16.5" customHeight="1">
      <c r="A100" s="40"/>
      <c r="B100" s="41"/>
      <c r="C100" s="215" t="s">
        <v>73</v>
      </c>
      <c r="D100" s="215" t="s">
        <v>190</v>
      </c>
      <c r="E100" s="216" t="s">
        <v>7564</v>
      </c>
      <c r="F100" s="217" t="s">
        <v>7661</v>
      </c>
      <c r="G100" s="218" t="s">
        <v>1352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321</v>
      </c>
    </row>
    <row r="101" s="2" customFormat="1" ht="16.5" customHeight="1">
      <c r="A101" s="40"/>
      <c r="B101" s="41"/>
      <c r="C101" s="215" t="s">
        <v>73</v>
      </c>
      <c r="D101" s="215" t="s">
        <v>190</v>
      </c>
      <c r="E101" s="216" t="s">
        <v>7566</v>
      </c>
      <c r="F101" s="217" t="s">
        <v>7662</v>
      </c>
      <c r="G101" s="218" t="s">
        <v>1352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342</v>
      </c>
    </row>
    <row r="102" s="2" customFormat="1" ht="16.5" customHeight="1">
      <c r="A102" s="40"/>
      <c r="B102" s="41"/>
      <c r="C102" s="215" t="s">
        <v>73</v>
      </c>
      <c r="D102" s="215" t="s">
        <v>190</v>
      </c>
      <c r="E102" s="216" t="s">
        <v>7568</v>
      </c>
      <c r="F102" s="217" t="s">
        <v>7663</v>
      </c>
      <c r="G102" s="218" t="s">
        <v>1352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355</v>
      </c>
    </row>
    <row r="103" s="2" customFormat="1" ht="16.5" customHeight="1">
      <c r="A103" s="40"/>
      <c r="B103" s="41"/>
      <c r="C103" s="215" t="s">
        <v>73</v>
      </c>
      <c r="D103" s="215" t="s">
        <v>190</v>
      </c>
      <c r="E103" s="216" t="s">
        <v>7570</v>
      </c>
      <c r="F103" s="217" t="s">
        <v>7664</v>
      </c>
      <c r="G103" s="218" t="s">
        <v>1352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375</v>
      </c>
    </row>
    <row r="104" s="2" customFormat="1" ht="16.5" customHeight="1">
      <c r="A104" s="40"/>
      <c r="B104" s="41"/>
      <c r="C104" s="215" t="s">
        <v>73</v>
      </c>
      <c r="D104" s="215" t="s">
        <v>190</v>
      </c>
      <c r="E104" s="216" t="s">
        <v>7572</v>
      </c>
      <c r="F104" s="217" t="s">
        <v>7665</v>
      </c>
      <c r="G104" s="218" t="s">
        <v>1352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389</v>
      </c>
    </row>
    <row r="105" s="2" customFormat="1" ht="16.5" customHeight="1">
      <c r="A105" s="40"/>
      <c r="B105" s="41"/>
      <c r="C105" s="215" t="s">
        <v>73</v>
      </c>
      <c r="D105" s="215" t="s">
        <v>190</v>
      </c>
      <c r="E105" s="216" t="s">
        <v>7574</v>
      </c>
      <c r="F105" s="217" t="s">
        <v>7666</v>
      </c>
      <c r="G105" s="218" t="s">
        <v>1352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403</v>
      </c>
    </row>
    <row r="106" s="2" customFormat="1" ht="16.5" customHeight="1">
      <c r="A106" s="40"/>
      <c r="B106" s="41"/>
      <c r="C106" s="215" t="s">
        <v>73</v>
      </c>
      <c r="D106" s="215" t="s">
        <v>190</v>
      </c>
      <c r="E106" s="216" t="s">
        <v>7576</v>
      </c>
      <c r="F106" s="217" t="s">
        <v>7667</v>
      </c>
      <c r="G106" s="218" t="s">
        <v>1352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420</v>
      </c>
    </row>
    <row r="107" s="2" customFormat="1" ht="16.5" customHeight="1">
      <c r="A107" s="40"/>
      <c r="B107" s="41"/>
      <c r="C107" s="215" t="s">
        <v>73</v>
      </c>
      <c r="D107" s="215" t="s">
        <v>190</v>
      </c>
      <c r="E107" s="216" t="s">
        <v>7577</v>
      </c>
      <c r="F107" s="217" t="s">
        <v>7668</v>
      </c>
      <c r="G107" s="218" t="s">
        <v>1352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448</v>
      </c>
    </row>
    <row r="108" s="2" customFormat="1" ht="16.5" customHeight="1">
      <c r="A108" s="40"/>
      <c r="B108" s="41"/>
      <c r="C108" s="215" t="s">
        <v>73</v>
      </c>
      <c r="D108" s="215" t="s">
        <v>190</v>
      </c>
      <c r="E108" s="216" t="s">
        <v>7578</v>
      </c>
      <c r="F108" s="217" t="s">
        <v>7669</v>
      </c>
      <c r="G108" s="218" t="s">
        <v>1352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633</v>
      </c>
    </row>
    <row r="109" s="2" customFormat="1" ht="16.5" customHeight="1">
      <c r="A109" s="40"/>
      <c r="B109" s="41"/>
      <c r="C109" s="215" t="s">
        <v>73</v>
      </c>
      <c r="D109" s="215" t="s">
        <v>190</v>
      </c>
      <c r="E109" s="216" t="s">
        <v>7580</v>
      </c>
      <c r="F109" s="217" t="s">
        <v>7670</v>
      </c>
      <c r="G109" s="218" t="s">
        <v>501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73</v>
      </c>
      <c r="D110" s="215" t="s">
        <v>190</v>
      </c>
      <c r="E110" s="216" t="s">
        <v>7582</v>
      </c>
      <c r="F110" s="217" t="s">
        <v>7671</v>
      </c>
      <c r="G110" s="218" t="s">
        <v>1352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891</v>
      </c>
    </row>
    <row r="111" s="2" customFormat="1" ht="16.5" customHeight="1">
      <c r="A111" s="40"/>
      <c r="B111" s="41"/>
      <c r="C111" s="215" t="s">
        <v>73</v>
      </c>
      <c r="D111" s="215" t="s">
        <v>190</v>
      </c>
      <c r="E111" s="216" t="s">
        <v>7584</v>
      </c>
      <c r="F111" s="217" t="s">
        <v>7672</v>
      </c>
      <c r="G111" s="218" t="s">
        <v>1352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901</v>
      </c>
    </row>
    <row r="112" s="2" customFormat="1" ht="16.5" customHeight="1">
      <c r="A112" s="40"/>
      <c r="B112" s="41"/>
      <c r="C112" s="215" t="s">
        <v>73</v>
      </c>
      <c r="D112" s="215" t="s">
        <v>190</v>
      </c>
      <c r="E112" s="216" t="s">
        <v>7586</v>
      </c>
      <c r="F112" s="217" t="s">
        <v>7673</v>
      </c>
      <c r="G112" s="218" t="s">
        <v>501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916</v>
      </c>
    </row>
    <row r="113" s="2" customFormat="1" ht="16.5" customHeight="1">
      <c r="A113" s="40"/>
      <c r="B113" s="41"/>
      <c r="C113" s="215" t="s">
        <v>73</v>
      </c>
      <c r="D113" s="215" t="s">
        <v>190</v>
      </c>
      <c r="E113" s="216" t="s">
        <v>7588</v>
      </c>
      <c r="F113" s="217" t="s">
        <v>7674</v>
      </c>
      <c r="G113" s="218" t="s">
        <v>501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939</v>
      </c>
    </row>
    <row r="114" s="2" customFormat="1" ht="16.5" customHeight="1">
      <c r="A114" s="40"/>
      <c r="B114" s="41"/>
      <c r="C114" s="215" t="s">
        <v>73</v>
      </c>
      <c r="D114" s="215" t="s">
        <v>190</v>
      </c>
      <c r="E114" s="216" t="s">
        <v>7590</v>
      </c>
      <c r="F114" s="217" t="s">
        <v>7675</v>
      </c>
      <c r="G114" s="218" t="s">
        <v>1352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953</v>
      </c>
    </row>
    <row r="115" s="2" customFormat="1" ht="16.5" customHeight="1">
      <c r="A115" s="40"/>
      <c r="B115" s="41"/>
      <c r="C115" s="215" t="s">
        <v>73</v>
      </c>
      <c r="D115" s="215" t="s">
        <v>190</v>
      </c>
      <c r="E115" s="216" t="s">
        <v>7592</v>
      </c>
      <c r="F115" s="217" t="s">
        <v>7676</v>
      </c>
      <c r="G115" s="218" t="s">
        <v>501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972</v>
      </c>
    </row>
    <row r="116" s="2" customFormat="1" ht="16.5" customHeight="1">
      <c r="A116" s="40"/>
      <c r="B116" s="41"/>
      <c r="C116" s="215" t="s">
        <v>73</v>
      </c>
      <c r="D116" s="215" t="s">
        <v>190</v>
      </c>
      <c r="E116" s="216" t="s">
        <v>7594</v>
      </c>
      <c r="F116" s="217" t="s">
        <v>7677</v>
      </c>
      <c r="G116" s="218" t="s">
        <v>501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984</v>
      </c>
    </row>
    <row r="117" s="2" customFormat="1" ht="16.5" customHeight="1">
      <c r="A117" s="40"/>
      <c r="B117" s="41"/>
      <c r="C117" s="215" t="s">
        <v>73</v>
      </c>
      <c r="D117" s="215" t="s">
        <v>190</v>
      </c>
      <c r="E117" s="216" t="s">
        <v>7596</v>
      </c>
      <c r="F117" s="217" t="s">
        <v>7678</v>
      </c>
      <c r="G117" s="218" t="s">
        <v>451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991</v>
      </c>
    </row>
    <row r="118" s="2" customFormat="1" ht="16.5" customHeight="1">
      <c r="A118" s="40"/>
      <c r="B118" s="41"/>
      <c r="C118" s="215" t="s">
        <v>73</v>
      </c>
      <c r="D118" s="215" t="s">
        <v>190</v>
      </c>
      <c r="E118" s="216" t="s">
        <v>7598</v>
      </c>
      <c r="F118" s="217" t="s">
        <v>5400</v>
      </c>
      <c r="G118" s="218" t="s">
        <v>451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1000</v>
      </c>
    </row>
    <row r="119" s="2" customFormat="1" ht="16.5" customHeight="1">
      <c r="A119" s="40"/>
      <c r="B119" s="41"/>
      <c r="C119" s="215" t="s">
        <v>73</v>
      </c>
      <c r="D119" s="215" t="s">
        <v>190</v>
      </c>
      <c r="E119" s="216" t="s">
        <v>7600</v>
      </c>
      <c r="F119" s="217" t="s">
        <v>7679</v>
      </c>
      <c r="G119" s="218" t="s">
        <v>1352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1011</v>
      </c>
    </row>
    <row r="120" s="2" customFormat="1" ht="16.5" customHeight="1">
      <c r="A120" s="40"/>
      <c r="B120" s="41"/>
      <c r="C120" s="215" t="s">
        <v>73</v>
      </c>
      <c r="D120" s="215" t="s">
        <v>190</v>
      </c>
      <c r="E120" s="216" t="s">
        <v>7602</v>
      </c>
      <c r="F120" s="217" t="s">
        <v>7680</v>
      </c>
      <c r="G120" s="218" t="s">
        <v>451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1016</v>
      </c>
    </row>
    <row r="121" s="2" customFormat="1" ht="16.5" customHeight="1">
      <c r="A121" s="40"/>
      <c r="B121" s="41"/>
      <c r="C121" s="215" t="s">
        <v>73</v>
      </c>
      <c r="D121" s="215" t="s">
        <v>190</v>
      </c>
      <c r="E121" s="216" t="s">
        <v>7604</v>
      </c>
      <c r="F121" s="217" t="s">
        <v>7681</v>
      </c>
      <c r="G121" s="218" t="s">
        <v>345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1024</v>
      </c>
    </row>
    <row r="122" s="2" customFormat="1" ht="16.5" customHeight="1">
      <c r="A122" s="40"/>
      <c r="B122" s="41"/>
      <c r="C122" s="215" t="s">
        <v>73</v>
      </c>
      <c r="D122" s="215" t="s">
        <v>190</v>
      </c>
      <c r="E122" s="216" t="s">
        <v>7606</v>
      </c>
      <c r="F122" s="217" t="s">
        <v>7682</v>
      </c>
      <c r="G122" s="218" t="s">
        <v>345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1034</v>
      </c>
    </row>
    <row r="123" s="2" customFormat="1" ht="16.5" customHeight="1">
      <c r="A123" s="40"/>
      <c r="B123" s="41"/>
      <c r="C123" s="215" t="s">
        <v>73</v>
      </c>
      <c r="D123" s="215" t="s">
        <v>190</v>
      </c>
      <c r="E123" s="216" t="s">
        <v>7609</v>
      </c>
      <c r="F123" s="217" t="s">
        <v>7683</v>
      </c>
      <c r="G123" s="218" t="s">
        <v>345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1280</v>
      </c>
    </row>
    <row r="124" s="2" customFormat="1" ht="16.5" customHeight="1">
      <c r="A124" s="40"/>
      <c r="B124" s="41"/>
      <c r="C124" s="215" t="s">
        <v>73</v>
      </c>
      <c r="D124" s="215" t="s">
        <v>190</v>
      </c>
      <c r="E124" s="216" t="s">
        <v>7684</v>
      </c>
      <c r="F124" s="217" t="s">
        <v>7685</v>
      </c>
      <c r="G124" s="218" t="s">
        <v>7686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1291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6zLESCIKjZ/7J6Ae39tvToeIyA433rvJ7X8eqzkxhjFSC3+lHawb9ZoVtbd0zg3yYsdwccSm6dVVbVNVGdmDRQ==" hashValue="hJHzcwfPY6iYfB1ClQmS5cFQ7XKC1HE9DbfZo6O9IxHJTmlzKBErl3hP41Ek6j+fU3cGcEyJZUgFS3mJUiMRfQ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7687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7688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6927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6928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7544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446</v>
      </c>
      <c r="F93" s="202" t="s">
        <v>7689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188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190</v>
      </c>
      <c r="E94" s="216" t="s">
        <v>7690</v>
      </c>
      <c r="F94" s="217" t="s">
        <v>7691</v>
      </c>
      <c r="G94" s="218" t="s">
        <v>3822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453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453</v>
      </c>
      <c r="BM94" s="226" t="s">
        <v>7692</v>
      </c>
    </row>
    <row r="95" s="2" customFormat="1" ht="16.5" customHeight="1">
      <c r="A95" s="40"/>
      <c r="B95" s="41"/>
      <c r="C95" s="215" t="s">
        <v>82</v>
      </c>
      <c r="D95" s="215" t="s">
        <v>190</v>
      </c>
      <c r="E95" s="216" t="s">
        <v>7693</v>
      </c>
      <c r="F95" s="217" t="s">
        <v>4177</v>
      </c>
      <c r="G95" s="218" t="s">
        <v>3822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453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453</v>
      </c>
      <c r="BM95" s="226" t="s">
        <v>7694</v>
      </c>
    </row>
    <row r="96" s="2" customFormat="1" ht="16.5" customHeight="1">
      <c r="A96" s="40"/>
      <c r="B96" s="41"/>
      <c r="C96" s="215" t="s">
        <v>129</v>
      </c>
      <c r="D96" s="215" t="s">
        <v>190</v>
      </c>
      <c r="E96" s="216" t="s">
        <v>7695</v>
      </c>
      <c r="F96" s="217" t="s">
        <v>7696</v>
      </c>
      <c r="G96" s="218" t="s">
        <v>3822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453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453</v>
      </c>
      <c r="BM96" s="226" t="s">
        <v>7697</v>
      </c>
    </row>
    <row r="97" s="2" customFormat="1" ht="16.5" customHeight="1">
      <c r="A97" s="40"/>
      <c r="B97" s="41"/>
      <c r="C97" s="215" t="s">
        <v>135</v>
      </c>
      <c r="D97" s="215" t="s">
        <v>190</v>
      </c>
      <c r="E97" s="216" t="s">
        <v>7698</v>
      </c>
      <c r="F97" s="217" t="s">
        <v>7699</v>
      </c>
      <c r="G97" s="218" t="s">
        <v>3822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453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453</v>
      </c>
      <c r="BM97" s="226" t="s">
        <v>7700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khQkuYguOIT9dSeZyRUziGpUnvVlSOerC+2EvUHI/ptXrNcMw5ii0NQ3XFijaaxg9PjFkFfJd/J8pedd5xxFdA==" hashValue="XYimvujkxFHkFqglwOIycCYdtUu6is0Ei/ZeC2MCbr/6kKlcrF8h4pGL/Qxfok+PWX/2GwFkpDgh06ZqpcGp1A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5402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7702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7703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5410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6928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7701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174</v>
      </c>
      <c r="D93" s="191" t="s">
        <v>58</v>
      </c>
      <c r="E93" s="191" t="s">
        <v>54</v>
      </c>
      <c r="F93" s="191" t="s">
        <v>55</v>
      </c>
      <c r="G93" s="191" t="s">
        <v>175</v>
      </c>
      <c r="H93" s="191" t="s">
        <v>176</v>
      </c>
      <c r="I93" s="191" t="s">
        <v>177</v>
      </c>
      <c r="J93" s="191" t="s">
        <v>159</v>
      </c>
      <c r="K93" s="192" t="s">
        <v>178</v>
      </c>
      <c r="L93" s="193"/>
      <c r="M93" s="94" t="s">
        <v>19</v>
      </c>
      <c r="N93" s="95" t="s">
        <v>43</v>
      </c>
      <c r="O93" s="95" t="s">
        <v>179</v>
      </c>
      <c r="P93" s="95" t="s">
        <v>180</v>
      </c>
      <c r="Q93" s="95" t="s">
        <v>181</v>
      </c>
      <c r="R93" s="95" t="s">
        <v>182</v>
      </c>
      <c r="S93" s="95" t="s">
        <v>183</v>
      </c>
      <c r="T93" s="96" t="s">
        <v>184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160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7704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188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190</v>
      </c>
      <c r="E96" s="216" t="s">
        <v>7705</v>
      </c>
      <c r="F96" s="217" t="s">
        <v>7706</v>
      </c>
      <c r="G96" s="218" t="s">
        <v>3822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6911</v>
      </c>
    </row>
    <row r="97" s="2" customFormat="1" ht="24.15" customHeight="1">
      <c r="A97" s="40"/>
      <c r="B97" s="41"/>
      <c r="C97" s="215" t="s">
        <v>82</v>
      </c>
      <c r="D97" s="215" t="s">
        <v>190</v>
      </c>
      <c r="E97" s="216" t="s">
        <v>5594</v>
      </c>
      <c r="F97" s="217" t="s">
        <v>5595</v>
      </c>
      <c r="G97" s="218" t="s">
        <v>1352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6917</v>
      </c>
    </row>
    <row r="98" s="2" customFormat="1" ht="16.5" customHeight="1">
      <c r="A98" s="40"/>
      <c r="B98" s="41"/>
      <c r="C98" s="215" t="s">
        <v>129</v>
      </c>
      <c r="D98" s="215" t="s">
        <v>190</v>
      </c>
      <c r="E98" s="216" t="s">
        <v>5596</v>
      </c>
      <c r="F98" s="217" t="s">
        <v>5597</v>
      </c>
      <c r="G98" s="218" t="s">
        <v>1352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6924</v>
      </c>
    </row>
    <row r="99" s="2" customFormat="1" ht="16.5" customHeight="1">
      <c r="A99" s="40"/>
      <c r="B99" s="41"/>
      <c r="C99" s="215" t="s">
        <v>135</v>
      </c>
      <c r="D99" s="215" t="s">
        <v>190</v>
      </c>
      <c r="E99" s="216" t="s">
        <v>5598</v>
      </c>
      <c r="F99" s="217" t="s">
        <v>5599</v>
      </c>
      <c r="G99" s="218" t="s">
        <v>1352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7707</v>
      </c>
    </row>
    <row r="100" s="2" customFormat="1" ht="16.5" customHeight="1">
      <c r="A100" s="40"/>
      <c r="B100" s="41"/>
      <c r="C100" s="215" t="s">
        <v>253</v>
      </c>
      <c r="D100" s="215" t="s">
        <v>190</v>
      </c>
      <c r="E100" s="216" t="s">
        <v>5600</v>
      </c>
      <c r="F100" s="217" t="s">
        <v>5601</v>
      </c>
      <c r="G100" s="218" t="s">
        <v>3822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7708</v>
      </c>
    </row>
    <row r="101" s="2" customFormat="1" ht="16.5" customHeight="1">
      <c r="A101" s="40"/>
      <c r="B101" s="41"/>
      <c r="C101" s="215" t="s">
        <v>258</v>
      </c>
      <c r="D101" s="215" t="s">
        <v>190</v>
      </c>
      <c r="E101" s="216" t="s">
        <v>5416</v>
      </c>
      <c r="F101" s="217" t="s">
        <v>5417</v>
      </c>
      <c r="G101" s="218" t="s">
        <v>451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7709</v>
      </c>
    </row>
    <row r="102" s="2" customFormat="1" ht="16.5" customHeight="1">
      <c r="A102" s="40"/>
      <c r="B102" s="41"/>
      <c r="C102" s="215" t="s">
        <v>263</v>
      </c>
      <c r="D102" s="215" t="s">
        <v>190</v>
      </c>
      <c r="E102" s="216" t="s">
        <v>5418</v>
      </c>
      <c r="F102" s="217" t="s">
        <v>5419</v>
      </c>
      <c r="G102" s="218" t="s">
        <v>5420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7710</v>
      </c>
    </row>
    <row r="103" s="2" customFormat="1" ht="66.75" customHeight="1">
      <c r="A103" s="40"/>
      <c r="B103" s="41"/>
      <c r="C103" s="215" t="s">
        <v>268</v>
      </c>
      <c r="D103" s="215" t="s">
        <v>190</v>
      </c>
      <c r="E103" s="216" t="s">
        <v>7711</v>
      </c>
      <c r="F103" s="217" t="s">
        <v>7712</v>
      </c>
      <c r="G103" s="218" t="s">
        <v>1352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7713</v>
      </c>
    </row>
    <row r="104" s="2" customFormat="1" ht="66.75" customHeight="1">
      <c r="A104" s="40"/>
      <c r="B104" s="41"/>
      <c r="C104" s="215" t="s">
        <v>239</v>
      </c>
      <c r="D104" s="215" t="s">
        <v>190</v>
      </c>
      <c r="E104" s="216" t="s">
        <v>7714</v>
      </c>
      <c r="F104" s="217" t="s">
        <v>7715</v>
      </c>
      <c r="G104" s="218" t="s">
        <v>1352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7716</v>
      </c>
    </row>
    <row r="105" s="2" customFormat="1" ht="76.35" customHeight="1">
      <c r="A105" s="40"/>
      <c r="B105" s="41"/>
      <c r="C105" s="215" t="s">
        <v>286</v>
      </c>
      <c r="D105" s="215" t="s">
        <v>190</v>
      </c>
      <c r="E105" s="216" t="s">
        <v>7717</v>
      </c>
      <c r="F105" s="217" t="s">
        <v>7718</v>
      </c>
      <c r="G105" s="218" t="s">
        <v>1352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7719</v>
      </c>
    </row>
    <row r="106" s="2" customFormat="1" ht="66.75" customHeight="1">
      <c r="A106" s="40"/>
      <c r="B106" s="41"/>
      <c r="C106" s="215" t="s">
        <v>296</v>
      </c>
      <c r="D106" s="215" t="s">
        <v>190</v>
      </c>
      <c r="E106" s="216" t="s">
        <v>7720</v>
      </c>
      <c r="F106" s="217" t="s">
        <v>7721</v>
      </c>
      <c r="G106" s="218" t="s">
        <v>1352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7722</v>
      </c>
    </row>
    <row r="107" s="2" customFormat="1" ht="66.75" customHeight="1">
      <c r="A107" s="40"/>
      <c r="B107" s="41"/>
      <c r="C107" s="215" t="s">
        <v>305</v>
      </c>
      <c r="D107" s="215" t="s">
        <v>190</v>
      </c>
      <c r="E107" s="216" t="s">
        <v>7723</v>
      </c>
      <c r="F107" s="217" t="s">
        <v>7724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7725</v>
      </c>
    </row>
    <row r="108" s="2" customFormat="1" ht="76.35" customHeight="1">
      <c r="A108" s="40"/>
      <c r="B108" s="41"/>
      <c r="C108" s="215" t="s">
        <v>312</v>
      </c>
      <c r="D108" s="215" t="s">
        <v>190</v>
      </c>
      <c r="E108" s="216" t="s">
        <v>7726</v>
      </c>
      <c r="F108" s="217" t="s">
        <v>7727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7728</v>
      </c>
    </row>
    <row r="109" s="2" customFormat="1" ht="66.75" customHeight="1">
      <c r="A109" s="40"/>
      <c r="B109" s="41"/>
      <c r="C109" s="215" t="s">
        <v>321</v>
      </c>
      <c r="D109" s="215" t="s">
        <v>190</v>
      </c>
      <c r="E109" s="216" t="s">
        <v>7729</v>
      </c>
      <c r="F109" s="217" t="s">
        <v>7730</v>
      </c>
      <c r="G109" s="218" t="s">
        <v>1352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410</v>
      </c>
    </row>
    <row r="110" s="2" customFormat="1" ht="66.75" customHeight="1">
      <c r="A110" s="40"/>
      <c r="B110" s="41"/>
      <c r="C110" s="215" t="s">
        <v>8</v>
      </c>
      <c r="D110" s="215" t="s">
        <v>190</v>
      </c>
      <c r="E110" s="216" t="s">
        <v>7711</v>
      </c>
      <c r="F110" s="217" t="s">
        <v>7712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7123</v>
      </c>
    </row>
    <row r="111" s="2" customFormat="1" ht="66.75" customHeight="1">
      <c r="A111" s="40"/>
      <c r="B111" s="41"/>
      <c r="C111" s="215" t="s">
        <v>342</v>
      </c>
      <c r="D111" s="215" t="s">
        <v>190</v>
      </c>
      <c r="E111" s="216" t="s">
        <v>7711</v>
      </c>
      <c r="F111" s="217" t="s">
        <v>7712</v>
      </c>
      <c r="G111" s="218" t="s">
        <v>1352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7731</v>
      </c>
    </row>
    <row r="112" s="2" customFormat="1" ht="16.5" customHeight="1">
      <c r="A112" s="40"/>
      <c r="B112" s="41"/>
      <c r="C112" s="215" t="s">
        <v>348</v>
      </c>
      <c r="D112" s="215" t="s">
        <v>190</v>
      </c>
      <c r="E112" s="216" t="s">
        <v>7732</v>
      </c>
      <c r="F112" s="217" t="s">
        <v>7733</v>
      </c>
      <c r="G112" s="218" t="s">
        <v>1352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7734</v>
      </c>
    </row>
    <row r="113" s="2" customFormat="1" ht="24.15" customHeight="1">
      <c r="A113" s="40"/>
      <c r="B113" s="41"/>
      <c r="C113" s="215" t="s">
        <v>355</v>
      </c>
      <c r="D113" s="215" t="s">
        <v>190</v>
      </c>
      <c r="E113" s="216" t="s">
        <v>7735</v>
      </c>
      <c r="F113" s="217" t="s">
        <v>7736</v>
      </c>
      <c r="G113" s="218" t="s">
        <v>1352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7737</v>
      </c>
    </row>
    <row r="114" s="2" customFormat="1" ht="16.5" customHeight="1">
      <c r="A114" s="40"/>
      <c r="B114" s="41"/>
      <c r="C114" s="215" t="s">
        <v>361</v>
      </c>
      <c r="D114" s="215" t="s">
        <v>190</v>
      </c>
      <c r="E114" s="216" t="s">
        <v>7738</v>
      </c>
      <c r="F114" s="217" t="s">
        <v>7739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4268</v>
      </c>
    </row>
    <row r="115" s="2" customFormat="1" ht="24.15" customHeight="1">
      <c r="A115" s="40"/>
      <c r="B115" s="41"/>
      <c r="C115" s="215" t="s">
        <v>375</v>
      </c>
      <c r="D115" s="215" t="s">
        <v>190</v>
      </c>
      <c r="E115" s="216" t="s">
        <v>7740</v>
      </c>
      <c r="F115" s="217" t="s">
        <v>7741</v>
      </c>
      <c r="G115" s="218" t="s">
        <v>3771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7742</v>
      </c>
    </row>
    <row r="116" s="2" customFormat="1" ht="16.5" customHeight="1">
      <c r="A116" s="40"/>
      <c r="B116" s="41"/>
      <c r="C116" s="215" t="s">
        <v>7</v>
      </c>
      <c r="D116" s="215" t="s">
        <v>190</v>
      </c>
      <c r="E116" s="216" t="s">
        <v>5649</v>
      </c>
      <c r="F116" s="217" t="s">
        <v>5650</v>
      </c>
      <c r="G116" s="218" t="s">
        <v>1866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7743</v>
      </c>
    </row>
    <row r="117" s="2" customFormat="1" ht="16.5" customHeight="1">
      <c r="A117" s="40"/>
      <c r="B117" s="41"/>
      <c r="C117" s="215" t="s">
        <v>389</v>
      </c>
      <c r="D117" s="215" t="s">
        <v>190</v>
      </c>
      <c r="E117" s="216" t="s">
        <v>5651</v>
      </c>
      <c r="F117" s="217" t="s">
        <v>5652</v>
      </c>
      <c r="G117" s="218" t="s">
        <v>1866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7744</v>
      </c>
    </row>
    <row r="118" s="2" customFormat="1" ht="16.5" customHeight="1">
      <c r="A118" s="40"/>
      <c r="B118" s="41"/>
      <c r="C118" s="215" t="s">
        <v>396</v>
      </c>
      <c r="D118" s="215" t="s">
        <v>190</v>
      </c>
      <c r="E118" s="216" t="s">
        <v>7745</v>
      </c>
      <c r="F118" s="217" t="s">
        <v>7746</v>
      </c>
      <c r="G118" s="218" t="s">
        <v>1352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7747</v>
      </c>
    </row>
    <row r="119" s="2" customFormat="1" ht="24.15" customHeight="1">
      <c r="A119" s="40"/>
      <c r="B119" s="41"/>
      <c r="C119" s="215" t="s">
        <v>403</v>
      </c>
      <c r="D119" s="215" t="s">
        <v>190</v>
      </c>
      <c r="E119" s="216" t="s">
        <v>7748</v>
      </c>
      <c r="F119" s="217" t="s">
        <v>7749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7750</v>
      </c>
    </row>
    <row r="120" s="2" customFormat="1" ht="16.5" customHeight="1">
      <c r="A120" s="40"/>
      <c r="B120" s="41"/>
      <c r="C120" s="215" t="s">
        <v>412</v>
      </c>
      <c r="D120" s="215" t="s">
        <v>190</v>
      </c>
      <c r="E120" s="216" t="s">
        <v>7751</v>
      </c>
      <c r="F120" s="217" t="s">
        <v>7752</v>
      </c>
      <c r="G120" s="218" t="s">
        <v>1352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7753</v>
      </c>
    </row>
    <row r="121" s="2" customFormat="1" ht="24.15" customHeight="1">
      <c r="A121" s="40"/>
      <c r="B121" s="41"/>
      <c r="C121" s="215" t="s">
        <v>420</v>
      </c>
      <c r="D121" s="215" t="s">
        <v>190</v>
      </c>
      <c r="E121" s="216" t="s">
        <v>7754</v>
      </c>
      <c r="F121" s="217" t="s">
        <v>7741</v>
      </c>
      <c r="G121" s="218" t="s">
        <v>3771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7755</v>
      </c>
    </row>
    <row r="122" s="2" customFormat="1" ht="16.5" customHeight="1">
      <c r="A122" s="40"/>
      <c r="B122" s="41"/>
      <c r="C122" s="215" t="s">
        <v>439</v>
      </c>
      <c r="D122" s="215" t="s">
        <v>190</v>
      </c>
      <c r="E122" s="216" t="s">
        <v>5649</v>
      </c>
      <c r="F122" s="217" t="s">
        <v>5650</v>
      </c>
      <c r="G122" s="218" t="s">
        <v>1866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7756</v>
      </c>
    </row>
    <row r="123" s="2" customFormat="1" ht="16.5" customHeight="1">
      <c r="A123" s="40"/>
      <c r="B123" s="41"/>
      <c r="C123" s="215" t="s">
        <v>448</v>
      </c>
      <c r="D123" s="215" t="s">
        <v>190</v>
      </c>
      <c r="E123" s="216" t="s">
        <v>5651</v>
      </c>
      <c r="F123" s="217" t="s">
        <v>5652</v>
      </c>
      <c r="G123" s="218" t="s">
        <v>1866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7757</v>
      </c>
    </row>
    <row r="124" s="2" customFormat="1" ht="21.75" customHeight="1">
      <c r="A124" s="40"/>
      <c r="B124" s="41"/>
      <c r="C124" s="215" t="s">
        <v>457</v>
      </c>
      <c r="D124" s="215" t="s">
        <v>190</v>
      </c>
      <c r="E124" s="216" t="s">
        <v>7758</v>
      </c>
      <c r="F124" s="217" t="s">
        <v>7759</v>
      </c>
      <c r="G124" s="218" t="s">
        <v>1352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7760</v>
      </c>
    </row>
    <row r="125" s="2" customFormat="1" ht="24.15" customHeight="1">
      <c r="A125" s="40"/>
      <c r="B125" s="41"/>
      <c r="C125" s="215" t="s">
        <v>633</v>
      </c>
      <c r="D125" s="215" t="s">
        <v>190</v>
      </c>
      <c r="E125" s="216" t="s">
        <v>7761</v>
      </c>
      <c r="F125" s="217" t="s">
        <v>7762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7763</v>
      </c>
    </row>
    <row r="126" s="2" customFormat="1" ht="16.5" customHeight="1">
      <c r="A126" s="40"/>
      <c r="B126" s="41"/>
      <c r="C126" s="215" t="s">
        <v>638</v>
      </c>
      <c r="D126" s="215" t="s">
        <v>190</v>
      </c>
      <c r="E126" s="216" t="s">
        <v>7751</v>
      </c>
      <c r="F126" s="217" t="s">
        <v>7752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7764</v>
      </c>
    </row>
    <row r="127" s="2" customFormat="1" ht="24.15" customHeight="1">
      <c r="A127" s="40"/>
      <c r="B127" s="41"/>
      <c r="C127" s="215" t="s">
        <v>630</v>
      </c>
      <c r="D127" s="215" t="s">
        <v>190</v>
      </c>
      <c r="E127" s="216" t="s">
        <v>7754</v>
      </c>
      <c r="F127" s="217" t="s">
        <v>7741</v>
      </c>
      <c r="G127" s="218" t="s">
        <v>3771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7765</v>
      </c>
    </row>
    <row r="128" s="2" customFormat="1" ht="16.5" customHeight="1">
      <c r="A128" s="40"/>
      <c r="B128" s="41"/>
      <c r="C128" s="215" t="s">
        <v>647</v>
      </c>
      <c r="D128" s="215" t="s">
        <v>190</v>
      </c>
      <c r="E128" s="216" t="s">
        <v>5649</v>
      </c>
      <c r="F128" s="217" t="s">
        <v>5650</v>
      </c>
      <c r="G128" s="218" t="s">
        <v>1866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7766</v>
      </c>
    </row>
    <row r="129" s="2" customFormat="1" ht="16.5" customHeight="1">
      <c r="A129" s="40"/>
      <c r="B129" s="41"/>
      <c r="C129" s="215" t="s">
        <v>891</v>
      </c>
      <c r="D129" s="215" t="s">
        <v>190</v>
      </c>
      <c r="E129" s="216" t="s">
        <v>5651</v>
      </c>
      <c r="F129" s="217" t="s">
        <v>5652</v>
      </c>
      <c r="G129" s="218" t="s">
        <v>1866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7767</v>
      </c>
    </row>
    <row r="130" s="2" customFormat="1" ht="21.75" customHeight="1">
      <c r="A130" s="40"/>
      <c r="B130" s="41"/>
      <c r="C130" s="215" t="s">
        <v>896</v>
      </c>
      <c r="D130" s="215" t="s">
        <v>190</v>
      </c>
      <c r="E130" s="216" t="s">
        <v>7758</v>
      </c>
      <c r="F130" s="217" t="s">
        <v>7759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7768</v>
      </c>
    </row>
    <row r="131" s="2" customFormat="1" ht="153.45" customHeight="1">
      <c r="A131" s="40"/>
      <c r="B131" s="41"/>
      <c r="C131" s="215" t="s">
        <v>901</v>
      </c>
      <c r="D131" s="215" t="s">
        <v>190</v>
      </c>
      <c r="E131" s="216" t="s">
        <v>7769</v>
      </c>
      <c r="F131" s="217" t="s">
        <v>7770</v>
      </c>
      <c r="G131" s="218" t="s">
        <v>1352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7771</v>
      </c>
    </row>
    <row r="132" s="2" customFormat="1" ht="16.5" customHeight="1">
      <c r="A132" s="40"/>
      <c r="B132" s="41"/>
      <c r="C132" s="215" t="s">
        <v>907</v>
      </c>
      <c r="D132" s="215" t="s">
        <v>190</v>
      </c>
      <c r="E132" s="216" t="s">
        <v>7772</v>
      </c>
      <c r="F132" s="217" t="s">
        <v>7773</v>
      </c>
      <c r="G132" s="218" t="s">
        <v>501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7774</v>
      </c>
    </row>
    <row r="133" s="2" customFormat="1" ht="21.75" customHeight="1">
      <c r="A133" s="40"/>
      <c r="B133" s="41"/>
      <c r="C133" s="215" t="s">
        <v>916</v>
      </c>
      <c r="D133" s="215" t="s">
        <v>190</v>
      </c>
      <c r="E133" s="216" t="s">
        <v>7775</v>
      </c>
      <c r="F133" s="217" t="s">
        <v>7776</v>
      </c>
      <c r="G133" s="218" t="s">
        <v>1352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7777</v>
      </c>
    </row>
    <row r="134" s="2" customFormat="1" ht="21.75" customHeight="1">
      <c r="A134" s="40"/>
      <c r="B134" s="41"/>
      <c r="C134" s="215" t="s">
        <v>932</v>
      </c>
      <c r="D134" s="215" t="s">
        <v>190</v>
      </c>
      <c r="E134" s="216" t="s">
        <v>7778</v>
      </c>
      <c r="F134" s="217" t="s">
        <v>7779</v>
      </c>
      <c r="G134" s="218" t="s">
        <v>1352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2728</v>
      </c>
    </row>
    <row r="135" s="2" customFormat="1" ht="16.5" customHeight="1">
      <c r="A135" s="40"/>
      <c r="B135" s="41"/>
      <c r="C135" s="215" t="s">
        <v>939</v>
      </c>
      <c r="D135" s="215" t="s">
        <v>190</v>
      </c>
      <c r="E135" s="216" t="s">
        <v>7780</v>
      </c>
      <c r="F135" s="217" t="s">
        <v>7781</v>
      </c>
      <c r="G135" s="218" t="s">
        <v>1352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1296</v>
      </c>
    </row>
    <row r="136" s="2" customFormat="1" ht="16.5" customHeight="1">
      <c r="A136" s="40"/>
      <c r="B136" s="41"/>
      <c r="C136" s="215" t="s">
        <v>948</v>
      </c>
      <c r="D136" s="215" t="s">
        <v>190</v>
      </c>
      <c r="E136" s="216" t="s">
        <v>7782</v>
      </c>
      <c r="F136" s="217" t="s">
        <v>7783</v>
      </c>
      <c r="G136" s="218" t="s">
        <v>1352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437</v>
      </c>
    </row>
    <row r="137" s="2" customFormat="1" ht="16.5" customHeight="1">
      <c r="A137" s="40"/>
      <c r="B137" s="41"/>
      <c r="C137" s="215" t="s">
        <v>953</v>
      </c>
      <c r="D137" s="215" t="s">
        <v>190</v>
      </c>
      <c r="E137" s="216" t="s">
        <v>7784</v>
      </c>
      <c r="F137" s="217" t="s">
        <v>7785</v>
      </c>
      <c r="G137" s="218" t="s">
        <v>1352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7786</v>
      </c>
    </row>
    <row r="138" s="2" customFormat="1" ht="37.8" customHeight="1">
      <c r="A138" s="40"/>
      <c r="B138" s="41"/>
      <c r="C138" s="215" t="s">
        <v>967</v>
      </c>
      <c r="D138" s="215" t="s">
        <v>190</v>
      </c>
      <c r="E138" s="216" t="s">
        <v>7787</v>
      </c>
      <c r="F138" s="217" t="s">
        <v>7788</v>
      </c>
      <c r="G138" s="218" t="s">
        <v>1352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7789</v>
      </c>
    </row>
    <row r="139" s="2" customFormat="1" ht="16.5" customHeight="1">
      <c r="A139" s="40"/>
      <c r="B139" s="41"/>
      <c r="C139" s="215" t="s">
        <v>972</v>
      </c>
      <c r="D139" s="215" t="s">
        <v>190</v>
      </c>
      <c r="E139" s="216" t="s">
        <v>7790</v>
      </c>
      <c r="F139" s="217" t="s">
        <v>7791</v>
      </c>
      <c r="G139" s="218" t="s">
        <v>1352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7792</v>
      </c>
    </row>
    <row r="140" s="2" customFormat="1" ht="16.5" customHeight="1">
      <c r="A140" s="40"/>
      <c r="B140" s="41"/>
      <c r="C140" s="215" t="s">
        <v>979</v>
      </c>
      <c r="D140" s="215" t="s">
        <v>190</v>
      </c>
      <c r="E140" s="216" t="s">
        <v>7793</v>
      </c>
      <c r="F140" s="217" t="s">
        <v>7794</v>
      </c>
      <c r="G140" s="218" t="s">
        <v>1352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7795</v>
      </c>
    </row>
    <row r="141" s="2" customFormat="1" ht="16.5" customHeight="1">
      <c r="A141" s="40"/>
      <c r="B141" s="41"/>
      <c r="C141" s="215" t="s">
        <v>984</v>
      </c>
      <c r="D141" s="215" t="s">
        <v>190</v>
      </c>
      <c r="E141" s="216" t="s">
        <v>7796</v>
      </c>
      <c r="F141" s="217" t="s">
        <v>7797</v>
      </c>
      <c r="G141" s="218" t="s">
        <v>1352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1447</v>
      </c>
    </row>
    <row r="142" s="2" customFormat="1" ht="16.5" customHeight="1">
      <c r="A142" s="40"/>
      <c r="B142" s="41"/>
      <c r="C142" s="215" t="s">
        <v>988</v>
      </c>
      <c r="D142" s="215" t="s">
        <v>190</v>
      </c>
      <c r="E142" s="216" t="s">
        <v>7798</v>
      </c>
      <c r="F142" s="217" t="s">
        <v>7799</v>
      </c>
      <c r="G142" s="218" t="s">
        <v>1352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7800</v>
      </c>
    </row>
    <row r="143" s="2" customFormat="1" ht="16.5" customHeight="1">
      <c r="A143" s="40"/>
      <c r="B143" s="41"/>
      <c r="C143" s="215" t="s">
        <v>991</v>
      </c>
      <c r="D143" s="215" t="s">
        <v>190</v>
      </c>
      <c r="E143" s="216" t="s">
        <v>7801</v>
      </c>
      <c r="F143" s="217" t="s">
        <v>7802</v>
      </c>
      <c r="G143" s="218" t="s">
        <v>1352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7803</v>
      </c>
    </row>
    <row r="144" s="2" customFormat="1" ht="16.5" customHeight="1">
      <c r="A144" s="40"/>
      <c r="B144" s="41"/>
      <c r="C144" s="215" t="s">
        <v>993</v>
      </c>
      <c r="D144" s="215" t="s">
        <v>190</v>
      </c>
      <c r="E144" s="216" t="s">
        <v>7804</v>
      </c>
      <c r="F144" s="217" t="s">
        <v>7805</v>
      </c>
      <c r="G144" s="218" t="s">
        <v>1352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7806</v>
      </c>
    </row>
    <row r="145" s="2" customFormat="1" ht="16.5" customHeight="1">
      <c r="A145" s="40"/>
      <c r="B145" s="41"/>
      <c r="C145" s="215" t="s">
        <v>1000</v>
      </c>
      <c r="D145" s="215" t="s">
        <v>190</v>
      </c>
      <c r="E145" s="216" t="s">
        <v>7807</v>
      </c>
      <c r="F145" s="217" t="s">
        <v>7808</v>
      </c>
      <c r="G145" s="218" t="s">
        <v>1352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1485</v>
      </c>
    </row>
    <row r="146" s="2" customFormat="1" ht="16.5" customHeight="1">
      <c r="A146" s="40"/>
      <c r="B146" s="41"/>
      <c r="C146" s="215" t="s">
        <v>1006</v>
      </c>
      <c r="D146" s="215" t="s">
        <v>190</v>
      </c>
      <c r="E146" s="216" t="s">
        <v>7809</v>
      </c>
      <c r="F146" s="217" t="s">
        <v>7810</v>
      </c>
      <c r="G146" s="218" t="s">
        <v>1352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2298</v>
      </c>
    </row>
    <row r="147" s="2" customFormat="1" ht="16.5" customHeight="1">
      <c r="A147" s="40"/>
      <c r="B147" s="41"/>
      <c r="C147" s="215" t="s">
        <v>1011</v>
      </c>
      <c r="D147" s="215" t="s">
        <v>190</v>
      </c>
      <c r="E147" s="216" t="s">
        <v>7811</v>
      </c>
      <c r="F147" s="217" t="s">
        <v>7812</v>
      </c>
      <c r="G147" s="218" t="s">
        <v>1352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7813</v>
      </c>
    </row>
    <row r="148" s="2" customFormat="1" ht="16.5" customHeight="1">
      <c r="A148" s="40"/>
      <c r="B148" s="41"/>
      <c r="C148" s="215" t="s">
        <v>1013</v>
      </c>
      <c r="D148" s="215" t="s">
        <v>190</v>
      </c>
      <c r="E148" s="216" t="s">
        <v>7814</v>
      </c>
      <c r="F148" s="217" t="s">
        <v>7815</v>
      </c>
      <c r="G148" s="218" t="s">
        <v>501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7816</v>
      </c>
    </row>
    <row r="149" s="2" customFormat="1" ht="16.5" customHeight="1">
      <c r="A149" s="40"/>
      <c r="B149" s="41"/>
      <c r="C149" s="215" t="s">
        <v>1016</v>
      </c>
      <c r="D149" s="215" t="s">
        <v>190</v>
      </c>
      <c r="E149" s="216" t="s">
        <v>7817</v>
      </c>
      <c r="F149" s="217" t="s">
        <v>7818</v>
      </c>
      <c r="G149" s="218" t="s">
        <v>1352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7819</v>
      </c>
    </row>
    <row r="150" s="2" customFormat="1" ht="16.5" customHeight="1">
      <c r="A150" s="40"/>
      <c r="B150" s="41"/>
      <c r="C150" s="215" t="s">
        <v>1018</v>
      </c>
      <c r="D150" s="215" t="s">
        <v>190</v>
      </c>
      <c r="E150" s="216" t="s">
        <v>7820</v>
      </c>
      <c r="F150" s="217" t="s">
        <v>7821</v>
      </c>
      <c r="G150" s="218" t="s">
        <v>1352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7822</v>
      </c>
    </row>
    <row r="151" s="2" customFormat="1" ht="16.5" customHeight="1">
      <c r="A151" s="40"/>
      <c r="B151" s="41"/>
      <c r="C151" s="215" t="s">
        <v>1024</v>
      </c>
      <c r="D151" s="215" t="s">
        <v>190</v>
      </c>
      <c r="E151" s="216" t="s">
        <v>7823</v>
      </c>
      <c r="F151" s="217" t="s">
        <v>7824</v>
      </c>
      <c r="G151" s="218" t="s">
        <v>1352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7825</v>
      </c>
    </row>
    <row r="152" s="2" customFormat="1" ht="16.5" customHeight="1">
      <c r="A152" s="40"/>
      <c r="B152" s="41"/>
      <c r="C152" s="215" t="s">
        <v>1030</v>
      </c>
      <c r="D152" s="215" t="s">
        <v>190</v>
      </c>
      <c r="E152" s="216" t="s">
        <v>7826</v>
      </c>
      <c r="F152" s="217" t="s">
        <v>7827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7828</v>
      </c>
    </row>
    <row r="153" s="2" customFormat="1" ht="16.5" customHeight="1">
      <c r="A153" s="40"/>
      <c r="B153" s="41"/>
      <c r="C153" s="215" t="s">
        <v>1034</v>
      </c>
      <c r="D153" s="215" t="s">
        <v>190</v>
      </c>
      <c r="E153" s="216" t="s">
        <v>7829</v>
      </c>
      <c r="F153" s="217" t="s">
        <v>7830</v>
      </c>
      <c r="G153" s="218" t="s">
        <v>1352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7831</v>
      </c>
    </row>
    <row r="154" s="2" customFormat="1" ht="16.5" customHeight="1">
      <c r="A154" s="40"/>
      <c r="B154" s="41"/>
      <c r="C154" s="215" t="s">
        <v>1036</v>
      </c>
      <c r="D154" s="215" t="s">
        <v>190</v>
      </c>
      <c r="E154" s="216" t="s">
        <v>7832</v>
      </c>
      <c r="F154" s="217" t="s">
        <v>7833</v>
      </c>
      <c r="G154" s="218" t="s">
        <v>1352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7834</v>
      </c>
    </row>
    <row r="155" s="2" customFormat="1" ht="16.5" customHeight="1">
      <c r="A155" s="40"/>
      <c r="B155" s="41"/>
      <c r="C155" s="215" t="s">
        <v>1280</v>
      </c>
      <c r="D155" s="215" t="s">
        <v>190</v>
      </c>
      <c r="E155" s="216" t="s">
        <v>7835</v>
      </c>
      <c r="F155" s="217" t="s">
        <v>7836</v>
      </c>
      <c r="G155" s="218" t="s">
        <v>1352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7837</v>
      </c>
    </row>
    <row r="156" s="2" customFormat="1" ht="16.5" customHeight="1">
      <c r="A156" s="40"/>
      <c r="B156" s="41"/>
      <c r="C156" s="215" t="s">
        <v>1286</v>
      </c>
      <c r="D156" s="215" t="s">
        <v>190</v>
      </c>
      <c r="E156" s="216" t="s">
        <v>7838</v>
      </c>
      <c r="F156" s="217" t="s">
        <v>7839</v>
      </c>
      <c r="G156" s="218" t="s">
        <v>1352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7840</v>
      </c>
    </row>
    <row r="157" s="2" customFormat="1" ht="16.5" customHeight="1">
      <c r="A157" s="40"/>
      <c r="B157" s="41"/>
      <c r="C157" s="215" t="s">
        <v>1291</v>
      </c>
      <c r="D157" s="215" t="s">
        <v>190</v>
      </c>
      <c r="E157" s="216" t="s">
        <v>7841</v>
      </c>
      <c r="F157" s="217" t="s">
        <v>7842</v>
      </c>
      <c r="G157" s="218" t="s">
        <v>1352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7843</v>
      </c>
    </row>
    <row r="158" s="2" customFormat="1" ht="16.5" customHeight="1">
      <c r="A158" s="40"/>
      <c r="B158" s="41"/>
      <c r="C158" s="215" t="s">
        <v>1298</v>
      </c>
      <c r="D158" s="215" t="s">
        <v>190</v>
      </c>
      <c r="E158" s="216" t="s">
        <v>7844</v>
      </c>
      <c r="F158" s="217" t="s">
        <v>7845</v>
      </c>
      <c r="G158" s="218" t="s">
        <v>1352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7846</v>
      </c>
    </row>
    <row r="159" s="2" customFormat="1" ht="16.5" customHeight="1">
      <c r="A159" s="40"/>
      <c r="B159" s="41"/>
      <c r="C159" s="215" t="s">
        <v>1311</v>
      </c>
      <c r="D159" s="215" t="s">
        <v>190</v>
      </c>
      <c r="E159" s="216" t="s">
        <v>7847</v>
      </c>
      <c r="F159" s="217" t="s">
        <v>7848</v>
      </c>
      <c r="G159" s="218" t="s">
        <v>1352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7849</v>
      </c>
    </row>
    <row r="160" s="2" customFormat="1" ht="16.5" customHeight="1">
      <c r="A160" s="40"/>
      <c r="B160" s="41"/>
      <c r="C160" s="215" t="s">
        <v>1317</v>
      </c>
      <c r="D160" s="215" t="s">
        <v>190</v>
      </c>
      <c r="E160" s="216" t="s">
        <v>7850</v>
      </c>
      <c r="F160" s="217" t="s">
        <v>7851</v>
      </c>
      <c r="G160" s="218" t="s">
        <v>1352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7852</v>
      </c>
    </row>
    <row r="161" s="2" customFormat="1" ht="16.5" customHeight="1">
      <c r="A161" s="40"/>
      <c r="B161" s="41"/>
      <c r="C161" s="215" t="s">
        <v>1327</v>
      </c>
      <c r="D161" s="215" t="s">
        <v>190</v>
      </c>
      <c r="E161" s="216" t="s">
        <v>7853</v>
      </c>
      <c r="F161" s="217" t="s">
        <v>7854</v>
      </c>
      <c r="G161" s="218" t="s">
        <v>1352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7855</v>
      </c>
    </row>
    <row r="162" s="2" customFormat="1" ht="16.5" customHeight="1">
      <c r="A162" s="40"/>
      <c r="B162" s="41"/>
      <c r="C162" s="215" t="s">
        <v>1332</v>
      </c>
      <c r="D162" s="215" t="s">
        <v>190</v>
      </c>
      <c r="E162" s="216" t="s">
        <v>7847</v>
      </c>
      <c r="F162" s="217" t="s">
        <v>7848</v>
      </c>
      <c r="G162" s="218" t="s">
        <v>1352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7856</v>
      </c>
    </row>
    <row r="163" s="2" customFormat="1" ht="16.5" customHeight="1">
      <c r="A163" s="40"/>
      <c r="B163" s="41"/>
      <c r="C163" s="215" t="s">
        <v>1337</v>
      </c>
      <c r="D163" s="215" t="s">
        <v>190</v>
      </c>
      <c r="E163" s="216" t="s">
        <v>7857</v>
      </c>
      <c r="F163" s="217" t="s">
        <v>7858</v>
      </c>
      <c r="G163" s="218" t="s">
        <v>1352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7859</v>
      </c>
    </row>
    <row r="164" s="2" customFormat="1" ht="16.5" customHeight="1">
      <c r="A164" s="40"/>
      <c r="B164" s="41"/>
      <c r="C164" s="215" t="s">
        <v>1345</v>
      </c>
      <c r="D164" s="215" t="s">
        <v>190</v>
      </c>
      <c r="E164" s="216" t="s">
        <v>7847</v>
      </c>
      <c r="F164" s="217" t="s">
        <v>7848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7860</v>
      </c>
    </row>
    <row r="165" s="2" customFormat="1" ht="16.5" customHeight="1">
      <c r="A165" s="40"/>
      <c r="B165" s="41"/>
      <c r="C165" s="215" t="s">
        <v>1349</v>
      </c>
      <c r="D165" s="215" t="s">
        <v>190</v>
      </c>
      <c r="E165" s="216" t="s">
        <v>7861</v>
      </c>
      <c r="F165" s="217" t="s">
        <v>7862</v>
      </c>
      <c r="G165" s="218" t="s">
        <v>1352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7863</v>
      </c>
    </row>
    <row r="166" s="2" customFormat="1" ht="16.5" customHeight="1">
      <c r="A166" s="40"/>
      <c r="B166" s="41"/>
      <c r="C166" s="215" t="s">
        <v>1355</v>
      </c>
      <c r="D166" s="215" t="s">
        <v>190</v>
      </c>
      <c r="E166" s="216" t="s">
        <v>7864</v>
      </c>
      <c r="F166" s="217" t="s">
        <v>7865</v>
      </c>
      <c r="G166" s="218" t="s">
        <v>1352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7866</v>
      </c>
    </row>
    <row r="167" s="2" customFormat="1" ht="16.5" customHeight="1">
      <c r="A167" s="40"/>
      <c r="B167" s="41"/>
      <c r="C167" s="215" t="s">
        <v>1360</v>
      </c>
      <c r="D167" s="215" t="s">
        <v>190</v>
      </c>
      <c r="E167" s="216" t="s">
        <v>7847</v>
      </c>
      <c r="F167" s="217" t="s">
        <v>7848</v>
      </c>
      <c r="G167" s="218" t="s">
        <v>1352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7867</v>
      </c>
    </row>
    <row r="168" s="2" customFormat="1" ht="16.5" customHeight="1">
      <c r="A168" s="40"/>
      <c r="B168" s="41"/>
      <c r="C168" s="215" t="s">
        <v>1365</v>
      </c>
      <c r="D168" s="215" t="s">
        <v>190</v>
      </c>
      <c r="E168" s="216" t="s">
        <v>7857</v>
      </c>
      <c r="F168" s="217" t="s">
        <v>7858</v>
      </c>
      <c r="G168" s="218" t="s">
        <v>1352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7868</v>
      </c>
    </row>
    <row r="169" s="2" customFormat="1" ht="16.5" customHeight="1">
      <c r="A169" s="40"/>
      <c r="B169" s="41"/>
      <c r="C169" s="215" t="s">
        <v>1370</v>
      </c>
      <c r="D169" s="215" t="s">
        <v>190</v>
      </c>
      <c r="E169" s="216" t="s">
        <v>7869</v>
      </c>
      <c r="F169" s="217" t="s">
        <v>7870</v>
      </c>
      <c r="G169" s="218" t="s">
        <v>1352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7871</v>
      </c>
    </row>
    <row r="170" s="2" customFormat="1" ht="16.5" customHeight="1">
      <c r="A170" s="40"/>
      <c r="B170" s="41"/>
      <c r="C170" s="215" t="s">
        <v>1374</v>
      </c>
      <c r="D170" s="215" t="s">
        <v>190</v>
      </c>
      <c r="E170" s="216" t="s">
        <v>7872</v>
      </c>
      <c r="F170" s="217" t="s">
        <v>7873</v>
      </c>
      <c r="G170" s="218" t="s">
        <v>1352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7874</v>
      </c>
    </row>
    <row r="171" s="2" customFormat="1" ht="16.5" customHeight="1">
      <c r="A171" s="40"/>
      <c r="B171" s="41"/>
      <c r="C171" s="215" t="s">
        <v>1381</v>
      </c>
      <c r="D171" s="215" t="s">
        <v>190</v>
      </c>
      <c r="E171" s="216" t="s">
        <v>7875</v>
      </c>
      <c r="F171" s="217" t="s">
        <v>7876</v>
      </c>
      <c r="G171" s="218" t="s">
        <v>1352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7877</v>
      </c>
    </row>
    <row r="172" s="2" customFormat="1" ht="16.5" customHeight="1">
      <c r="A172" s="40"/>
      <c r="B172" s="41"/>
      <c r="C172" s="215" t="s">
        <v>1390</v>
      </c>
      <c r="D172" s="215" t="s">
        <v>190</v>
      </c>
      <c r="E172" s="216" t="s">
        <v>7878</v>
      </c>
      <c r="F172" s="217" t="s">
        <v>7879</v>
      </c>
      <c r="G172" s="218" t="s">
        <v>1352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7880</v>
      </c>
    </row>
    <row r="173" s="2" customFormat="1" ht="16.5" customHeight="1">
      <c r="A173" s="40"/>
      <c r="B173" s="41"/>
      <c r="C173" s="215" t="s">
        <v>1394</v>
      </c>
      <c r="D173" s="215" t="s">
        <v>190</v>
      </c>
      <c r="E173" s="216" t="s">
        <v>7881</v>
      </c>
      <c r="F173" s="217" t="s">
        <v>7882</v>
      </c>
      <c r="G173" s="218" t="s">
        <v>1352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7883</v>
      </c>
    </row>
    <row r="174" s="2" customFormat="1" ht="16.5" customHeight="1">
      <c r="A174" s="40"/>
      <c r="B174" s="41"/>
      <c r="C174" s="215" t="s">
        <v>1408</v>
      </c>
      <c r="D174" s="215" t="s">
        <v>190</v>
      </c>
      <c r="E174" s="216" t="s">
        <v>7884</v>
      </c>
      <c r="F174" s="217" t="s">
        <v>7885</v>
      </c>
      <c r="G174" s="218" t="s">
        <v>1352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7886</v>
      </c>
    </row>
    <row r="175" s="2" customFormat="1" ht="16.5" customHeight="1">
      <c r="A175" s="40"/>
      <c r="B175" s="41"/>
      <c r="C175" s="215" t="s">
        <v>1413</v>
      </c>
      <c r="D175" s="215" t="s">
        <v>190</v>
      </c>
      <c r="E175" s="216" t="s">
        <v>7887</v>
      </c>
      <c r="F175" s="217" t="s">
        <v>7888</v>
      </c>
      <c r="G175" s="218" t="s">
        <v>1352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7889</v>
      </c>
    </row>
    <row r="176" s="2" customFormat="1" ht="16.5" customHeight="1">
      <c r="A176" s="40"/>
      <c r="B176" s="41"/>
      <c r="C176" s="215" t="s">
        <v>1418</v>
      </c>
      <c r="D176" s="215" t="s">
        <v>190</v>
      </c>
      <c r="E176" s="216" t="s">
        <v>7890</v>
      </c>
      <c r="F176" s="217" t="s">
        <v>7891</v>
      </c>
      <c r="G176" s="218" t="s">
        <v>1352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7892</v>
      </c>
    </row>
    <row r="177" s="2" customFormat="1" ht="16.5" customHeight="1">
      <c r="A177" s="40"/>
      <c r="B177" s="41"/>
      <c r="C177" s="215" t="s">
        <v>1423</v>
      </c>
      <c r="D177" s="215" t="s">
        <v>190</v>
      </c>
      <c r="E177" s="216" t="s">
        <v>7893</v>
      </c>
      <c r="F177" s="217" t="s">
        <v>7894</v>
      </c>
      <c r="G177" s="218" t="s">
        <v>1352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7895</v>
      </c>
    </row>
    <row r="178" s="2" customFormat="1" ht="16.5" customHeight="1">
      <c r="A178" s="40"/>
      <c r="B178" s="41"/>
      <c r="C178" s="215" t="s">
        <v>1430</v>
      </c>
      <c r="D178" s="215" t="s">
        <v>190</v>
      </c>
      <c r="E178" s="216" t="s">
        <v>7896</v>
      </c>
      <c r="F178" s="217" t="s">
        <v>7897</v>
      </c>
      <c r="G178" s="218" t="s">
        <v>1352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7898</v>
      </c>
    </row>
    <row r="179" s="2" customFormat="1" ht="16.5" customHeight="1">
      <c r="A179" s="40"/>
      <c r="B179" s="41"/>
      <c r="C179" s="215" t="s">
        <v>1435</v>
      </c>
      <c r="D179" s="215" t="s">
        <v>190</v>
      </c>
      <c r="E179" s="216" t="s">
        <v>7881</v>
      </c>
      <c r="F179" s="217" t="s">
        <v>7882</v>
      </c>
      <c r="G179" s="218" t="s">
        <v>1352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7899</v>
      </c>
    </row>
    <row r="180" s="2" customFormat="1" ht="16.5" customHeight="1">
      <c r="A180" s="40"/>
      <c r="B180" s="41"/>
      <c r="C180" s="215" t="s">
        <v>1442</v>
      </c>
      <c r="D180" s="215" t="s">
        <v>190</v>
      </c>
      <c r="E180" s="216" t="s">
        <v>7884</v>
      </c>
      <c r="F180" s="217" t="s">
        <v>7885</v>
      </c>
      <c r="G180" s="218" t="s">
        <v>1352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7900</v>
      </c>
    </row>
    <row r="181" s="2" customFormat="1" ht="16.5" customHeight="1">
      <c r="A181" s="40"/>
      <c r="B181" s="41"/>
      <c r="C181" s="215" t="s">
        <v>1449</v>
      </c>
      <c r="D181" s="215" t="s">
        <v>190</v>
      </c>
      <c r="E181" s="216" t="s">
        <v>7872</v>
      </c>
      <c r="F181" s="217" t="s">
        <v>7873</v>
      </c>
      <c r="G181" s="218" t="s">
        <v>1352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7901</v>
      </c>
    </row>
    <row r="182" s="2" customFormat="1" ht="16.5" customHeight="1">
      <c r="A182" s="40"/>
      <c r="B182" s="41"/>
      <c r="C182" s="215" t="s">
        <v>1454</v>
      </c>
      <c r="D182" s="215" t="s">
        <v>190</v>
      </c>
      <c r="E182" s="216" t="s">
        <v>7869</v>
      </c>
      <c r="F182" s="217" t="s">
        <v>7870</v>
      </c>
      <c r="G182" s="218" t="s">
        <v>1352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7902</v>
      </c>
    </row>
    <row r="183" s="2" customFormat="1" ht="16.5" customHeight="1">
      <c r="A183" s="40"/>
      <c r="B183" s="41"/>
      <c r="C183" s="215" t="s">
        <v>1458</v>
      </c>
      <c r="D183" s="215" t="s">
        <v>190</v>
      </c>
      <c r="E183" s="216" t="s">
        <v>7861</v>
      </c>
      <c r="F183" s="217" t="s">
        <v>7862</v>
      </c>
      <c r="G183" s="218" t="s">
        <v>1352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7903</v>
      </c>
    </row>
    <row r="184" s="2" customFormat="1" ht="16.5" customHeight="1">
      <c r="A184" s="40"/>
      <c r="B184" s="41"/>
      <c r="C184" s="215" t="s">
        <v>1462</v>
      </c>
      <c r="D184" s="215" t="s">
        <v>190</v>
      </c>
      <c r="E184" s="216" t="s">
        <v>7904</v>
      </c>
      <c r="F184" s="217" t="s">
        <v>7905</v>
      </c>
      <c r="G184" s="218" t="s">
        <v>1352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7906</v>
      </c>
    </row>
    <row r="185" s="2" customFormat="1" ht="16.5" customHeight="1">
      <c r="A185" s="40"/>
      <c r="B185" s="41"/>
      <c r="C185" s="215" t="s">
        <v>1466</v>
      </c>
      <c r="D185" s="215" t="s">
        <v>190</v>
      </c>
      <c r="E185" s="216" t="s">
        <v>7861</v>
      </c>
      <c r="F185" s="217" t="s">
        <v>7862</v>
      </c>
      <c r="G185" s="218" t="s">
        <v>1352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7907</v>
      </c>
    </row>
    <row r="186" s="2" customFormat="1" ht="16.5" customHeight="1">
      <c r="A186" s="40"/>
      <c r="B186" s="41"/>
      <c r="C186" s="215" t="s">
        <v>1471</v>
      </c>
      <c r="D186" s="215" t="s">
        <v>190</v>
      </c>
      <c r="E186" s="216" t="s">
        <v>7908</v>
      </c>
      <c r="F186" s="217" t="s">
        <v>7909</v>
      </c>
      <c r="G186" s="218" t="s">
        <v>1352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7910</v>
      </c>
    </row>
    <row r="187" s="2" customFormat="1" ht="16.5" customHeight="1">
      <c r="A187" s="40"/>
      <c r="B187" s="41"/>
      <c r="C187" s="215" t="s">
        <v>1476</v>
      </c>
      <c r="D187" s="215" t="s">
        <v>190</v>
      </c>
      <c r="E187" s="216" t="s">
        <v>7911</v>
      </c>
      <c r="F187" s="217" t="s">
        <v>7912</v>
      </c>
      <c r="G187" s="218" t="s">
        <v>1352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7913</v>
      </c>
    </row>
    <row r="188" s="2" customFormat="1" ht="16.5" customHeight="1">
      <c r="A188" s="40"/>
      <c r="B188" s="41"/>
      <c r="C188" s="215" t="s">
        <v>1481</v>
      </c>
      <c r="D188" s="215" t="s">
        <v>190</v>
      </c>
      <c r="E188" s="216" t="s">
        <v>7914</v>
      </c>
      <c r="F188" s="217" t="s">
        <v>7830</v>
      </c>
      <c r="G188" s="218" t="s">
        <v>1352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7915</v>
      </c>
    </row>
    <row r="189" s="2" customFormat="1" ht="16.5" customHeight="1">
      <c r="A189" s="40"/>
      <c r="B189" s="41"/>
      <c r="C189" s="215" t="s">
        <v>1487</v>
      </c>
      <c r="D189" s="215" t="s">
        <v>190</v>
      </c>
      <c r="E189" s="216" t="s">
        <v>5849</v>
      </c>
      <c r="F189" s="217" t="s">
        <v>5850</v>
      </c>
      <c r="G189" s="218" t="s">
        <v>501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7916</v>
      </c>
    </row>
    <row r="190" s="2" customFormat="1" ht="16.5" customHeight="1">
      <c r="A190" s="40"/>
      <c r="B190" s="41"/>
      <c r="C190" s="215" t="s">
        <v>1506</v>
      </c>
      <c r="D190" s="215" t="s">
        <v>190</v>
      </c>
      <c r="E190" s="216" t="s">
        <v>5852</v>
      </c>
      <c r="F190" s="217" t="s">
        <v>5853</v>
      </c>
      <c r="G190" s="218" t="s">
        <v>1352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7917</v>
      </c>
    </row>
    <row r="191" s="2" customFormat="1" ht="16.5" customHeight="1">
      <c r="A191" s="40"/>
      <c r="B191" s="41"/>
      <c r="C191" s="215" t="s">
        <v>1511</v>
      </c>
      <c r="D191" s="215" t="s">
        <v>190</v>
      </c>
      <c r="E191" s="216" t="s">
        <v>5491</v>
      </c>
      <c r="F191" s="217" t="s">
        <v>5492</v>
      </c>
      <c r="G191" s="218" t="s">
        <v>501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7918</v>
      </c>
    </row>
    <row r="192" s="2" customFormat="1" ht="16.5" customHeight="1">
      <c r="A192" s="40"/>
      <c r="B192" s="41"/>
      <c r="C192" s="215" t="s">
        <v>1934</v>
      </c>
      <c r="D192" s="215" t="s">
        <v>190</v>
      </c>
      <c r="E192" s="216" t="s">
        <v>5493</v>
      </c>
      <c r="F192" s="217" t="s">
        <v>5494</v>
      </c>
      <c r="G192" s="218" t="s">
        <v>501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7919</v>
      </c>
    </row>
    <row r="193" s="2" customFormat="1" ht="16.5" customHeight="1">
      <c r="A193" s="40"/>
      <c r="B193" s="41"/>
      <c r="C193" s="215" t="s">
        <v>1938</v>
      </c>
      <c r="D193" s="215" t="s">
        <v>190</v>
      </c>
      <c r="E193" s="216" t="s">
        <v>5857</v>
      </c>
      <c r="F193" s="217" t="s">
        <v>5858</v>
      </c>
      <c r="G193" s="218" t="s">
        <v>501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7920</v>
      </c>
    </row>
    <row r="194" s="2" customFormat="1" ht="16.5" customHeight="1">
      <c r="A194" s="40"/>
      <c r="B194" s="41"/>
      <c r="C194" s="215" t="s">
        <v>1950</v>
      </c>
      <c r="D194" s="215" t="s">
        <v>190</v>
      </c>
      <c r="E194" s="216" t="s">
        <v>5860</v>
      </c>
      <c r="F194" s="217" t="s">
        <v>5861</v>
      </c>
      <c r="G194" s="218" t="s">
        <v>1352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7921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3887</v>
      </c>
      <c r="F195" s="217" t="s">
        <v>5499</v>
      </c>
      <c r="G195" s="218" t="s">
        <v>501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7922</v>
      </c>
    </row>
    <row r="196" s="2" customFormat="1" ht="24.15" customHeight="1">
      <c r="A196" s="40"/>
      <c r="B196" s="41"/>
      <c r="C196" s="215" t="s">
        <v>1961</v>
      </c>
      <c r="D196" s="215" t="s">
        <v>190</v>
      </c>
      <c r="E196" s="216" t="s">
        <v>5864</v>
      </c>
      <c r="F196" s="217" t="s">
        <v>5865</v>
      </c>
      <c r="G196" s="218" t="s">
        <v>5420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7923</v>
      </c>
    </row>
    <row r="197" s="2" customFormat="1" ht="24.15" customHeight="1">
      <c r="A197" s="40"/>
      <c r="B197" s="41"/>
      <c r="C197" s="215" t="s">
        <v>1966</v>
      </c>
      <c r="D197" s="215" t="s">
        <v>190</v>
      </c>
      <c r="E197" s="216" t="s">
        <v>5505</v>
      </c>
      <c r="F197" s="217" t="s">
        <v>5506</v>
      </c>
      <c r="G197" s="218" t="s">
        <v>5420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7924</v>
      </c>
    </row>
    <row r="198" s="2" customFormat="1" ht="24.15" customHeight="1">
      <c r="A198" s="40"/>
      <c r="B198" s="41"/>
      <c r="C198" s="215" t="s">
        <v>1968</v>
      </c>
      <c r="D198" s="215" t="s">
        <v>190</v>
      </c>
      <c r="E198" s="216" t="s">
        <v>5868</v>
      </c>
      <c r="F198" s="217" t="s">
        <v>5869</v>
      </c>
      <c r="G198" s="218" t="s">
        <v>5420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7925</v>
      </c>
    </row>
    <row r="199" s="2" customFormat="1" ht="24.15" customHeight="1">
      <c r="A199" s="40"/>
      <c r="B199" s="41"/>
      <c r="C199" s="215" t="s">
        <v>1973</v>
      </c>
      <c r="D199" s="215" t="s">
        <v>190</v>
      </c>
      <c r="E199" s="216" t="s">
        <v>5505</v>
      </c>
      <c r="F199" s="217" t="s">
        <v>5506</v>
      </c>
      <c r="G199" s="218" t="s">
        <v>5420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7926</v>
      </c>
    </row>
    <row r="200" s="2" customFormat="1" ht="16.5" customHeight="1">
      <c r="A200" s="40"/>
      <c r="B200" s="41"/>
      <c r="C200" s="215" t="s">
        <v>1978</v>
      </c>
      <c r="D200" s="215" t="s">
        <v>190</v>
      </c>
      <c r="E200" s="216" t="s">
        <v>5570</v>
      </c>
      <c r="F200" s="217" t="s">
        <v>5571</v>
      </c>
      <c r="G200" s="218" t="s">
        <v>1397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7927</v>
      </c>
    </row>
    <row r="201" s="2" customFormat="1" ht="16.5" customHeight="1">
      <c r="A201" s="40"/>
      <c r="B201" s="41"/>
      <c r="C201" s="215" t="s">
        <v>1981</v>
      </c>
      <c r="D201" s="215" t="s">
        <v>190</v>
      </c>
      <c r="E201" s="216" t="s">
        <v>5572</v>
      </c>
      <c r="F201" s="217" t="s">
        <v>3793</v>
      </c>
      <c r="G201" s="218" t="s">
        <v>1397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7928</v>
      </c>
    </row>
    <row r="202" s="2" customFormat="1" ht="16.5" customHeight="1">
      <c r="A202" s="40"/>
      <c r="B202" s="41"/>
      <c r="C202" s="215" t="s">
        <v>1989</v>
      </c>
      <c r="D202" s="215" t="s">
        <v>190</v>
      </c>
      <c r="E202" s="216" t="s">
        <v>5573</v>
      </c>
      <c r="F202" s="217" t="s">
        <v>5574</v>
      </c>
      <c r="G202" s="218" t="s">
        <v>5420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7929</v>
      </c>
    </row>
    <row r="203" s="2" customFormat="1" ht="16.5" customHeight="1">
      <c r="A203" s="40"/>
      <c r="B203" s="41"/>
      <c r="C203" s="215" t="s">
        <v>1991</v>
      </c>
      <c r="D203" s="215" t="s">
        <v>190</v>
      </c>
      <c r="E203" s="216" t="s">
        <v>6092</v>
      </c>
      <c r="F203" s="217" t="s">
        <v>6093</v>
      </c>
      <c r="G203" s="218" t="s">
        <v>1352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7930</v>
      </c>
    </row>
    <row r="204" s="2" customFormat="1" ht="16.5" customHeight="1">
      <c r="A204" s="40"/>
      <c r="B204" s="41"/>
      <c r="C204" s="215" t="s">
        <v>1993</v>
      </c>
      <c r="D204" s="215" t="s">
        <v>190</v>
      </c>
      <c r="E204" s="216" t="s">
        <v>5577</v>
      </c>
      <c r="F204" s="217" t="s">
        <v>5578</v>
      </c>
      <c r="G204" s="218" t="s">
        <v>5579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7931</v>
      </c>
    </row>
    <row r="205" s="2" customFormat="1" ht="16.5" customHeight="1">
      <c r="A205" s="40"/>
      <c r="B205" s="41"/>
      <c r="C205" s="215" t="s">
        <v>1999</v>
      </c>
      <c r="D205" s="215" t="s">
        <v>190</v>
      </c>
      <c r="E205" s="216" t="s">
        <v>6096</v>
      </c>
      <c r="F205" s="217" t="s">
        <v>5581</v>
      </c>
      <c r="G205" s="218" t="s">
        <v>1352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7932</v>
      </c>
    </row>
    <row r="206" s="2" customFormat="1" ht="16.5" customHeight="1">
      <c r="A206" s="40"/>
      <c r="B206" s="41"/>
      <c r="C206" s="215" t="s">
        <v>2004</v>
      </c>
      <c r="D206" s="215" t="s">
        <v>190</v>
      </c>
      <c r="E206" s="216" t="s">
        <v>5575</v>
      </c>
      <c r="F206" s="217" t="s">
        <v>5576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7933</v>
      </c>
    </row>
    <row r="207" s="2" customFormat="1" ht="16.5" customHeight="1">
      <c r="A207" s="40"/>
      <c r="B207" s="41"/>
      <c r="C207" s="215" t="s">
        <v>2007</v>
      </c>
      <c r="D207" s="215" t="s">
        <v>190</v>
      </c>
      <c r="E207" s="216" t="s">
        <v>5577</v>
      </c>
      <c r="F207" s="217" t="s">
        <v>5578</v>
      </c>
      <c r="G207" s="218" t="s">
        <v>5579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7934</v>
      </c>
    </row>
    <row r="208" s="2" customFormat="1" ht="16.5" customHeight="1">
      <c r="A208" s="40"/>
      <c r="B208" s="41"/>
      <c r="C208" s="215" t="s">
        <v>2009</v>
      </c>
      <c r="D208" s="215" t="s">
        <v>190</v>
      </c>
      <c r="E208" s="216" t="s">
        <v>5580</v>
      </c>
      <c r="F208" s="217" t="s">
        <v>5581</v>
      </c>
      <c r="G208" s="218" t="s">
        <v>1352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7935</v>
      </c>
    </row>
    <row r="209" s="2" customFormat="1" ht="16.5" customHeight="1">
      <c r="A209" s="40"/>
      <c r="B209" s="41"/>
      <c r="C209" s="215" t="s">
        <v>2011</v>
      </c>
      <c r="D209" s="215" t="s">
        <v>190</v>
      </c>
      <c r="E209" s="216" t="s">
        <v>5582</v>
      </c>
      <c r="F209" s="217" t="s">
        <v>5583</v>
      </c>
      <c r="G209" s="218" t="s">
        <v>3822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7936</v>
      </c>
    </row>
    <row r="210" s="2" customFormat="1" ht="16.5" customHeight="1">
      <c r="A210" s="40"/>
      <c r="B210" s="41"/>
      <c r="C210" s="215" t="s">
        <v>2016</v>
      </c>
      <c r="D210" s="215" t="s">
        <v>190</v>
      </c>
      <c r="E210" s="216" t="s">
        <v>5584</v>
      </c>
      <c r="F210" s="217" t="s">
        <v>4147</v>
      </c>
      <c r="G210" s="218" t="s">
        <v>451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7937</v>
      </c>
    </row>
    <row r="211" s="2" customFormat="1" ht="16.5" customHeight="1">
      <c r="A211" s="40"/>
      <c r="B211" s="41"/>
      <c r="C211" s="215" t="s">
        <v>2020</v>
      </c>
      <c r="D211" s="215" t="s">
        <v>190</v>
      </c>
      <c r="E211" s="216" t="s">
        <v>3920</v>
      </c>
      <c r="F211" s="217" t="s">
        <v>5585</v>
      </c>
      <c r="G211" s="218" t="s">
        <v>345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7938</v>
      </c>
    </row>
    <row r="212" s="2" customFormat="1" ht="16.5" customHeight="1">
      <c r="A212" s="40"/>
      <c r="B212" s="41"/>
      <c r="C212" s="215" t="s">
        <v>2023</v>
      </c>
      <c r="D212" s="215" t="s">
        <v>190</v>
      </c>
      <c r="E212" s="216" t="s">
        <v>3922</v>
      </c>
      <c r="F212" s="217" t="s">
        <v>3762</v>
      </c>
      <c r="G212" s="218" t="s">
        <v>345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7939</v>
      </c>
    </row>
    <row r="213" s="2" customFormat="1" ht="16.5" customHeight="1">
      <c r="A213" s="40"/>
      <c r="B213" s="41"/>
      <c r="C213" s="215" t="s">
        <v>2027</v>
      </c>
      <c r="D213" s="215" t="s">
        <v>190</v>
      </c>
      <c r="E213" s="216" t="s">
        <v>5586</v>
      </c>
      <c r="F213" s="217" t="s">
        <v>5587</v>
      </c>
      <c r="G213" s="218" t="s">
        <v>345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7940</v>
      </c>
    </row>
    <row r="214" s="2" customFormat="1" ht="16.5" customHeight="1">
      <c r="A214" s="40"/>
      <c r="B214" s="41"/>
      <c r="C214" s="215" t="s">
        <v>2034</v>
      </c>
      <c r="D214" s="215" t="s">
        <v>190</v>
      </c>
      <c r="E214" s="216" t="s">
        <v>5588</v>
      </c>
      <c r="F214" s="217" t="s">
        <v>3762</v>
      </c>
      <c r="G214" s="218" t="s">
        <v>345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7941</v>
      </c>
    </row>
    <row r="215" s="2" customFormat="1" ht="16.5" customHeight="1">
      <c r="A215" s="40"/>
      <c r="B215" s="41"/>
      <c r="C215" s="215" t="s">
        <v>2039</v>
      </c>
      <c r="D215" s="215" t="s">
        <v>190</v>
      </c>
      <c r="E215" s="216" t="s">
        <v>5589</v>
      </c>
      <c r="F215" s="217" t="s">
        <v>5590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7942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268</v>
      </c>
      <c r="F216" s="202" t="s">
        <v>7943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188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2041</v>
      </c>
      <c r="D217" s="215" t="s">
        <v>190</v>
      </c>
      <c r="E217" s="216" t="s">
        <v>7944</v>
      </c>
      <c r="F217" s="217" t="s">
        <v>7945</v>
      </c>
      <c r="G217" s="218" t="s">
        <v>1352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7946</v>
      </c>
    </row>
    <row r="218" s="2" customFormat="1" ht="24.15" customHeight="1">
      <c r="A218" s="40"/>
      <c r="B218" s="41"/>
      <c r="C218" s="215" t="s">
        <v>2047</v>
      </c>
      <c r="D218" s="215" t="s">
        <v>190</v>
      </c>
      <c r="E218" s="216" t="s">
        <v>7947</v>
      </c>
      <c r="F218" s="217" t="s">
        <v>7948</v>
      </c>
      <c r="G218" s="218" t="s">
        <v>1352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7949</v>
      </c>
    </row>
    <row r="219" s="2" customFormat="1" ht="16.5" customHeight="1">
      <c r="A219" s="40"/>
      <c r="B219" s="41"/>
      <c r="C219" s="215" t="s">
        <v>2053</v>
      </c>
      <c r="D219" s="215" t="s">
        <v>190</v>
      </c>
      <c r="E219" s="216" t="s">
        <v>7950</v>
      </c>
      <c r="F219" s="217" t="s">
        <v>6663</v>
      </c>
      <c r="G219" s="218" t="s">
        <v>1352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7951</v>
      </c>
    </row>
    <row r="220" s="2" customFormat="1" ht="16.5" customHeight="1">
      <c r="A220" s="40"/>
      <c r="B220" s="41"/>
      <c r="C220" s="215" t="s">
        <v>2059</v>
      </c>
      <c r="D220" s="215" t="s">
        <v>190</v>
      </c>
      <c r="E220" s="216" t="s">
        <v>7952</v>
      </c>
      <c r="F220" s="217" t="s">
        <v>7953</v>
      </c>
      <c r="G220" s="218" t="s">
        <v>1352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7954</v>
      </c>
    </row>
    <row r="221" s="2" customFormat="1" ht="16.5" customHeight="1">
      <c r="A221" s="40"/>
      <c r="B221" s="41"/>
      <c r="C221" s="215" t="s">
        <v>2064</v>
      </c>
      <c r="D221" s="215" t="s">
        <v>190</v>
      </c>
      <c r="E221" s="216" t="s">
        <v>6829</v>
      </c>
      <c r="F221" s="217" t="s">
        <v>6830</v>
      </c>
      <c r="G221" s="218" t="s">
        <v>3822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7955</v>
      </c>
    </row>
    <row r="222" s="2" customFormat="1" ht="24.15" customHeight="1">
      <c r="A222" s="40"/>
      <c r="B222" s="41"/>
      <c r="C222" s="215" t="s">
        <v>2069</v>
      </c>
      <c r="D222" s="215" t="s">
        <v>190</v>
      </c>
      <c r="E222" s="216" t="s">
        <v>7956</v>
      </c>
      <c r="F222" s="217" t="s">
        <v>7957</v>
      </c>
      <c r="G222" s="218" t="s">
        <v>501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7958</v>
      </c>
    </row>
    <row r="223" s="2" customFormat="1" ht="16.5" customHeight="1">
      <c r="A223" s="40"/>
      <c r="B223" s="41"/>
      <c r="C223" s="215" t="s">
        <v>2074</v>
      </c>
      <c r="D223" s="215" t="s">
        <v>190</v>
      </c>
      <c r="E223" s="216" t="s">
        <v>6494</v>
      </c>
      <c r="F223" s="217" t="s">
        <v>6495</v>
      </c>
      <c r="G223" s="218" t="s">
        <v>1352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7959</v>
      </c>
    </row>
    <row r="224" s="2" customFormat="1" ht="16.5" customHeight="1">
      <c r="A224" s="40"/>
      <c r="B224" s="41"/>
      <c r="C224" s="215" t="s">
        <v>2081</v>
      </c>
      <c r="D224" s="215" t="s">
        <v>190</v>
      </c>
      <c r="E224" s="216" t="s">
        <v>7960</v>
      </c>
      <c r="F224" s="217" t="s">
        <v>7961</v>
      </c>
      <c r="G224" s="218" t="s">
        <v>1352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7962</v>
      </c>
    </row>
    <row r="225" s="2" customFormat="1" ht="16.5" customHeight="1">
      <c r="A225" s="40"/>
      <c r="B225" s="41"/>
      <c r="C225" s="215" t="s">
        <v>2085</v>
      </c>
      <c r="D225" s="215" t="s">
        <v>190</v>
      </c>
      <c r="E225" s="216" t="s">
        <v>6781</v>
      </c>
      <c r="F225" s="217" t="s">
        <v>6782</v>
      </c>
      <c r="G225" s="218" t="s">
        <v>1352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7963</v>
      </c>
    </row>
    <row r="226" s="2" customFormat="1" ht="16.5" customHeight="1">
      <c r="A226" s="40"/>
      <c r="B226" s="41"/>
      <c r="C226" s="215" t="s">
        <v>2091</v>
      </c>
      <c r="D226" s="215" t="s">
        <v>190</v>
      </c>
      <c r="E226" s="216" t="s">
        <v>5416</v>
      </c>
      <c r="F226" s="217" t="s">
        <v>5417</v>
      </c>
      <c r="G226" s="218" t="s">
        <v>451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7964</v>
      </c>
    </row>
    <row r="227" s="2" customFormat="1" ht="24.15" customHeight="1">
      <c r="A227" s="40"/>
      <c r="B227" s="41"/>
      <c r="C227" s="215" t="s">
        <v>2093</v>
      </c>
      <c r="D227" s="215" t="s">
        <v>190</v>
      </c>
      <c r="E227" s="216" t="s">
        <v>7965</v>
      </c>
      <c r="F227" s="217" t="s">
        <v>7966</v>
      </c>
      <c r="G227" s="218" t="s">
        <v>3822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7967</v>
      </c>
    </row>
    <row r="228" s="2" customFormat="1" ht="16.5" customHeight="1">
      <c r="A228" s="40"/>
      <c r="B228" s="41"/>
      <c r="C228" s="215" t="s">
        <v>2097</v>
      </c>
      <c r="D228" s="215" t="s">
        <v>190</v>
      </c>
      <c r="E228" s="216" t="s">
        <v>7968</v>
      </c>
      <c r="F228" s="217" t="s">
        <v>7969</v>
      </c>
      <c r="G228" s="218" t="s">
        <v>5420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7970</v>
      </c>
    </row>
    <row r="229" s="2" customFormat="1" ht="16.5" customHeight="1">
      <c r="A229" s="40"/>
      <c r="B229" s="41"/>
      <c r="C229" s="215" t="s">
        <v>2102</v>
      </c>
      <c r="D229" s="215" t="s">
        <v>190</v>
      </c>
      <c r="E229" s="216" t="s">
        <v>6786</v>
      </c>
      <c r="F229" s="217" t="s">
        <v>6787</v>
      </c>
      <c r="G229" s="218" t="s">
        <v>3771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7971</v>
      </c>
    </row>
    <row r="230" s="2" customFormat="1" ht="16.5" customHeight="1">
      <c r="A230" s="40"/>
      <c r="B230" s="41"/>
      <c r="C230" s="215" t="s">
        <v>2104</v>
      </c>
      <c r="D230" s="215" t="s">
        <v>190</v>
      </c>
      <c r="E230" s="216" t="s">
        <v>3911</v>
      </c>
      <c r="F230" s="217" t="s">
        <v>3912</v>
      </c>
      <c r="G230" s="218" t="s">
        <v>501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7972</v>
      </c>
    </row>
    <row r="231" s="2" customFormat="1" ht="16.5" customHeight="1">
      <c r="A231" s="40"/>
      <c r="B231" s="41"/>
      <c r="C231" s="215" t="s">
        <v>2106</v>
      </c>
      <c r="D231" s="215" t="s">
        <v>190</v>
      </c>
      <c r="E231" s="216" t="s">
        <v>3907</v>
      </c>
      <c r="F231" s="217" t="s">
        <v>6511</v>
      </c>
      <c r="G231" s="218" t="s">
        <v>3771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7973</v>
      </c>
    </row>
    <row r="232" s="2" customFormat="1" ht="16.5" customHeight="1">
      <c r="A232" s="40"/>
      <c r="B232" s="41"/>
      <c r="C232" s="215" t="s">
        <v>2108</v>
      </c>
      <c r="D232" s="215" t="s">
        <v>190</v>
      </c>
      <c r="E232" s="216" t="s">
        <v>6513</v>
      </c>
      <c r="F232" s="217" t="s">
        <v>6514</v>
      </c>
      <c r="G232" s="218" t="s">
        <v>451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7974</v>
      </c>
    </row>
    <row r="233" s="2" customFormat="1" ht="16.5" customHeight="1">
      <c r="A233" s="40"/>
      <c r="B233" s="41"/>
      <c r="C233" s="215" t="s">
        <v>2110</v>
      </c>
      <c r="D233" s="215" t="s">
        <v>190</v>
      </c>
      <c r="E233" s="216" t="s">
        <v>3899</v>
      </c>
      <c r="F233" s="217" t="s">
        <v>6517</v>
      </c>
      <c r="G233" s="218" t="s">
        <v>501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7975</v>
      </c>
    </row>
    <row r="234" s="2" customFormat="1" ht="16.5" customHeight="1">
      <c r="A234" s="40"/>
      <c r="B234" s="41"/>
      <c r="C234" s="215" t="s">
        <v>2112</v>
      </c>
      <c r="D234" s="215" t="s">
        <v>190</v>
      </c>
      <c r="E234" s="216" t="s">
        <v>6868</v>
      </c>
      <c r="F234" s="217" t="s">
        <v>6869</v>
      </c>
      <c r="G234" s="218" t="s">
        <v>1397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7976</v>
      </c>
    </row>
    <row r="235" s="2" customFormat="1" ht="16.5" customHeight="1">
      <c r="A235" s="40"/>
      <c r="B235" s="41"/>
      <c r="C235" s="215" t="s">
        <v>2116</v>
      </c>
      <c r="D235" s="215" t="s">
        <v>190</v>
      </c>
      <c r="E235" s="216" t="s">
        <v>6526</v>
      </c>
      <c r="F235" s="217" t="s">
        <v>3793</v>
      </c>
      <c r="G235" s="218" t="s">
        <v>1397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7977</v>
      </c>
    </row>
    <row r="236" s="2" customFormat="1" ht="16.5" customHeight="1">
      <c r="A236" s="40"/>
      <c r="B236" s="41"/>
      <c r="C236" s="215" t="s">
        <v>2120</v>
      </c>
      <c r="D236" s="215" t="s">
        <v>190</v>
      </c>
      <c r="E236" s="216" t="s">
        <v>6542</v>
      </c>
      <c r="F236" s="217" t="s">
        <v>6543</v>
      </c>
      <c r="G236" s="218" t="s">
        <v>3822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7978</v>
      </c>
    </row>
    <row r="237" s="2" customFormat="1" ht="16.5" customHeight="1">
      <c r="A237" s="40"/>
      <c r="B237" s="41"/>
      <c r="C237" s="215" t="s">
        <v>2124</v>
      </c>
      <c r="D237" s="215" t="s">
        <v>190</v>
      </c>
      <c r="E237" s="216" t="s">
        <v>6884</v>
      </c>
      <c r="F237" s="217" t="s">
        <v>6885</v>
      </c>
      <c r="G237" s="218" t="s">
        <v>501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7979</v>
      </c>
    </row>
    <row r="238" s="2" customFormat="1" ht="16.5" customHeight="1">
      <c r="A238" s="40"/>
      <c r="B238" s="41"/>
      <c r="C238" s="215" t="s">
        <v>2129</v>
      </c>
      <c r="D238" s="215" t="s">
        <v>190</v>
      </c>
      <c r="E238" s="216" t="s">
        <v>6888</v>
      </c>
      <c r="F238" s="217" t="s">
        <v>6889</v>
      </c>
      <c r="G238" s="218" t="s">
        <v>501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7980</v>
      </c>
    </row>
    <row r="239" s="2" customFormat="1" ht="16.5" customHeight="1">
      <c r="A239" s="40"/>
      <c r="B239" s="41"/>
      <c r="C239" s="215" t="s">
        <v>2134</v>
      </c>
      <c r="D239" s="215" t="s">
        <v>190</v>
      </c>
      <c r="E239" s="216" t="s">
        <v>3913</v>
      </c>
      <c r="F239" s="217" t="s">
        <v>6529</v>
      </c>
      <c r="G239" s="218" t="s">
        <v>1352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7981</v>
      </c>
    </row>
    <row r="240" s="2" customFormat="1" ht="16.5" customHeight="1">
      <c r="A240" s="40"/>
      <c r="B240" s="41"/>
      <c r="C240" s="215" t="s">
        <v>2139</v>
      </c>
      <c r="D240" s="215" t="s">
        <v>190</v>
      </c>
      <c r="E240" s="216" t="s">
        <v>5584</v>
      </c>
      <c r="F240" s="217" t="s">
        <v>4147</v>
      </c>
      <c r="G240" s="218" t="s">
        <v>451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7982</v>
      </c>
    </row>
    <row r="241" s="2" customFormat="1" ht="16.5" customHeight="1">
      <c r="A241" s="40"/>
      <c r="B241" s="41"/>
      <c r="C241" s="215" t="s">
        <v>2144</v>
      </c>
      <c r="D241" s="215" t="s">
        <v>190</v>
      </c>
      <c r="E241" s="216" t="s">
        <v>6092</v>
      </c>
      <c r="F241" s="217" t="s">
        <v>6093</v>
      </c>
      <c r="G241" s="218" t="s">
        <v>1352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7983</v>
      </c>
    </row>
    <row r="242" s="2" customFormat="1" ht="16.5" customHeight="1">
      <c r="A242" s="40"/>
      <c r="B242" s="41"/>
      <c r="C242" s="215" t="s">
        <v>2149</v>
      </c>
      <c r="D242" s="215" t="s">
        <v>190</v>
      </c>
      <c r="E242" s="216" t="s">
        <v>5577</v>
      </c>
      <c r="F242" s="217" t="s">
        <v>5578</v>
      </c>
      <c r="G242" s="218" t="s">
        <v>5579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7984</v>
      </c>
    </row>
    <row r="243" s="2" customFormat="1" ht="16.5" customHeight="1">
      <c r="A243" s="40"/>
      <c r="B243" s="41"/>
      <c r="C243" s="215" t="s">
        <v>2154</v>
      </c>
      <c r="D243" s="215" t="s">
        <v>190</v>
      </c>
      <c r="E243" s="216" t="s">
        <v>6096</v>
      </c>
      <c r="F243" s="217" t="s">
        <v>5581</v>
      </c>
      <c r="G243" s="218" t="s">
        <v>1352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7985</v>
      </c>
    </row>
    <row r="244" s="2" customFormat="1" ht="16.5" customHeight="1">
      <c r="A244" s="40"/>
      <c r="B244" s="41"/>
      <c r="C244" s="215" t="s">
        <v>2159</v>
      </c>
      <c r="D244" s="215" t="s">
        <v>190</v>
      </c>
      <c r="E244" s="216" t="s">
        <v>3917</v>
      </c>
      <c r="F244" s="217" t="s">
        <v>6565</v>
      </c>
      <c r="G244" s="218" t="s">
        <v>345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7986</v>
      </c>
    </row>
    <row r="245" s="2" customFormat="1" ht="16.5" customHeight="1">
      <c r="A245" s="40"/>
      <c r="B245" s="41"/>
      <c r="C245" s="215" t="s">
        <v>2164</v>
      </c>
      <c r="D245" s="215" t="s">
        <v>190</v>
      </c>
      <c r="E245" s="216" t="s">
        <v>3919</v>
      </c>
      <c r="F245" s="217" t="s">
        <v>3762</v>
      </c>
      <c r="G245" s="218" t="s">
        <v>345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7987</v>
      </c>
    </row>
    <row r="246" s="2" customFormat="1" ht="16.5" customHeight="1">
      <c r="A246" s="40"/>
      <c r="B246" s="41"/>
      <c r="C246" s="215" t="s">
        <v>2169</v>
      </c>
      <c r="D246" s="215" t="s">
        <v>190</v>
      </c>
      <c r="E246" s="216" t="s">
        <v>5586</v>
      </c>
      <c r="F246" s="217" t="s">
        <v>5587</v>
      </c>
      <c r="G246" s="218" t="s">
        <v>345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7988</v>
      </c>
    </row>
    <row r="247" s="2" customFormat="1" ht="16.5" customHeight="1">
      <c r="A247" s="40"/>
      <c r="B247" s="41"/>
      <c r="C247" s="215" t="s">
        <v>2174</v>
      </c>
      <c r="D247" s="215" t="s">
        <v>190</v>
      </c>
      <c r="E247" s="216" t="s">
        <v>5588</v>
      </c>
      <c r="F247" s="217" t="s">
        <v>3762</v>
      </c>
      <c r="G247" s="218" t="s">
        <v>345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7989</v>
      </c>
    </row>
    <row r="248" s="2" customFormat="1" ht="16.5" customHeight="1">
      <c r="A248" s="40"/>
      <c r="B248" s="41"/>
      <c r="C248" s="215" t="s">
        <v>2188</v>
      </c>
      <c r="D248" s="215" t="s">
        <v>190</v>
      </c>
      <c r="E248" s="216" t="s">
        <v>5589</v>
      </c>
      <c r="F248" s="217" t="s">
        <v>5590</v>
      </c>
      <c r="G248" s="218" t="s">
        <v>1352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7990</v>
      </c>
    </row>
    <row r="249" s="2" customFormat="1" ht="24.15" customHeight="1">
      <c r="A249" s="40"/>
      <c r="B249" s="41"/>
      <c r="C249" s="215" t="s">
        <v>2193</v>
      </c>
      <c r="D249" s="215" t="s">
        <v>190</v>
      </c>
      <c r="E249" s="216" t="s">
        <v>7944</v>
      </c>
      <c r="F249" s="217" t="s">
        <v>7945</v>
      </c>
      <c r="G249" s="218" t="s">
        <v>1352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7991</v>
      </c>
    </row>
    <row r="250" s="2" customFormat="1" ht="24.15" customHeight="1">
      <c r="A250" s="40"/>
      <c r="B250" s="41"/>
      <c r="C250" s="215" t="s">
        <v>2198</v>
      </c>
      <c r="D250" s="215" t="s">
        <v>190</v>
      </c>
      <c r="E250" s="216" t="s">
        <v>7947</v>
      </c>
      <c r="F250" s="217" t="s">
        <v>7948</v>
      </c>
      <c r="G250" s="218" t="s">
        <v>1352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7992</v>
      </c>
    </row>
    <row r="251" s="2" customFormat="1" ht="16.5" customHeight="1">
      <c r="A251" s="40"/>
      <c r="B251" s="41"/>
      <c r="C251" s="215" t="s">
        <v>2203</v>
      </c>
      <c r="D251" s="215" t="s">
        <v>190</v>
      </c>
      <c r="E251" s="216" t="s">
        <v>7950</v>
      </c>
      <c r="F251" s="217" t="s">
        <v>6663</v>
      </c>
      <c r="G251" s="218" t="s">
        <v>1352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7993</v>
      </c>
    </row>
    <row r="252" s="2" customFormat="1" ht="16.5" customHeight="1">
      <c r="A252" s="40"/>
      <c r="B252" s="41"/>
      <c r="C252" s="215" t="s">
        <v>2208</v>
      </c>
      <c r="D252" s="215" t="s">
        <v>190</v>
      </c>
      <c r="E252" s="216" t="s">
        <v>7952</v>
      </c>
      <c r="F252" s="217" t="s">
        <v>7953</v>
      </c>
      <c r="G252" s="218" t="s">
        <v>1352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7994</v>
      </c>
    </row>
    <row r="253" s="2" customFormat="1" ht="16.5" customHeight="1">
      <c r="A253" s="40"/>
      <c r="B253" s="41"/>
      <c r="C253" s="215" t="s">
        <v>2213</v>
      </c>
      <c r="D253" s="215" t="s">
        <v>190</v>
      </c>
      <c r="E253" s="216" t="s">
        <v>6829</v>
      </c>
      <c r="F253" s="217" t="s">
        <v>6830</v>
      </c>
      <c r="G253" s="218" t="s">
        <v>3822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7995</v>
      </c>
    </row>
    <row r="254" s="2" customFormat="1" ht="24.15" customHeight="1">
      <c r="A254" s="40"/>
      <c r="B254" s="41"/>
      <c r="C254" s="215" t="s">
        <v>2218</v>
      </c>
      <c r="D254" s="215" t="s">
        <v>190</v>
      </c>
      <c r="E254" s="216" t="s">
        <v>7956</v>
      </c>
      <c r="F254" s="217" t="s">
        <v>7957</v>
      </c>
      <c r="G254" s="218" t="s">
        <v>501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7996</v>
      </c>
    </row>
    <row r="255" s="2" customFormat="1" ht="16.5" customHeight="1">
      <c r="A255" s="40"/>
      <c r="B255" s="41"/>
      <c r="C255" s="215" t="s">
        <v>2224</v>
      </c>
      <c r="D255" s="215" t="s">
        <v>190</v>
      </c>
      <c r="E255" s="216" t="s">
        <v>6494</v>
      </c>
      <c r="F255" s="217" t="s">
        <v>6495</v>
      </c>
      <c r="G255" s="218" t="s">
        <v>1352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7997</v>
      </c>
    </row>
    <row r="256" s="2" customFormat="1" ht="16.5" customHeight="1">
      <c r="A256" s="40"/>
      <c r="B256" s="41"/>
      <c r="C256" s="215" t="s">
        <v>2229</v>
      </c>
      <c r="D256" s="215" t="s">
        <v>190</v>
      </c>
      <c r="E256" s="216" t="s">
        <v>7960</v>
      </c>
      <c r="F256" s="217" t="s">
        <v>7961</v>
      </c>
      <c r="G256" s="218" t="s">
        <v>1352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7998</v>
      </c>
    </row>
    <row r="257" s="2" customFormat="1" ht="16.5" customHeight="1">
      <c r="A257" s="40"/>
      <c r="B257" s="41"/>
      <c r="C257" s="215" t="s">
        <v>2239</v>
      </c>
      <c r="D257" s="215" t="s">
        <v>190</v>
      </c>
      <c r="E257" s="216" t="s">
        <v>6781</v>
      </c>
      <c r="F257" s="217" t="s">
        <v>6782</v>
      </c>
      <c r="G257" s="218" t="s">
        <v>1352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7999</v>
      </c>
    </row>
    <row r="258" s="2" customFormat="1" ht="16.5" customHeight="1">
      <c r="A258" s="40"/>
      <c r="B258" s="41"/>
      <c r="C258" s="215" t="s">
        <v>2244</v>
      </c>
      <c r="D258" s="215" t="s">
        <v>190</v>
      </c>
      <c r="E258" s="216" t="s">
        <v>5416</v>
      </c>
      <c r="F258" s="217" t="s">
        <v>5417</v>
      </c>
      <c r="G258" s="218" t="s">
        <v>451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8000</v>
      </c>
    </row>
    <row r="259" s="2" customFormat="1" ht="24.15" customHeight="1">
      <c r="A259" s="40"/>
      <c r="B259" s="41"/>
      <c r="C259" s="215" t="s">
        <v>2288</v>
      </c>
      <c r="D259" s="215" t="s">
        <v>190</v>
      </c>
      <c r="E259" s="216" t="s">
        <v>7965</v>
      </c>
      <c r="F259" s="217" t="s">
        <v>7966</v>
      </c>
      <c r="G259" s="218" t="s">
        <v>3822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8001</v>
      </c>
    </row>
    <row r="260" s="2" customFormat="1" ht="16.5" customHeight="1">
      <c r="A260" s="40"/>
      <c r="B260" s="41"/>
      <c r="C260" s="215" t="s">
        <v>2300</v>
      </c>
      <c r="D260" s="215" t="s">
        <v>190</v>
      </c>
      <c r="E260" s="216" t="s">
        <v>7968</v>
      </c>
      <c r="F260" s="217" t="s">
        <v>7969</v>
      </c>
      <c r="G260" s="218" t="s">
        <v>5420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8002</v>
      </c>
    </row>
    <row r="261" s="2" customFormat="1" ht="16.5" customHeight="1">
      <c r="A261" s="40"/>
      <c r="B261" s="41"/>
      <c r="C261" s="215" t="s">
        <v>2308</v>
      </c>
      <c r="D261" s="215" t="s">
        <v>190</v>
      </c>
      <c r="E261" s="216" t="s">
        <v>6786</v>
      </c>
      <c r="F261" s="217" t="s">
        <v>6787</v>
      </c>
      <c r="G261" s="218" t="s">
        <v>3771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8003</v>
      </c>
    </row>
    <row r="262" s="2" customFormat="1" ht="16.5" customHeight="1">
      <c r="A262" s="40"/>
      <c r="B262" s="41"/>
      <c r="C262" s="215" t="s">
        <v>2313</v>
      </c>
      <c r="D262" s="215" t="s">
        <v>190</v>
      </c>
      <c r="E262" s="216" t="s">
        <v>3911</v>
      </c>
      <c r="F262" s="217" t="s">
        <v>3912</v>
      </c>
      <c r="G262" s="218" t="s">
        <v>501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8004</v>
      </c>
    </row>
    <row r="263" s="2" customFormat="1" ht="16.5" customHeight="1">
      <c r="A263" s="40"/>
      <c r="B263" s="41"/>
      <c r="C263" s="215" t="s">
        <v>2319</v>
      </c>
      <c r="D263" s="215" t="s">
        <v>190</v>
      </c>
      <c r="E263" s="216" t="s">
        <v>3907</v>
      </c>
      <c r="F263" s="217" t="s">
        <v>6511</v>
      </c>
      <c r="G263" s="218" t="s">
        <v>3771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8005</v>
      </c>
    </row>
    <row r="264" s="2" customFormat="1" ht="16.5" customHeight="1">
      <c r="A264" s="40"/>
      <c r="B264" s="41"/>
      <c r="C264" s="215" t="s">
        <v>2323</v>
      </c>
      <c r="D264" s="215" t="s">
        <v>190</v>
      </c>
      <c r="E264" s="216" t="s">
        <v>6513</v>
      </c>
      <c r="F264" s="217" t="s">
        <v>6514</v>
      </c>
      <c r="G264" s="218" t="s">
        <v>451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8006</v>
      </c>
    </row>
    <row r="265" s="2" customFormat="1" ht="16.5" customHeight="1">
      <c r="A265" s="40"/>
      <c r="B265" s="41"/>
      <c r="C265" s="215" t="s">
        <v>2329</v>
      </c>
      <c r="D265" s="215" t="s">
        <v>190</v>
      </c>
      <c r="E265" s="216" t="s">
        <v>3899</v>
      </c>
      <c r="F265" s="217" t="s">
        <v>6517</v>
      </c>
      <c r="G265" s="218" t="s">
        <v>501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8007</v>
      </c>
    </row>
    <row r="266" s="2" customFormat="1" ht="16.5" customHeight="1">
      <c r="A266" s="40"/>
      <c r="B266" s="41"/>
      <c r="C266" s="215" t="s">
        <v>2334</v>
      </c>
      <c r="D266" s="215" t="s">
        <v>190</v>
      </c>
      <c r="E266" s="216" t="s">
        <v>6868</v>
      </c>
      <c r="F266" s="217" t="s">
        <v>6869</v>
      </c>
      <c r="G266" s="218" t="s">
        <v>1397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8008</v>
      </c>
    </row>
    <row r="267" s="2" customFormat="1" ht="16.5" customHeight="1">
      <c r="A267" s="40"/>
      <c r="B267" s="41"/>
      <c r="C267" s="215" t="s">
        <v>2339</v>
      </c>
      <c r="D267" s="215" t="s">
        <v>190</v>
      </c>
      <c r="E267" s="216" t="s">
        <v>6526</v>
      </c>
      <c r="F267" s="217" t="s">
        <v>3793</v>
      </c>
      <c r="G267" s="218" t="s">
        <v>1397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8009</v>
      </c>
    </row>
    <row r="268" s="2" customFormat="1" ht="16.5" customHeight="1">
      <c r="A268" s="40"/>
      <c r="B268" s="41"/>
      <c r="C268" s="215" t="s">
        <v>2889</v>
      </c>
      <c r="D268" s="215" t="s">
        <v>190</v>
      </c>
      <c r="E268" s="216" t="s">
        <v>6542</v>
      </c>
      <c r="F268" s="217" t="s">
        <v>6543</v>
      </c>
      <c r="G268" s="218" t="s">
        <v>3822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8010</v>
      </c>
    </row>
    <row r="269" s="2" customFormat="1" ht="16.5" customHeight="1">
      <c r="A269" s="40"/>
      <c r="B269" s="41"/>
      <c r="C269" s="215" t="s">
        <v>2893</v>
      </c>
      <c r="D269" s="215" t="s">
        <v>190</v>
      </c>
      <c r="E269" s="216" t="s">
        <v>6884</v>
      </c>
      <c r="F269" s="217" t="s">
        <v>6885</v>
      </c>
      <c r="G269" s="218" t="s">
        <v>501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8011</v>
      </c>
    </row>
    <row r="270" s="2" customFormat="1" ht="16.5" customHeight="1">
      <c r="A270" s="40"/>
      <c r="B270" s="41"/>
      <c r="C270" s="215" t="s">
        <v>2898</v>
      </c>
      <c r="D270" s="215" t="s">
        <v>190</v>
      </c>
      <c r="E270" s="216" t="s">
        <v>6888</v>
      </c>
      <c r="F270" s="217" t="s">
        <v>6889</v>
      </c>
      <c r="G270" s="218" t="s">
        <v>501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8012</v>
      </c>
    </row>
    <row r="271" s="2" customFormat="1" ht="16.5" customHeight="1">
      <c r="A271" s="40"/>
      <c r="B271" s="41"/>
      <c r="C271" s="215" t="s">
        <v>2903</v>
      </c>
      <c r="D271" s="215" t="s">
        <v>190</v>
      </c>
      <c r="E271" s="216" t="s">
        <v>3913</v>
      </c>
      <c r="F271" s="217" t="s">
        <v>6529</v>
      </c>
      <c r="G271" s="218" t="s">
        <v>1352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8013</v>
      </c>
    </row>
    <row r="272" s="2" customFormat="1" ht="16.5" customHeight="1">
      <c r="A272" s="40"/>
      <c r="B272" s="41"/>
      <c r="C272" s="215" t="s">
        <v>2908</v>
      </c>
      <c r="D272" s="215" t="s">
        <v>190</v>
      </c>
      <c r="E272" s="216" t="s">
        <v>5584</v>
      </c>
      <c r="F272" s="217" t="s">
        <v>4147</v>
      </c>
      <c r="G272" s="218" t="s">
        <v>451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8014</v>
      </c>
    </row>
    <row r="273" s="2" customFormat="1" ht="16.5" customHeight="1">
      <c r="A273" s="40"/>
      <c r="B273" s="41"/>
      <c r="C273" s="215" t="s">
        <v>2912</v>
      </c>
      <c r="D273" s="215" t="s">
        <v>190</v>
      </c>
      <c r="E273" s="216" t="s">
        <v>6092</v>
      </c>
      <c r="F273" s="217" t="s">
        <v>6093</v>
      </c>
      <c r="G273" s="218" t="s">
        <v>1352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8015</v>
      </c>
    </row>
    <row r="274" s="2" customFormat="1" ht="16.5" customHeight="1">
      <c r="A274" s="40"/>
      <c r="B274" s="41"/>
      <c r="C274" s="215" t="s">
        <v>2914</v>
      </c>
      <c r="D274" s="215" t="s">
        <v>190</v>
      </c>
      <c r="E274" s="216" t="s">
        <v>5577</v>
      </c>
      <c r="F274" s="217" t="s">
        <v>5578</v>
      </c>
      <c r="G274" s="218" t="s">
        <v>5579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8016</v>
      </c>
    </row>
    <row r="275" s="2" customFormat="1" ht="16.5" customHeight="1">
      <c r="A275" s="40"/>
      <c r="B275" s="41"/>
      <c r="C275" s="215" t="s">
        <v>2920</v>
      </c>
      <c r="D275" s="215" t="s">
        <v>190</v>
      </c>
      <c r="E275" s="216" t="s">
        <v>6096</v>
      </c>
      <c r="F275" s="217" t="s">
        <v>5581</v>
      </c>
      <c r="G275" s="218" t="s">
        <v>1352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8017</v>
      </c>
    </row>
    <row r="276" s="2" customFormat="1" ht="16.5" customHeight="1">
      <c r="A276" s="40"/>
      <c r="B276" s="41"/>
      <c r="C276" s="215" t="s">
        <v>2922</v>
      </c>
      <c r="D276" s="215" t="s">
        <v>190</v>
      </c>
      <c r="E276" s="216" t="s">
        <v>3917</v>
      </c>
      <c r="F276" s="217" t="s">
        <v>6565</v>
      </c>
      <c r="G276" s="218" t="s">
        <v>345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8018</v>
      </c>
    </row>
    <row r="277" s="2" customFormat="1" ht="16.5" customHeight="1">
      <c r="A277" s="40"/>
      <c r="B277" s="41"/>
      <c r="C277" s="215" t="s">
        <v>2927</v>
      </c>
      <c r="D277" s="215" t="s">
        <v>190</v>
      </c>
      <c r="E277" s="216" t="s">
        <v>3919</v>
      </c>
      <c r="F277" s="217" t="s">
        <v>3762</v>
      </c>
      <c r="G277" s="218" t="s">
        <v>345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8019</v>
      </c>
    </row>
    <row r="278" s="2" customFormat="1" ht="16.5" customHeight="1">
      <c r="A278" s="40"/>
      <c r="B278" s="41"/>
      <c r="C278" s="215" t="s">
        <v>2930</v>
      </c>
      <c r="D278" s="215" t="s">
        <v>190</v>
      </c>
      <c r="E278" s="216" t="s">
        <v>5586</v>
      </c>
      <c r="F278" s="217" t="s">
        <v>5587</v>
      </c>
      <c r="G278" s="218" t="s">
        <v>345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8020</v>
      </c>
    </row>
    <row r="279" s="2" customFormat="1" ht="16.5" customHeight="1">
      <c r="A279" s="40"/>
      <c r="B279" s="41"/>
      <c r="C279" s="215" t="s">
        <v>2933</v>
      </c>
      <c r="D279" s="215" t="s">
        <v>190</v>
      </c>
      <c r="E279" s="216" t="s">
        <v>5588</v>
      </c>
      <c r="F279" s="217" t="s">
        <v>3762</v>
      </c>
      <c r="G279" s="218" t="s">
        <v>345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8021</v>
      </c>
    </row>
    <row r="280" s="2" customFormat="1" ht="16.5" customHeight="1">
      <c r="A280" s="40"/>
      <c r="B280" s="41"/>
      <c r="C280" s="215" t="s">
        <v>2936</v>
      </c>
      <c r="D280" s="215" t="s">
        <v>190</v>
      </c>
      <c r="E280" s="216" t="s">
        <v>5589</v>
      </c>
      <c r="F280" s="217" t="s">
        <v>5590</v>
      </c>
      <c r="G280" s="218" t="s">
        <v>1352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8022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286</v>
      </c>
      <c r="F281" s="202" t="s">
        <v>6900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188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2939</v>
      </c>
      <c r="D282" s="215" t="s">
        <v>190</v>
      </c>
      <c r="E282" s="216" t="s">
        <v>6901</v>
      </c>
      <c r="F282" s="217" t="s">
        <v>4151</v>
      </c>
      <c r="G282" s="218" t="s">
        <v>1866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6902</v>
      </c>
    </row>
    <row r="283" s="2" customFormat="1" ht="16.5" customHeight="1">
      <c r="A283" s="40"/>
      <c r="B283" s="41"/>
      <c r="C283" s="215" t="s">
        <v>2942</v>
      </c>
      <c r="D283" s="215" t="s">
        <v>190</v>
      </c>
      <c r="E283" s="216" t="s">
        <v>6904</v>
      </c>
      <c r="F283" s="217" t="s">
        <v>4154</v>
      </c>
      <c r="G283" s="218" t="s">
        <v>1866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6905</v>
      </c>
    </row>
    <row r="284" s="2" customFormat="1" ht="16.5" customHeight="1">
      <c r="A284" s="40"/>
      <c r="B284" s="41"/>
      <c r="C284" s="215" t="s">
        <v>2946</v>
      </c>
      <c r="D284" s="215" t="s">
        <v>190</v>
      </c>
      <c r="E284" s="216" t="s">
        <v>6906</v>
      </c>
      <c r="F284" s="217" t="s">
        <v>4157</v>
      </c>
      <c r="G284" s="218" t="s">
        <v>451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6907</v>
      </c>
    </row>
    <row r="285" s="2" customFormat="1" ht="24.15" customHeight="1">
      <c r="A285" s="40"/>
      <c r="B285" s="41"/>
      <c r="C285" s="215" t="s">
        <v>2948</v>
      </c>
      <c r="D285" s="215" t="s">
        <v>190</v>
      </c>
      <c r="E285" s="216" t="s">
        <v>6909</v>
      </c>
      <c r="F285" s="217" t="s">
        <v>4160</v>
      </c>
      <c r="G285" s="218" t="s">
        <v>1866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6910</v>
      </c>
    </row>
    <row r="286" s="2" customFormat="1" ht="16.5" customHeight="1">
      <c r="A286" s="40"/>
      <c r="B286" s="41"/>
      <c r="C286" s="215" t="s">
        <v>2950</v>
      </c>
      <c r="D286" s="215" t="s">
        <v>190</v>
      </c>
      <c r="E286" s="216" t="s">
        <v>6912</v>
      </c>
      <c r="F286" s="217" t="s">
        <v>4163</v>
      </c>
      <c r="G286" s="218" t="s">
        <v>1866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6913</v>
      </c>
    </row>
    <row r="287" s="2" customFormat="1" ht="16.5" customHeight="1">
      <c r="A287" s="40"/>
      <c r="B287" s="41"/>
      <c r="C287" s="215" t="s">
        <v>2952</v>
      </c>
      <c r="D287" s="215" t="s">
        <v>190</v>
      </c>
      <c r="E287" s="216" t="s">
        <v>6915</v>
      </c>
      <c r="F287" s="217" t="s">
        <v>4166</v>
      </c>
      <c r="G287" s="218" t="s">
        <v>1866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6916</v>
      </c>
    </row>
    <row r="288" s="2" customFormat="1" ht="62.7" customHeight="1">
      <c r="A288" s="40"/>
      <c r="B288" s="41"/>
      <c r="C288" s="215" t="s">
        <v>2955</v>
      </c>
      <c r="D288" s="215" t="s">
        <v>190</v>
      </c>
      <c r="E288" s="216" t="s">
        <v>6918</v>
      </c>
      <c r="F288" s="217" t="s">
        <v>6919</v>
      </c>
      <c r="G288" s="218" t="s">
        <v>1866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6920</v>
      </c>
    </row>
    <row r="289" s="2" customFormat="1" ht="37.8" customHeight="1">
      <c r="A289" s="40"/>
      <c r="B289" s="41"/>
      <c r="C289" s="215" t="s">
        <v>2957</v>
      </c>
      <c r="D289" s="215" t="s">
        <v>190</v>
      </c>
      <c r="E289" s="216" t="s">
        <v>6922</v>
      </c>
      <c r="F289" s="217" t="s">
        <v>4172</v>
      </c>
      <c r="G289" s="218" t="s">
        <v>1866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6923</v>
      </c>
    </row>
    <row r="290" s="2" customFormat="1" ht="16.5" customHeight="1">
      <c r="A290" s="40"/>
      <c r="B290" s="41"/>
      <c r="C290" s="215" t="s">
        <v>2959</v>
      </c>
      <c r="D290" s="215" t="s">
        <v>190</v>
      </c>
      <c r="E290" s="216" t="s">
        <v>6925</v>
      </c>
      <c r="F290" s="217" t="s">
        <v>4177</v>
      </c>
      <c r="G290" s="218" t="s">
        <v>3822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6926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NLxk3AkXUQ4GBbP8UdHIeNpn9W5717Xd5IcuX/XfCGLMnalizo3b8U1P//DNv7Zs6D4ix01eiy9IEbgYWqc1gg==" hashValue="ivlxe5rFS5tzZFvSWsxO9/19qF6r4A3mPn76Z3yb9c4j/EP71Tag/ZutCveRPVCGdg4aH8G4EQOiSZe2+gqegA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8023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ROUND((SUM(BE94:BE117)),  2)</f>
        <v>0</v>
      </c>
      <c r="G37" s="40"/>
      <c r="H37" s="40"/>
      <c r="I37" s="160">
        <v>0.20999999999999999</v>
      </c>
      <c r="J37" s="159">
        <f>ROUND(((SUM(BE94:BE117))*I37),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ROUND((SUM(BF94:BF117)),  2)</f>
        <v>0</v>
      </c>
      <c r="G38" s="40"/>
      <c r="H38" s="40"/>
      <c r="I38" s="160">
        <v>0.14999999999999999</v>
      </c>
      <c r="J38" s="159">
        <f>ROUND(((SUM(BF94:BF117))*I38),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ROUND((SUM(BG94:BG117)),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ROUND((SUM(BH94:BH117)),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ROUND((SUM(BI94:BI117)),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016 - AV kabeláž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8024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8025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8026</v>
      </c>
      <c r="E70" s="180"/>
      <c r="F70" s="180"/>
      <c r="G70" s="180"/>
      <c r="H70" s="180"/>
      <c r="I70" s="180"/>
      <c r="J70" s="181">
        <f>J116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6928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7701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016 - AV kabeláž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174</v>
      </c>
      <c r="D93" s="191" t="s">
        <v>58</v>
      </c>
      <c r="E93" s="191" t="s">
        <v>54</v>
      </c>
      <c r="F93" s="191" t="s">
        <v>55</v>
      </c>
      <c r="G93" s="191" t="s">
        <v>175</v>
      </c>
      <c r="H93" s="191" t="s">
        <v>176</v>
      </c>
      <c r="I93" s="191" t="s">
        <v>177</v>
      </c>
      <c r="J93" s="191" t="s">
        <v>159</v>
      </c>
      <c r="K93" s="192" t="s">
        <v>178</v>
      </c>
      <c r="L93" s="193"/>
      <c r="M93" s="94" t="s">
        <v>19</v>
      </c>
      <c r="N93" s="95" t="s">
        <v>43</v>
      </c>
      <c r="O93" s="95" t="s">
        <v>179</v>
      </c>
      <c r="P93" s="95" t="s">
        <v>180</v>
      </c>
      <c r="Q93" s="95" t="s">
        <v>181</v>
      </c>
      <c r="R93" s="95" t="s">
        <v>182</v>
      </c>
      <c r="S93" s="95" t="s">
        <v>183</v>
      </c>
      <c r="T93" s="96" t="s">
        <v>184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P95+P110+P116</f>
        <v>0</v>
      </c>
      <c r="Q94" s="98"/>
      <c r="R94" s="196">
        <f>R95+R110+R116</f>
        <v>0</v>
      </c>
      <c r="S94" s="98"/>
      <c r="T94" s="197">
        <f>T95+T110+T116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160</v>
      </c>
      <c r="BK94" s="198">
        <f>BK95+BK110+BK116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145</v>
      </c>
      <c r="F95" s="202" t="s">
        <v>145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188</v>
      </c>
      <c r="BK95" s="212">
        <f>SUM(BK96:BK109)</f>
        <v>0</v>
      </c>
    </row>
    <row r="96" s="2" customFormat="1" ht="21.75" customHeight="1">
      <c r="A96" s="40"/>
      <c r="B96" s="41"/>
      <c r="C96" s="215" t="s">
        <v>80</v>
      </c>
      <c r="D96" s="215" t="s">
        <v>190</v>
      </c>
      <c r="E96" s="216" t="s">
        <v>8027</v>
      </c>
      <c r="F96" s="217" t="s">
        <v>8028</v>
      </c>
      <c r="G96" s="218" t="s">
        <v>501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8029</v>
      </c>
    </row>
    <row r="97" s="2" customFormat="1" ht="16.5" customHeight="1">
      <c r="A97" s="40"/>
      <c r="B97" s="41"/>
      <c r="C97" s="215" t="s">
        <v>82</v>
      </c>
      <c r="D97" s="215" t="s">
        <v>190</v>
      </c>
      <c r="E97" s="216" t="s">
        <v>8030</v>
      </c>
      <c r="F97" s="217" t="s">
        <v>8031</v>
      </c>
      <c r="G97" s="218" t="s">
        <v>501</v>
      </c>
      <c r="H97" s="219">
        <v>250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8032</v>
      </c>
    </row>
    <row r="98" s="2" customFormat="1" ht="33" customHeight="1">
      <c r="A98" s="40"/>
      <c r="B98" s="41"/>
      <c r="C98" s="215" t="s">
        <v>129</v>
      </c>
      <c r="D98" s="215" t="s">
        <v>190</v>
      </c>
      <c r="E98" s="216" t="s">
        <v>8033</v>
      </c>
      <c r="F98" s="217" t="s">
        <v>8034</v>
      </c>
      <c r="G98" s="218" t="s">
        <v>501</v>
      </c>
      <c r="H98" s="219">
        <v>300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8035</v>
      </c>
    </row>
    <row r="99" s="2" customFormat="1" ht="37.8" customHeight="1">
      <c r="A99" s="40"/>
      <c r="B99" s="41"/>
      <c r="C99" s="215" t="s">
        <v>135</v>
      </c>
      <c r="D99" s="215" t="s">
        <v>190</v>
      </c>
      <c r="E99" s="216" t="s">
        <v>8036</v>
      </c>
      <c r="F99" s="217" t="s">
        <v>8037</v>
      </c>
      <c r="G99" s="218" t="s">
        <v>1352</v>
      </c>
      <c r="H99" s="219">
        <v>18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8038</v>
      </c>
    </row>
    <row r="100" s="2" customFormat="1" ht="37.8" customHeight="1">
      <c r="A100" s="40"/>
      <c r="B100" s="41"/>
      <c r="C100" s="215" t="s">
        <v>253</v>
      </c>
      <c r="D100" s="215" t="s">
        <v>190</v>
      </c>
      <c r="E100" s="216" t="s">
        <v>8039</v>
      </c>
      <c r="F100" s="217" t="s">
        <v>8040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8041</v>
      </c>
    </row>
    <row r="101" s="2" customFormat="1" ht="37.8" customHeight="1">
      <c r="A101" s="40"/>
      <c r="B101" s="41"/>
      <c r="C101" s="215" t="s">
        <v>258</v>
      </c>
      <c r="D101" s="215" t="s">
        <v>190</v>
      </c>
      <c r="E101" s="216" t="s">
        <v>8042</v>
      </c>
      <c r="F101" s="217" t="s">
        <v>8043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8044</v>
      </c>
    </row>
    <row r="102" s="2" customFormat="1" ht="24.15" customHeight="1">
      <c r="A102" s="40"/>
      <c r="B102" s="41"/>
      <c r="C102" s="215" t="s">
        <v>263</v>
      </c>
      <c r="D102" s="215" t="s">
        <v>190</v>
      </c>
      <c r="E102" s="216" t="s">
        <v>8045</v>
      </c>
      <c r="F102" s="217" t="s">
        <v>8046</v>
      </c>
      <c r="G102" s="218" t="s">
        <v>501</v>
      </c>
      <c r="H102" s="219">
        <v>60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8047</v>
      </c>
    </row>
    <row r="103" s="2" customFormat="1" ht="24.15" customHeight="1">
      <c r="A103" s="40"/>
      <c r="B103" s="41"/>
      <c r="C103" s="215" t="s">
        <v>268</v>
      </c>
      <c r="D103" s="215" t="s">
        <v>190</v>
      </c>
      <c r="E103" s="216" t="s">
        <v>8048</v>
      </c>
      <c r="F103" s="217" t="s">
        <v>8049</v>
      </c>
      <c r="G103" s="218" t="s">
        <v>501</v>
      </c>
      <c r="H103" s="219">
        <v>80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8050</v>
      </c>
    </row>
    <row r="104" s="2" customFormat="1" ht="16.5" customHeight="1">
      <c r="A104" s="40"/>
      <c r="B104" s="41"/>
      <c r="C104" s="215" t="s">
        <v>239</v>
      </c>
      <c r="D104" s="215" t="s">
        <v>190</v>
      </c>
      <c r="E104" s="216" t="s">
        <v>8051</v>
      </c>
      <c r="F104" s="217" t="s">
        <v>8052</v>
      </c>
      <c r="G104" s="218" t="s">
        <v>501</v>
      </c>
      <c r="H104" s="219">
        <v>100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8053</v>
      </c>
    </row>
    <row r="105" s="2" customFormat="1" ht="24.15" customHeight="1">
      <c r="A105" s="40"/>
      <c r="B105" s="41"/>
      <c r="C105" s="215" t="s">
        <v>286</v>
      </c>
      <c r="D105" s="215" t="s">
        <v>190</v>
      </c>
      <c r="E105" s="216" t="s">
        <v>8054</v>
      </c>
      <c r="F105" s="217" t="s">
        <v>8055</v>
      </c>
      <c r="G105" s="218" t="s">
        <v>501</v>
      </c>
      <c r="H105" s="219">
        <v>70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8056</v>
      </c>
    </row>
    <row r="106" s="2" customFormat="1" ht="16.5" customHeight="1">
      <c r="A106" s="40"/>
      <c r="B106" s="41"/>
      <c r="C106" s="215" t="s">
        <v>296</v>
      </c>
      <c r="D106" s="215" t="s">
        <v>190</v>
      </c>
      <c r="E106" s="216" t="s">
        <v>8057</v>
      </c>
      <c r="F106" s="217" t="s">
        <v>8058</v>
      </c>
      <c r="G106" s="218" t="s">
        <v>7608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8059</v>
      </c>
    </row>
    <row r="107" s="2" customFormat="1" ht="16.5" customHeight="1">
      <c r="A107" s="40"/>
      <c r="B107" s="41"/>
      <c r="C107" s="215" t="s">
        <v>305</v>
      </c>
      <c r="D107" s="215" t="s">
        <v>190</v>
      </c>
      <c r="E107" s="216" t="s">
        <v>8060</v>
      </c>
      <c r="F107" s="217" t="s">
        <v>8061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8062</v>
      </c>
    </row>
    <row r="108" s="2" customFormat="1" ht="16.5" customHeight="1">
      <c r="A108" s="40"/>
      <c r="B108" s="41"/>
      <c r="C108" s="215" t="s">
        <v>312</v>
      </c>
      <c r="D108" s="215" t="s">
        <v>190</v>
      </c>
      <c r="E108" s="216" t="s">
        <v>8063</v>
      </c>
      <c r="F108" s="217" t="s">
        <v>8064</v>
      </c>
      <c r="G108" s="218" t="s">
        <v>1352</v>
      </c>
      <c r="H108" s="219">
        <v>12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8065</v>
      </c>
    </row>
    <row r="109" s="2" customFormat="1" ht="16.5" customHeight="1">
      <c r="A109" s="40"/>
      <c r="B109" s="41"/>
      <c r="C109" s="215" t="s">
        <v>321</v>
      </c>
      <c r="D109" s="215" t="s">
        <v>190</v>
      </c>
      <c r="E109" s="216" t="s">
        <v>8066</v>
      </c>
      <c r="F109" s="217" t="s">
        <v>8067</v>
      </c>
      <c r="G109" s="218" t="s">
        <v>1352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8068</v>
      </c>
    </row>
    <row r="110" s="12" customFormat="1" ht="25.92" customHeight="1">
      <c r="A110" s="12"/>
      <c r="B110" s="199"/>
      <c r="C110" s="200"/>
      <c r="D110" s="201" t="s">
        <v>72</v>
      </c>
      <c r="E110" s="202" t="s">
        <v>8069</v>
      </c>
      <c r="F110" s="202" t="s">
        <v>8069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SUM(P111:P115)</f>
        <v>0</v>
      </c>
      <c r="Q110" s="207"/>
      <c r="R110" s="208">
        <f>SUM(R111:R115)</f>
        <v>0</v>
      </c>
      <c r="S110" s="207"/>
      <c r="T110" s="209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73</v>
      </c>
      <c r="AY110" s="210" t="s">
        <v>188</v>
      </c>
      <c r="BK110" s="212">
        <f>SUM(BK111:BK115)</f>
        <v>0</v>
      </c>
    </row>
    <row r="111" s="2" customFormat="1" ht="24.15" customHeight="1">
      <c r="A111" s="40"/>
      <c r="B111" s="41"/>
      <c r="C111" s="215" t="s">
        <v>8</v>
      </c>
      <c r="D111" s="215" t="s">
        <v>190</v>
      </c>
      <c r="E111" s="216" t="s">
        <v>8070</v>
      </c>
      <c r="F111" s="217" t="s">
        <v>8071</v>
      </c>
      <c r="G111" s="218" t="s">
        <v>1352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8072</v>
      </c>
    </row>
    <row r="112" s="2" customFormat="1" ht="24.15" customHeight="1">
      <c r="A112" s="40"/>
      <c r="B112" s="41"/>
      <c r="C112" s="215" t="s">
        <v>342</v>
      </c>
      <c r="D112" s="215" t="s">
        <v>190</v>
      </c>
      <c r="E112" s="216" t="s">
        <v>8073</v>
      </c>
      <c r="F112" s="217" t="s">
        <v>8074</v>
      </c>
      <c r="G112" s="218" t="s">
        <v>1352</v>
      </c>
      <c r="H112" s="219">
        <v>2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8075</v>
      </c>
    </row>
    <row r="113" s="2" customFormat="1" ht="24.15" customHeight="1">
      <c r="A113" s="40"/>
      <c r="B113" s="41"/>
      <c r="C113" s="215" t="s">
        <v>348</v>
      </c>
      <c r="D113" s="215" t="s">
        <v>190</v>
      </c>
      <c r="E113" s="216" t="s">
        <v>8076</v>
      </c>
      <c r="F113" s="217" t="s">
        <v>8077</v>
      </c>
      <c r="G113" s="218" t="s">
        <v>1352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8078</v>
      </c>
    </row>
    <row r="114" s="2" customFormat="1" ht="24.15" customHeight="1">
      <c r="A114" s="40"/>
      <c r="B114" s="41"/>
      <c r="C114" s="215" t="s">
        <v>355</v>
      </c>
      <c r="D114" s="215" t="s">
        <v>190</v>
      </c>
      <c r="E114" s="216" t="s">
        <v>8079</v>
      </c>
      <c r="F114" s="217" t="s">
        <v>8080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8081</v>
      </c>
    </row>
    <row r="115" s="2" customFormat="1" ht="24.15" customHeight="1">
      <c r="A115" s="40"/>
      <c r="B115" s="41"/>
      <c r="C115" s="215" t="s">
        <v>361</v>
      </c>
      <c r="D115" s="215" t="s">
        <v>190</v>
      </c>
      <c r="E115" s="216" t="s">
        <v>8082</v>
      </c>
      <c r="F115" s="217" t="s">
        <v>8083</v>
      </c>
      <c r="G115" s="218" t="s">
        <v>1352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8084</v>
      </c>
    </row>
    <row r="116" s="12" customFormat="1" ht="25.92" customHeight="1">
      <c r="A116" s="12"/>
      <c r="B116" s="199"/>
      <c r="C116" s="200"/>
      <c r="D116" s="201" t="s">
        <v>72</v>
      </c>
      <c r="E116" s="202" t="s">
        <v>8085</v>
      </c>
      <c r="F116" s="202" t="s">
        <v>8085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P117</f>
        <v>0</v>
      </c>
      <c r="Q116" s="207"/>
      <c r="R116" s="208">
        <f>R117</f>
        <v>0</v>
      </c>
      <c r="S116" s="207"/>
      <c r="T116" s="209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72</v>
      </c>
      <c r="AU116" s="211" t="s">
        <v>73</v>
      </c>
      <c r="AY116" s="210" t="s">
        <v>188</v>
      </c>
      <c r="BK116" s="212">
        <f>BK117</f>
        <v>0</v>
      </c>
    </row>
    <row r="117" s="2" customFormat="1" ht="16.5" customHeight="1">
      <c r="A117" s="40"/>
      <c r="B117" s="41"/>
      <c r="C117" s="215" t="s">
        <v>375</v>
      </c>
      <c r="D117" s="215" t="s">
        <v>190</v>
      </c>
      <c r="E117" s="216" t="s">
        <v>8086</v>
      </c>
      <c r="F117" s="217" t="s">
        <v>8087</v>
      </c>
      <c r="G117" s="218" t="s">
        <v>7608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67" t="s">
        <v>19</v>
      </c>
      <c r="N117" s="268" t="s">
        <v>44</v>
      </c>
      <c r="O117" s="269"/>
      <c r="P117" s="270">
        <f>O117*H117</f>
        <v>0</v>
      </c>
      <c r="Q117" s="270">
        <v>0</v>
      </c>
      <c r="R117" s="270">
        <f>Q117*H117</f>
        <v>0</v>
      </c>
      <c r="S117" s="270">
        <v>0</v>
      </c>
      <c r="T117" s="271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8088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e6qv4Us6WLfW+o2VU0Y5m3atXG2tRAHpOkqIcgN601swkAUeVSefTOX+Siaa+xCBS2MTgyUlUdh7tXD5A3butw==" hashValue="eS0KmQ3V74/UNWB3WP0KnVmX3GQ+EGXeqFs4iR5XJpRGpV4LvfXzjyzSELwDQiZ0CxteENX7zU47mOoqriqJQw==" algorithmName="SHA-512" password="CC35"/>
  <autoFilter ref="C93:K1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6927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8089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164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1043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172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6927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174</v>
      </c>
      <c r="D89" s="191" t="s">
        <v>58</v>
      </c>
      <c r="E89" s="191" t="s">
        <v>54</v>
      </c>
      <c r="F89" s="191" t="s">
        <v>55</v>
      </c>
      <c r="G89" s="191" t="s">
        <v>175</v>
      </c>
      <c r="H89" s="191" t="s">
        <v>176</v>
      </c>
      <c r="I89" s="191" t="s">
        <v>177</v>
      </c>
      <c r="J89" s="191" t="s">
        <v>159</v>
      </c>
      <c r="K89" s="192" t="s">
        <v>178</v>
      </c>
      <c r="L89" s="193"/>
      <c r="M89" s="94" t="s">
        <v>19</v>
      </c>
      <c r="N89" s="95" t="s">
        <v>43</v>
      </c>
      <c r="O89" s="95" t="s">
        <v>179</v>
      </c>
      <c r="P89" s="95" t="s">
        <v>180</v>
      </c>
      <c r="Q89" s="95" t="s">
        <v>181</v>
      </c>
      <c r="R89" s="95" t="s">
        <v>182</v>
      </c>
      <c r="S89" s="95" t="s">
        <v>183</v>
      </c>
      <c r="T89" s="96" t="s">
        <v>184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160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186</v>
      </c>
      <c r="F91" s="202" t="s">
        <v>187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188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239</v>
      </c>
      <c r="F92" s="213" t="s">
        <v>240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188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190</v>
      </c>
      <c r="E93" s="216" t="s">
        <v>241</v>
      </c>
      <c r="F93" s="217" t="s">
        <v>242</v>
      </c>
      <c r="G93" s="218" t="s">
        <v>243</v>
      </c>
      <c r="H93" s="219">
        <v>372.60599999999999</v>
      </c>
      <c r="I93" s="220"/>
      <c r="J93" s="221">
        <f>ROUND(I93*H93,2)</f>
        <v>0</v>
      </c>
      <c r="K93" s="217" t="s">
        <v>194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190</v>
      </c>
      <c r="AU93" s="226" t="s">
        <v>82</v>
      </c>
      <c r="AY93" s="19" t="s">
        <v>188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8090</v>
      </c>
    </row>
    <row r="94" s="2" customFormat="1">
      <c r="A94" s="40"/>
      <c r="B94" s="41"/>
      <c r="C94" s="42"/>
      <c r="D94" s="228" t="s">
        <v>196</v>
      </c>
      <c r="E94" s="42"/>
      <c r="F94" s="229" t="s">
        <v>245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196</v>
      </c>
      <c r="AU94" s="19" t="s">
        <v>82</v>
      </c>
    </row>
    <row r="95" s="14" customFormat="1">
      <c r="A95" s="14"/>
      <c r="B95" s="244"/>
      <c r="C95" s="245"/>
      <c r="D95" s="235" t="s">
        <v>198</v>
      </c>
      <c r="E95" s="246" t="s">
        <v>19</v>
      </c>
      <c r="F95" s="247" t="s">
        <v>8091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198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188</v>
      </c>
    </row>
    <row r="96" s="15" customFormat="1">
      <c r="A96" s="15"/>
      <c r="B96" s="255"/>
      <c r="C96" s="256"/>
      <c r="D96" s="235" t="s">
        <v>198</v>
      </c>
      <c r="E96" s="257" t="s">
        <v>19</v>
      </c>
      <c r="F96" s="258" t="s">
        <v>229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198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188</v>
      </c>
    </row>
    <row r="97" s="2" customFormat="1" ht="24.15" customHeight="1">
      <c r="A97" s="40"/>
      <c r="B97" s="41"/>
      <c r="C97" s="215" t="s">
        <v>82</v>
      </c>
      <c r="D97" s="215" t="s">
        <v>190</v>
      </c>
      <c r="E97" s="216" t="s">
        <v>248</v>
      </c>
      <c r="F97" s="217" t="s">
        <v>249</v>
      </c>
      <c r="G97" s="218" t="s">
        <v>243</v>
      </c>
      <c r="H97" s="219">
        <v>44712.720000000001</v>
      </c>
      <c r="I97" s="220"/>
      <c r="J97" s="221">
        <f>ROUND(I97*H97,2)</f>
        <v>0</v>
      </c>
      <c r="K97" s="217" t="s">
        <v>194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82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8092</v>
      </c>
    </row>
    <row r="98" s="2" customFormat="1">
      <c r="A98" s="40"/>
      <c r="B98" s="41"/>
      <c r="C98" s="42"/>
      <c r="D98" s="228" t="s">
        <v>196</v>
      </c>
      <c r="E98" s="42"/>
      <c r="F98" s="229" t="s">
        <v>251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196</v>
      </c>
      <c r="AU98" s="19" t="s">
        <v>82</v>
      </c>
    </row>
    <row r="99" s="14" customFormat="1">
      <c r="A99" s="14"/>
      <c r="B99" s="244"/>
      <c r="C99" s="245"/>
      <c r="D99" s="235" t="s">
        <v>198</v>
      </c>
      <c r="E99" s="246" t="s">
        <v>19</v>
      </c>
      <c r="F99" s="247" t="s">
        <v>8093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198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188</v>
      </c>
    </row>
    <row r="100" s="15" customFormat="1">
      <c r="A100" s="15"/>
      <c r="B100" s="255"/>
      <c r="C100" s="256"/>
      <c r="D100" s="235" t="s">
        <v>198</v>
      </c>
      <c r="E100" s="257" t="s">
        <v>19</v>
      </c>
      <c r="F100" s="258" t="s">
        <v>229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198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188</v>
      </c>
    </row>
    <row r="101" s="2" customFormat="1" ht="24.15" customHeight="1">
      <c r="A101" s="40"/>
      <c r="B101" s="41"/>
      <c r="C101" s="215" t="s">
        <v>129</v>
      </c>
      <c r="D101" s="215" t="s">
        <v>190</v>
      </c>
      <c r="E101" s="216" t="s">
        <v>254</v>
      </c>
      <c r="F101" s="217" t="s">
        <v>255</v>
      </c>
      <c r="G101" s="218" t="s">
        <v>243</v>
      </c>
      <c r="H101" s="219">
        <v>372.60599999999999</v>
      </c>
      <c r="I101" s="220"/>
      <c r="J101" s="221">
        <f>ROUND(I101*H101,2)</f>
        <v>0</v>
      </c>
      <c r="K101" s="217" t="s">
        <v>194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82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8094</v>
      </c>
    </row>
    <row r="102" s="2" customFormat="1">
      <c r="A102" s="40"/>
      <c r="B102" s="41"/>
      <c r="C102" s="42"/>
      <c r="D102" s="228" t="s">
        <v>196</v>
      </c>
      <c r="E102" s="42"/>
      <c r="F102" s="229" t="s">
        <v>257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196</v>
      </c>
      <c r="AU102" s="19" t="s">
        <v>82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8091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5" customFormat="1">
      <c r="A104" s="15"/>
      <c r="B104" s="255"/>
      <c r="C104" s="256"/>
      <c r="D104" s="235" t="s">
        <v>198</v>
      </c>
      <c r="E104" s="257" t="s">
        <v>19</v>
      </c>
      <c r="F104" s="258" t="s">
        <v>229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198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188</v>
      </c>
    </row>
    <row r="105" s="2" customFormat="1" ht="16.5" customHeight="1">
      <c r="A105" s="40"/>
      <c r="B105" s="41"/>
      <c r="C105" s="215" t="s">
        <v>135</v>
      </c>
      <c r="D105" s="215" t="s">
        <v>190</v>
      </c>
      <c r="E105" s="216" t="s">
        <v>259</v>
      </c>
      <c r="F105" s="217" t="s">
        <v>260</v>
      </c>
      <c r="G105" s="218" t="s">
        <v>243</v>
      </c>
      <c r="H105" s="219">
        <v>372.60599999999999</v>
      </c>
      <c r="I105" s="220"/>
      <c r="J105" s="221">
        <f>ROUND(I105*H105,2)</f>
        <v>0</v>
      </c>
      <c r="K105" s="217" t="s">
        <v>194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82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8095</v>
      </c>
    </row>
    <row r="106" s="2" customFormat="1">
      <c r="A106" s="40"/>
      <c r="B106" s="41"/>
      <c r="C106" s="42"/>
      <c r="D106" s="228" t="s">
        <v>196</v>
      </c>
      <c r="E106" s="42"/>
      <c r="F106" s="229" t="s">
        <v>262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196</v>
      </c>
      <c r="AU106" s="19" t="s">
        <v>82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8091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5" customFormat="1">
      <c r="A108" s="15"/>
      <c r="B108" s="255"/>
      <c r="C108" s="256"/>
      <c r="D108" s="235" t="s">
        <v>198</v>
      </c>
      <c r="E108" s="257" t="s">
        <v>19</v>
      </c>
      <c r="F108" s="258" t="s">
        <v>229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198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188</v>
      </c>
    </row>
    <row r="109" s="2" customFormat="1" ht="16.5" customHeight="1">
      <c r="A109" s="40"/>
      <c r="B109" s="41"/>
      <c r="C109" s="215" t="s">
        <v>253</v>
      </c>
      <c r="D109" s="215" t="s">
        <v>190</v>
      </c>
      <c r="E109" s="216" t="s">
        <v>264</v>
      </c>
      <c r="F109" s="217" t="s">
        <v>265</v>
      </c>
      <c r="G109" s="218" t="s">
        <v>243</v>
      </c>
      <c r="H109" s="219">
        <v>44712.720000000001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8096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267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8093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5" customFormat="1">
      <c r="A112" s="15"/>
      <c r="B112" s="255"/>
      <c r="C112" s="256"/>
      <c r="D112" s="235" t="s">
        <v>198</v>
      </c>
      <c r="E112" s="257" t="s">
        <v>19</v>
      </c>
      <c r="F112" s="258" t="s">
        <v>229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198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188</v>
      </c>
    </row>
    <row r="113" s="2" customFormat="1" ht="16.5" customHeight="1">
      <c r="A113" s="40"/>
      <c r="B113" s="41"/>
      <c r="C113" s="215" t="s">
        <v>258</v>
      </c>
      <c r="D113" s="215" t="s">
        <v>190</v>
      </c>
      <c r="E113" s="216" t="s">
        <v>269</v>
      </c>
      <c r="F113" s="217" t="s">
        <v>270</v>
      </c>
      <c r="G113" s="218" t="s">
        <v>243</v>
      </c>
      <c r="H113" s="219">
        <v>372.60599999999999</v>
      </c>
      <c r="I113" s="220"/>
      <c r="J113" s="221">
        <f>ROUND(I113*H113,2)</f>
        <v>0</v>
      </c>
      <c r="K113" s="217" t="s">
        <v>194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82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8097</v>
      </c>
    </row>
    <row r="114" s="2" customFormat="1">
      <c r="A114" s="40"/>
      <c r="B114" s="41"/>
      <c r="C114" s="42"/>
      <c r="D114" s="228" t="s">
        <v>196</v>
      </c>
      <c r="E114" s="42"/>
      <c r="F114" s="229" t="s">
        <v>272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196</v>
      </c>
      <c r="AU114" s="19" t="s">
        <v>82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8091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408</v>
      </c>
      <c r="F117" s="202" t="s">
        <v>409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188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1379</v>
      </c>
      <c r="F118" s="213" t="s">
        <v>1380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188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263</v>
      </c>
      <c r="D119" s="215" t="s">
        <v>190</v>
      </c>
      <c r="E119" s="216" t="s">
        <v>8098</v>
      </c>
      <c r="F119" s="217" t="s">
        <v>8099</v>
      </c>
      <c r="G119" s="218" t="s">
        <v>243</v>
      </c>
      <c r="H119" s="219">
        <v>366.34300000000002</v>
      </c>
      <c r="I119" s="220"/>
      <c r="J119" s="221">
        <f>ROUND(I119*H119,2)</f>
        <v>0</v>
      </c>
      <c r="K119" s="217" t="s">
        <v>194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342</v>
      </c>
      <c r="AT119" s="226" t="s">
        <v>190</v>
      </c>
      <c r="AU119" s="226" t="s">
        <v>82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342</v>
      </c>
      <c r="BM119" s="226" t="s">
        <v>8100</v>
      </c>
    </row>
    <row r="120" s="2" customFormat="1">
      <c r="A120" s="40"/>
      <c r="B120" s="41"/>
      <c r="C120" s="42"/>
      <c r="D120" s="228" t="s">
        <v>196</v>
      </c>
      <c r="E120" s="42"/>
      <c r="F120" s="229" t="s">
        <v>8101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196</v>
      </c>
      <c r="AU120" s="19" t="s">
        <v>82</v>
      </c>
    </row>
    <row r="121" s="13" customFormat="1">
      <c r="A121" s="13"/>
      <c r="B121" s="233"/>
      <c r="C121" s="234"/>
      <c r="D121" s="235" t="s">
        <v>198</v>
      </c>
      <c r="E121" s="236" t="s">
        <v>19</v>
      </c>
      <c r="F121" s="237" t="s">
        <v>3635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198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188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3400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3654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3383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3655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3" customFormat="1">
      <c r="A126" s="13"/>
      <c r="B126" s="233"/>
      <c r="C126" s="234"/>
      <c r="D126" s="235" t="s">
        <v>198</v>
      </c>
      <c r="E126" s="236" t="s">
        <v>19</v>
      </c>
      <c r="F126" s="237" t="s">
        <v>3412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198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3656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3657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662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663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664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3083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3418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3657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3658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3659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3660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3659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16.5" customHeight="1">
      <c r="A140" s="40"/>
      <c r="B140" s="41"/>
      <c r="C140" s="272" t="s">
        <v>268</v>
      </c>
      <c r="D140" s="272" t="s">
        <v>522</v>
      </c>
      <c r="E140" s="273" t="s">
        <v>8102</v>
      </c>
      <c r="F140" s="274" t="s">
        <v>8103</v>
      </c>
      <c r="G140" s="275" t="s">
        <v>243</v>
      </c>
      <c r="H140" s="276">
        <v>384.66000000000002</v>
      </c>
      <c r="I140" s="277"/>
      <c r="J140" s="278">
        <f>ROUND(I140*H140,2)</f>
        <v>0</v>
      </c>
      <c r="K140" s="274" t="s">
        <v>452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630</v>
      </c>
      <c r="AT140" s="226" t="s">
        <v>522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342</v>
      </c>
      <c r="BM140" s="226" t="s">
        <v>8104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3635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3400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3654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3383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3655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3" customFormat="1">
      <c r="A146" s="13"/>
      <c r="B146" s="233"/>
      <c r="C146" s="234"/>
      <c r="D146" s="235" t="s">
        <v>198</v>
      </c>
      <c r="E146" s="236" t="s">
        <v>19</v>
      </c>
      <c r="F146" s="237" t="s">
        <v>3412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198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3656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3657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662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663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664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3083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3" customFormat="1">
      <c r="A153" s="13"/>
      <c r="B153" s="233"/>
      <c r="C153" s="234"/>
      <c r="D153" s="235" t="s">
        <v>198</v>
      </c>
      <c r="E153" s="236" t="s">
        <v>19</v>
      </c>
      <c r="F153" s="237" t="s">
        <v>3418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198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3657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3658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3659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3660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3659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14" customFormat="1">
      <c r="A160" s="14"/>
      <c r="B160" s="244"/>
      <c r="C160" s="245"/>
      <c r="D160" s="235" t="s">
        <v>198</v>
      </c>
      <c r="E160" s="245"/>
      <c r="F160" s="247" t="s">
        <v>8105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188</v>
      </c>
    </row>
    <row r="161" s="2" customFormat="1" ht="24.15" customHeight="1">
      <c r="A161" s="40"/>
      <c r="B161" s="41"/>
      <c r="C161" s="215" t="s">
        <v>239</v>
      </c>
      <c r="D161" s="215" t="s">
        <v>190</v>
      </c>
      <c r="E161" s="216" t="s">
        <v>8106</v>
      </c>
      <c r="F161" s="217" t="s">
        <v>8107</v>
      </c>
      <c r="G161" s="218" t="s">
        <v>243</v>
      </c>
      <c r="H161" s="219">
        <v>123.57899999999999</v>
      </c>
      <c r="I161" s="220"/>
      <c r="J161" s="221">
        <f>ROUND(I161*H161,2)</f>
        <v>0</v>
      </c>
      <c r="K161" s="217" t="s">
        <v>194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342</v>
      </c>
      <c r="AT161" s="226" t="s">
        <v>190</v>
      </c>
      <c r="AU161" s="226" t="s">
        <v>82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342</v>
      </c>
      <c r="BM161" s="226" t="s">
        <v>8108</v>
      </c>
    </row>
    <row r="162" s="2" customFormat="1">
      <c r="A162" s="40"/>
      <c r="B162" s="41"/>
      <c r="C162" s="42"/>
      <c r="D162" s="228" t="s">
        <v>196</v>
      </c>
      <c r="E162" s="42"/>
      <c r="F162" s="229" t="s">
        <v>8109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196</v>
      </c>
      <c r="AU162" s="19" t="s">
        <v>82</v>
      </c>
    </row>
    <row r="163" s="13" customFormat="1">
      <c r="A163" s="13"/>
      <c r="B163" s="233"/>
      <c r="C163" s="234"/>
      <c r="D163" s="235" t="s">
        <v>198</v>
      </c>
      <c r="E163" s="236" t="s">
        <v>19</v>
      </c>
      <c r="F163" s="237" t="s">
        <v>3637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198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188</v>
      </c>
    </row>
    <row r="164" s="13" customFormat="1">
      <c r="A164" s="13"/>
      <c r="B164" s="233"/>
      <c r="C164" s="234"/>
      <c r="D164" s="235" t="s">
        <v>198</v>
      </c>
      <c r="E164" s="236" t="s">
        <v>19</v>
      </c>
      <c r="F164" s="237" t="s">
        <v>3383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198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3661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3662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3663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3400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3662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3661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3" customFormat="1">
      <c r="A171" s="13"/>
      <c r="B171" s="233"/>
      <c r="C171" s="234"/>
      <c r="D171" s="235" t="s">
        <v>198</v>
      </c>
      <c r="E171" s="236" t="s">
        <v>19</v>
      </c>
      <c r="F171" s="237" t="s">
        <v>3418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198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3664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5" customFormat="1">
      <c r="A173" s="15"/>
      <c r="B173" s="255"/>
      <c r="C173" s="256"/>
      <c r="D173" s="235" t="s">
        <v>198</v>
      </c>
      <c r="E173" s="257" t="s">
        <v>19</v>
      </c>
      <c r="F173" s="258" t="s">
        <v>229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198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188</v>
      </c>
    </row>
    <row r="174" s="2" customFormat="1" ht="16.5" customHeight="1">
      <c r="A174" s="40"/>
      <c r="B174" s="41"/>
      <c r="C174" s="272" t="s">
        <v>286</v>
      </c>
      <c r="D174" s="272" t="s">
        <v>522</v>
      </c>
      <c r="E174" s="273" t="s">
        <v>8110</v>
      </c>
      <c r="F174" s="274" t="s">
        <v>8111</v>
      </c>
      <c r="G174" s="275" t="s">
        <v>243</v>
      </c>
      <c r="H174" s="276">
        <v>129.75800000000001</v>
      </c>
      <c r="I174" s="277"/>
      <c r="J174" s="278">
        <f>ROUND(I174*H174,2)</f>
        <v>0</v>
      </c>
      <c r="K174" s="274" t="s">
        <v>194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630</v>
      </c>
      <c r="AT174" s="226" t="s">
        <v>522</v>
      </c>
      <c r="AU174" s="226" t="s">
        <v>82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342</v>
      </c>
      <c r="BM174" s="226" t="s">
        <v>8112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3637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3" customFormat="1">
      <c r="A176" s="13"/>
      <c r="B176" s="233"/>
      <c r="C176" s="234"/>
      <c r="D176" s="235" t="s">
        <v>198</v>
      </c>
      <c r="E176" s="236" t="s">
        <v>19</v>
      </c>
      <c r="F176" s="237" t="s">
        <v>3383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198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3661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3662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3663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3400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3662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3661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3418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3664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5" customFormat="1">
      <c r="A185" s="15"/>
      <c r="B185" s="255"/>
      <c r="C185" s="256"/>
      <c r="D185" s="235" t="s">
        <v>198</v>
      </c>
      <c r="E185" s="257" t="s">
        <v>19</v>
      </c>
      <c r="F185" s="258" t="s">
        <v>229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198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188</v>
      </c>
    </row>
    <row r="186" s="14" customFormat="1">
      <c r="A186" s="14"/>
      <c r="B186" s="244"/>
      <c r="C186" s="245"/>
      <c r="D186" s="235" t="s">
        <v>198</v>
      </c>
      <c r="E186" s="245"/>
      <c r="F186" s="247" t="s">
        <v>3642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188</v>
      </c>
    </row>
    <row r="187" s="2" customFormat="1" ht="24.15" customHeight="1">
      <c r="A187" s="40"/>
      <c r="B187" s="41"/>
      <c r="C187" s="215" t="s">
        <v>296</v>
      </c>
      <c r="D187" s="215" t="s">
        <v>190</v>
      </c>
      <c r="E187" s="216" t="s">
        <v>1443</v>
      </c>
      <c r="F187" s="217" t="s">
        <v>1444</v>
      </c>
      <c r="G187" s="218" t="s">
        <v>460</v>
      </c>
      <c r="H187" s="266"/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342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342</v>
      </c>
      <c r="BM187" s="226" t="s">
        <v>8113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1446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455</v>
      </c>
      <c r="F189" s="202" t="s">
        <v>456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253</v>
      </c>
      <c r="AT189" s="211" t="s">
        <v>72</v>
      </c>
      <c r="AU189" s="211" t="s">
        <v>73</v>
      </c>
      <c r="AY189" s="210" t="s">
        <v>188</v>
      </c>
      <c r="BK189" s="212">
        <f>BK190</f>
        <v>0</v>
      </c>
    </row>
    <row r="190" s="2" customFormat="1" ht="16.5" customHeight="1">
      <c r="A190" s="40"/>
      <c r="B190" s="41"/>
      <c r="C190" s="215" t="s">
        <v>305</v>
      </c>
      <c r="D190" s="215" t="s">
        <v>190</v>
      </c>
      <c r="E190" s="216" t="s">
        <v>458</v>
      </c>
      <c r="F190" s="217" t="s">
        <v>459</v>
      </c>
      <c r="G190" s="218" t="s">
        <v>460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3706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5qkt+TFExsNx+q8K/szwYrSvZpVaSBho4hh6VD+R81zwHQ9nNzQCXrLAebS6RSFPeWck8S+eD3mnojv5TU78Sw==" hashValue="yQ95XvaQR2+DD4q3j+Onx5NxJuVOYtk92jEstn70cysEQDYQ1K9EKUptPdtdzKHr7qRof7TjMnC7AeT1I4fsKQ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8114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16. 9. 2021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ROUND((SUM(BE80:BE96)),  2)</f>
        <v>0</v>
      </c>
      <c r="G33" s="40"/>
      <c r="H33" s="40"/>
      <c r="I33" s="160">
        <v>0.20999999999999999</v>
      </c>
      <c r="J33" s="159">
        <f>ROUND(((SUM(BE80:BE96))*I33),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ROUND((SUM(BF80:BF96)),  2)</f>
        <v>0</v>
      </c>
      <c r="G34" s="40"/>
      <c r="H34" s="40"/>
      <c r="I34" s="160">
        <v>0.14999999999999999</v>
      </c>
      <c r="J34" s="159">
        <f>ROUND(((SUM(BF80:BF96))*I34),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ROUND((SUM(BG80:BG96)),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ROUND((SUM(BH80:BH96)),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ROUND((SUM(BI80:BI96)),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157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OU - stavební úpravy objektu ZW - děkanát Lékařské fakulty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16. 9. 2021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Ostravská univerzita, Dvořákova 138/7, Ostrava</v>
      </c>
      <c r="G54" s="42"/>
      <c r="H54" s="42"/>
      <c r="I54" s="34" t="s">
        <v>32</v>
      </c>
      <c r="J54" s="38" t="str">
        <f>E21</f>
        <v>Ing.arch.Martin Janda,Lomná 1895, Frenštát p.R.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158</v>
      </c>
      <c r="D57" s="174"/>
      <c r="E57" s="174"/>
      <c r="F57" s="174"/>
      <c r="G57" s="174"/>
      <c r="H57" s="174"/>
      <c r="I57" s="174"/>
      <c r="J57" s="175" t="s">
        <v>159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160</v>
      </c>
    </row>
    <row r="60" s="9" customFormat="1" ht="24.96" customHeight="1">
      <c r="A60" s="9"/>
      <c r="B60" s="177"/>
      <c r="C60" s="178"/>
      <c r="D60" s="179" t="s">
        <v>171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173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OU - stavební úpravy objektu ZW - děkanát Lékařské fakulty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153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03 - Ostatní náklady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16. 9. 2021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Ostravská univerzita, Dvořákova 138/7, Ostrava</v>
      </c>
      <c r="G76" s="42"/>
      <c r="H76" s="42"/>
      <c r="I76" s="34" t="s">
        <v>32</v>
      </c>
      <c r="J76" s="38" t="str">
        <f>E21</f>
        <v>Ing.arch.Martin Janda,Lomná 1895, Frenštát p.R.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174</v>
      </c>
      <c r="D79" s="191" t="s">
        <v>58</v>
      </c>
      <c r="E79" s="191" t="s">
        <v>54</v>
      </c>
      <c r="F79" s="191" t="s">
        <v>55</v>
      </c>
      <c r="G79" s="191" t="s">
        <v>175</v>
      </c>
      <c r="H79" s="191" t="s">
        <v>176</v>
      </c>
      <c r="I79" s="191" t="s">
        <v>177</v>
      </c>
      <c r="J79" s="191" t="s">
        <v>159</v>
      </c>
      <c r="K79" s="192" t="s">
        <v>178</v>
      </c>
      <c r="L79" s="193"/>
      <c r="M79" s="94" t="s">
        <v>19</v>
      </c>
      <c r="N79" s="95" t="s">
        <v>43</v>
      </c>
      <c r="O79" s="95" t="s">
        <v>179</v>
      </c>
      <c r="P79" s="95" t="s">
        <v>180</v>
      </c>
      <c r="Q79" s="95" t="s">
        <v>181</v>
      </c>
      <c r="R79" s="95" t="s">
        <v>182</v>
      </c>
      <c r="S79" s="95" t="s">
        <v>183</v>
      </c>
      <c r="T79" s="96" t="s">
        <v>184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185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160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72</v>
      </c>
      <c r="E81" s="202" t="s">
        <v>446</v>
      </c>
      <c r="F81" s="202" t="s">
        <v>447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SUM(P82:P96)</f>
        <v>0</v>
      </c>
      <c r="Q81" s="207"/>
      <c r="R81" s="208">
        <f>SUM(R82:R96)</f>
        <v>0</v>
      </c>
      <c r="S81" s="207"/>
      <c r="T81" s="209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135</v>
      </c>
      <c r="AT81" s="211" t="s">
        <v>72</v>
      </c>
      <c r="AU81" s="211" t="s">
        <v>73</v>
      </c>
      <c r="AY81" s="210" t="s">
        <v>188</v>
      </c>
      <c r="BK81" s="212">
        <f>SUM(BK82:BK96)</f>
        <v>0</v>
      </c>
    </row>
    <row r="82" s="2" customFormat="1" ht="16.5" customHeight="1">
      <c r="A82" s="40"/>
      <c r="B82" s="41"/>
      <c r="C82" s="215" t="s">
        <v>80</v>
      </c>
      <c r="D82" s="215" t="s">
        <v>190</v>
      </c>
      <c r="E82" s="216" t="s">
        <v>3702</v>
      </c>
      <c r="F82" s="217" t="s">
        <v>8115</v>
      </c>
      <c r="G82" s="218" t="s">
        <v>1866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44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453</v>
      </c>
      <c r="AT82" s="226" t="s">
        <v>190</v>
      </c>
      <c r="AU82" s="226" t="s">
        <v>80</v>
      </c>
      <c r="AY82" s="19" t="s">
        <v>188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453</v>
      </c>
      <c r="BM82" s="226" t="s">
        <v>8116</v>
      </c>
    </row>
    <row r="83" s="14" customFormat="1">
      <c r="A83" s="14"/>
      <c r="B83" s="244"/>
      <c r="C83" s="245"/>
      <c r="D83" s="235" t="s">
        <v>198</v>
      </c>
      <c r="E83" s="246" t="s">
        <v>19</v>
      </c>
      <c r="F83" s="247" t="s">
        <v>80</v>
      </c>
      <c r="G83" s="245"/>
      <c r="H83" s="248">
        <v>1</v>
      </c>
      <c r="I83" s="249"/>
      <c r="J83" s="245"/>
      <c r="K83" s="245"/>
      <c r="L83" s="250"/>
      <c r="M83" s="251"/>
      <c r="N83" s="252"/>
      <c r="O83" s="252"/>
      <c r="P83" s="252"/>
      <c r="Q83" s="252"/>
      <c r="R83" s="252"/>
      <c r="S83" s="252"/>
      <c r="T83" s="253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54" t="s">
        <v>198</v>
      </c>
      <c r="AU83" s="254" t="s">
        <v>80</v>
      </c>
      <c r="AV83" s="14" t="s">
        <v>82</v>
      </c>
      <c r="AW83" s="14" t="s">
        <v>35</v>
      </c>
      <c r="AX83" s="14" t="s">
        <v>73</v>
      </c>
      <c r="AY83" s="254" t="s">
        <v>188</v>
      </c>
    </row>
    <row r="84" s="15" customFormat="1">
      <c r="A84" s="15"/>
      <c r="B84" s="255"/>
      <c r="C84" s="256"/>
      <c r="D84" s="235" t="s">
        <v>198</v>
      </c>
      <c r="E84" s="257" t="s">
        <v>19</v>
      </c>
      <c r="F84" s="258" t="s">
        <v>229</v>
      </c>
      <c r="G84" s="256"/>
      <c r="H84" s="259">
        <v>1</v>
      </c>
      <c r="I84" s="260"/>
      <c r="J84" s="256"/>
      <c r="K84" s="256"/>
      <c r="L84" s="261"/>
      <c r="M84" s="262"/>
      <c r="N84" s="263"/>
      <c r="O84" s="263"/>
      <c r="P84" s="263"/>
      <c r="Q84" s="263"/>
      <c r="R84" s="263"/>
      <c r="S84" s="263"/>
      <c r="T84" s="264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T84" s="265" t="s">
        <v>198</v>
      </c>
      <c r="AU84" s="265" t="s">
        <v>80</v>
      </c>
      <c r="AV84" s="15" t="s">
        <v>135</v>
      </c>
      <c r="AW84" s="15" t="s">
        <v>35</v>
      </c>
      <c r="AX84" s="15" t="s">
        <v>80</v>
      </c>
      <c r="AY84" s="265" t="s">
        <v>188</v>
      </c>
    </row>
    <row r="85" s="2" customFormat="1" ht="16.5" customHeight="1">
      <c r="A85" s="40"/>
      <c r="B85" s="41"/>
      <c r="C85" s="215" t="s">
        <v>82</v>
      </c>
      <c r="D85" s="215" t="s">
        <v>190</v>
      </c>
      <c r="E85" s="216" t="s">
        <v>5399</v>
      </c>
      <c r="F85" s="217" t="s">
        <v>8117</v>
      </c>
      <c r="G85" s="218" t="s">
        <v>3822</v>
      </c>
      <c r="H85" s="219">
        <v>1</v>
      </c>
      <c r="I85" s="220"/>
      <c r="J85" s="221">
        <f>ROUND(I85*H85,2)</f>
        <v>0</v>
      </c>
      <c r="K85" s="217" t="s">
        <v>19</v>
      </c>
      <c r="L85" s="46"/>
      <c r="M85" s="222" t="s">
        <v>19</v>
      </c>
      <c r="N85" s="223" t="s">
        <v>44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453</v>
      </c>
      <c r="AT85" s="226" t="s">
        <v>190</v>
      </c>
      <c r="AU85" s="226" t="s">
        <v>80</v>
      </c>
      <c r="AY85" s="19" t="s">
        <v>188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80</v>
      </c>
      <c r="BK85" s="227">
        <f>ROUND(I85*H85,2)</f>
        <v>0</v>
      </c>
      <c r="BL85" s="19" t="s">
        <v>453</v>
      </c>
      <c r="BM85" s="226" t="s">
        <v>8118</v>
      </c>
    </row>
    <row r="86" s="14" customFormat="1">
      <c r="A86" s="14"/>
      <c r="B86" s="244"/>
      <c r="C86" s="245"/>
      <c r="D86" s="235" t="s">
        <v>198</v>
      </c>
      <c r="E86" s="246" t="s">
        <v>19</v>
      </c>
      <c r="F86" s="247" t="s">
        <v>80</v>
      </c>
      <c r="G86" s="245"/>
      <c r="H86" s="248">
        <v>1</v>
      </c>
      <c r="I86" s="249"/>
      <c r="J86" s="245"/>
      <c r="K86" s="245"/>
      <c r="L86" s="250"/>
      <c r="M86" s="251"/>
      <c r="N86" s="252"/>
      <c r="O86" s="252"/>
      <c r="P86" s="252"/>
      <c r="Q86" s="252"/>
      <c r="R86" s="252"/>
      <c r="S86" s="252"/>
      <c r="T86" s="25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4" t="s">
        <v>198</v>
      </c>
      <c r="AU86" s="254" t="s">
        <v>80</v>
      </c>
      <c r="AV86" s="14" t="s">
        <v>82</v>
      </c>
      <c r="AW86" s="14" t="s">
        <v>35</v>
      </c>
      <c r="AX86" s="14" t="s">
        <v>73</v>
      </c>
      <c r="AY86" s="254" t="s">
        <v>188</v>
      </c>
    </row>
    <row r="87" s="15" customFormat="1">
      <c r="A87" s="15"/>
      <c r="B87" s="255"/>
      <c r="C87" s="256"/>
      <c r="D87" s="235" t="s">
        <v>198</v>
      </c>
      <c r="E87" s="257" t="s">
        <v>19</v>
      </c>
      <c r="F87" s="258" t="s">
        <v>229</v>
      </c>
      <c r="G87" s="256"/>
      <c r="H87" s="259">
        <v>1</v>
      </c>
      <c r="I87" s="260"/>
      <c r="J87" s="256"/>
      <c r="K87" s="256"/>
      <c r="L87" s="261"/>
      <c r="M87" s="262"/>
      <c r="N87" s="263"/>
      <c r="O87" s="263"/>
      <c r="P87" s="263"/>
      <c r="Q87" s="263"/>
      <c r="R87" s="263"/>
      <c r="S87" s="263"/>
      <c r="T87" s="26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5" t="s">
        <v>198</v>
      </c>
      <c r="AU87" s="265" t="s">
        <v>80</v>
      </c>
      <c r="AV87" s="15" t="s">
        <v>135</v>
      </c>
      <c r="AW87" s="15" t="s">
        <v>35</v>
      </c>
      <c r="AX87" s="15" t="s">
        <v>80</v>
      </c>
      <c r="AY87" s="265" t="s">
        <v>188</v>
      </c>
    </row>
    <row r="88" s="2" customFormat="1" ht="16.5" customHeight="1">
      <c r="A88" s="40"/>
      <c r="B88" s="41"/>
      <c r="C88" s="215" t="s">
        <v>129</v>
      </c>
      <c r="D88" s="215" t="s">
        <v>190</v>
      </c>
      <c r="E88" s="216" t="s">
        <v>8119</v>
      </c>
      <c r="F88" s="217" t="s">
        <v>8120</v>
      </c>
      <c r="G88" s="218" t="s">
        <v>3822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44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453</v>
      </c>
      <c r="AT88" s="226" t="s">
        <v>190</v>
      </c>
      <c r="AU88" s="226" t="s">
        <v>80</v>
      </c>
      <c r="AY88" s="19" t="s">
        <v>188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453</v>
      </c>
      <c r="BM88" s="226" t="s">
        <v>8121</v>
      </c>
    </row>
    <row r="89" s="14" customFormat="1">
      <c r="A89" s="14"/>
      <c r="B89" s="244"/>
      <c r="C89" s="245"/>
      <c r="D89" s="235" t="s">
        <v>198</v>
      </c>
      <c r="E89" s="246" t="s">
        <v>19</v>
      </c>
      <c r="F89" s="247" t="s">
        <v>80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198</v>
      </c>
      <c r="AU89" s="254" t="s">
        <v>80</v>
      </c>
      <c r="AV89" s="14" t="s">
        <v>82</v>
      </c>
      <c r="AW89" s="14" t="s">
        <v>35</v>
      </c>
      <c r="AX89" s="14" t="s">
        <v>73</v>
      </c>
      <c r="AY89" s="254" t="s">
        <v>188</v>
      </c>
    </row>
    <row r="90" s="15" customFormat="1">
      <c r="A90" s="15"/>
      <c r="B90" s="255"/>
      <c r="C90" s="256"/>
      <c r="D90" s="235" t="s">
        <v>198</v>
      </c>
      <c r="E90" s="257" t="s">
        <v>19</v>
      </c>
      <c r="F90" s="258" t="s">
        <v>229</v>
      </c>
      <c r="G90" s="256"/>
      <c r="H90" s="259">
        <v>1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198</v>
      </c>
      <c r="AU90" s="265" t="s">
        <v>80</v>
      </c>
      <c r="AV90" s="15" t="s">
        <v>135</v>
      </c>
      <c r="AW90" s="15" t="s">
        <v>35</v>
      </c>
      <c r="AX90" s="15" t="s">
        <v>80</v>
      </c>
      <c r="AY90" s="265" t="s">
        <v>188</v>
      </c>
    </row>
    <row r="91" s="2" customFormat="1" ht="16.5" customHeight="1">
      <c r="A91" s="40"/>
      <c r="B91" s="41"/>
      <c r="C91" s="215" t="s">
        <v>135</v>
      </c>
      <c r="D91" s="215" t="s">
        <v>190</v>
      </c>
      <c r="E91" s="216" t="s">
        <v>8122</v>
      </c>
      <c r="F91" s="217" t="s">
        <v>8123</v>
      </c>
      <c r="G91" s="218" t="s">
        <v>3822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453</v>
      </c>
      <c r="AT91" s="226" t="s">
        <v>190</v>
      </c>
      <c r="AU91" s="226" t="s">
        <v>80</v>
      </c>
      <c r="AY91" s="19" t="s">
        <v>188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453</v>
      </c>
      <c r="BM91" s="226" t="s">
        <v>8124</v>
      </c>
    </row>
    <row r="92" s="14" customFormat="1">
      <c r="A92" s="14"/>
      <c r="B92" s="244"/>
      <c r="C92" s="245"/>
      <c r="D92" s="235" t="s">
        <v>198</v>
      </c>
      <c r="E92" s="246" t="s">
        <v>19</v>
      </c>
      <c r="F92" s="247" t="s">
        <v>80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198</v>
      </c>
      <c r="AU92" s="254" t="s">
        <v>80</v>
      </c>
      <c r="AV92" s="14" t="s">
        <v>82</v>
      </c>
      <c r="AW92" s="14" t="s">
        <v>35</v>
      </c>
      <c r="AX92" s="14" t="s">
        <v>73</v>
      </c>
      <c r="AY92" s="254" t="s">
        <v>188</v>
      </c>
    </row>
    <row r="93" s="15" customFormat="1">
      <c r="A93" s="15"/>
      <c r="B93" s="255"/>
      <c r="C93" s="256"/>
      <c r="D93" s="235" t="s">
        <v>198</v>
      </c>
      <c r="E93" s="257" t="s">
        <v>19</v>
      </c>
      <c r="F93" s="258" t="s">
        <v>229</v>
      </c>
      <c r="G93" s="256"/>
      <c r="H93" s="259">
        <v>1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5" t="s">
        <v>198</v>
      </c>
      <c r="AU93" s="265" t="s">
        <v>80</v>
      </c>
      <c r="AV93" s="15" t="s">
        <v>135</v>
      </c>
      <c r="AW93" s="15" t="s">
        <v>35</v>
      </c>
      <c r="AX93" s="15" t="s">
        <v>80</v>
      </c>
      <c r="AY93" s="265" t="s">
        <v>188</v>
      </c>
    </row>
    <row r="94" s="2" customFormat="1" ht="16.5" customHeight="1">
      <c r="A94" s="40"/>
      <c r="B94" s="41"/>
      <c r="C94" s="215" t="s">
        <v>253</v>
      </c>
      <c r="D94" s="215" t="s">
        <v>190</v>
      </c>
      <c r="E94" s="216" t="s">
        <v>8125</v>
      </c>
      <c r="F94" s="217" t="s">
        <v>150</v>
      </c>
      <c r="G94" s="218" t="s">
        <v>3822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453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453</v>
      </c>
      <c r="BM94" s="226" t="s">
        <v>8126</v>
      </c>
    </row>
    <row r="95" s="14" customFormat="1">
      <c r="A95" s="14"/>
      <c r="B95" s="244"/>
      <c r="C95" s="245"/>
      <c r="D95" s="235" t="s">
        <v>198</v>
      </c>
      <c r="E95" s="246" t="s">
        <v>19</v>
      </c>
      <c r="F95" s="247" t="s">
        <v>80</v>
      </c>
      <c r="G95" s="245"/>
      <c r="H95" s="248">
        <v>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198</v>
      </c>
      <c r="AU95" s="254" t="s">
        <v>80</v>
      </c>
      <c r="AV95" s="14" t="s">
        <v>82</v>
      </c>
      <c r="AW95" s="14" t="s">
        <v>35</v>
      </c>
      <c r="AX95" s="14" t="s">
        <v>73</v>
      </c>
      <c r="AY95" s="254" t="s">
        <v>188</v>
      </c>
    </row>
    <row r="96" s="15" customFormat="1">
      <c r="A96" s="15"/>
      <c r="B96" s="255"/>
      <c r="C96" s="256"/>
      <c r="D96" s="235" t="s">
        <v>198</v>
      </c>
      <c r="E96" s="257" t="s">
        <v>19</v>
      </c>
      <c r="F96" s="258" t="s">
        <v>229</v>
      </c>
      <c r="G96" s="256"/>
      <c r="H96" s="259">
        <v>1</v>
      </c>
      <c r="I96" s="260"/>
      <c r="J96" s="256"/>
      <c r="K96" s="256"/>
      <c r="L96" s="261"/>
      <c r="M96" s="295"/>
      <c r="N96" s="296"/>
      <c r="O96" s="296"/>
      <c r="P96" s="296"/>
      <c r="Q96" s="296"/>
      <c r="R96" s="296"/>
      <c r="S96" s="296"/>
      <c r="T96" s="29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198</v>
      </c>
      <c r="AU96" s="265" t="s">
        <v>80</v>
      </c>
      <c r="AV96" s="15" t="s">
        <v>135</v>
      </c>
      <c r="AW96" s="15" t="s">
        <v>35</v>
      </c>
      <c r="AX96" s="15" t="s">
        <v>80</v>
      </c>
      <c r="AY96" s="265" t="s">
        <v>188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0GPtqg4YoJQjtB9DZQ4IgMONWieCcv1OGebjn2221lXwQHiT71U9+JJRnTlvVFkMk+BOSdiMjmk3loJdNt3z0A==" hashValue="XKiTVBwLRu7yRpOk8BoykiLPrNO1Kwres/RvhnIF3yRvPvgVq7p3131imJJ5XXuEcAjty5n8jssRG6KSCzU3LA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8127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8128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8129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8130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8131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8132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8133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8134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8135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8136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8137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79</v>
      </c>
      <c r="F18" s="309" t="s">
        <v>8138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8139</v>
      </c>
      <c r="F19" s="309" t="s">
        <v>8140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8141</v>
      </c>
      <c r="F20" s="309" t="s">
        <v>8142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8143</v>
      </c>
      <c r="F21" s="309" t="s">
        <v>8144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446</v>
      </c>
      <c r="F22" s="309" t="s">
        <v>447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86</v>
      </c>
      <c r="F23" s="309" t="s">
        <v>8145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8146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8147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8148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8149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8150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8151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8152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8153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8154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174</v>
      </c>
      <c r="F36" s="309"/>
      <c r="G36" s="309" t="s">
        <v>8155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8156</v>
      </c>
      <c r="F37" s="309"/>
      <c r="G37" s="309" t="s">
        <v>8157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54</v>
      </c>
      <c r="F38" s="309"/>
      <c r="G38" s="309" t="s">
        <v>8158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55</v>
      </c>
      <c r="F39" s="309"/>
      <c r="G39" s="309" t="s">
        <v>8159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175</v>
      </c>
      <c r="F40" s="309"/>
      <c r="G40" s="309" t="s">
        <v>8160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176</v>
      </c>
      <c r="F41" s="309"/>
      <c r="G41" s="309" t="s">
        <v>8161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8162</v>
      </c>
      <c r="F42" s="309"/>
      <c r="G42" s="309" t="s">
        <v>8163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8164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8165</v>
      </c>
      <c r="F44" s="309"/>
      <c r="G44" s="309" t="s">
        <v>8166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178</v>
      </c>
      <c r="F45" s="309"/>
      <c r="G45" s="309" t="s">
        <v>8167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8168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8169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8170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8171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8172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8173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8174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8175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8176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8177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8178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8179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8180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8181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8182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8183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8184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8185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8186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8187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8188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8189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8190</v>
      </c>
      <c r="D76" s="327"/>
      <c r="E76" s="327"/>
      <c r="F76" s="327" t="s">
        <v>8191</v>
      </c>
      <c r="G76" s="328"/>
      <c r="H76" s="327" t="s">
        <v>55</v>
      </c>
      <c r="I76" s="327" t="s">
        <v>58</v>
      </c>
      <c r="J76" s="327" t="s">
        <v>8192</v>
      </c>
      <c r="K76" s="326"/>
    </row>
    <row r="77" s="1" customFormat="1" ht="17.25" customHeight="1">
      <c r="B77" s="324"/>
      <c r="C77" s="329" t="s">
        <v>8193</v>
      </c>
      <c r="D77" s="329"/>
      <c r="E77" s="329"/>
      <c r="F77" s="330" t="s">
        <v>8194</v>
      </c>
      <c r="G77" s="331"/>
      <c r="H77" s="329"/>
      <c r="I77" s="329"/>
      <c r="J77" s="329" t="s">
        <v>8195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54</v>
      </c>
      <c r="D79" s="334"/>
      <c r="E79" s="334"/>
      <c r="F79" s="335" t="s">
        <v>8196</v>
      </c>
      <c r="G79" s="336"/>
      <c r="H79" s="312" t="s">
        <v>8197</v>
      </c>
      <c r="I79" s="312" t="s">
        <v>8198</v>
      </c>
      <c r="J79" s="312">
        <v>20</v>
      </c>
      <c r="K79" s="326"/>
    </row>
    <row r="80" s="1" customFormat="1" ht="15" customHeight="1">
      <c r="B80" s="324"/>
      <c r="C80" s="312" t="s">
        <v>8199</v>
      </c>
      <c r="D80" s="312"/>
      <c r="E80" s="312"/>
      <c r="F80" s="335" t="s">
        <v>8196</v>
      </c>
      <c r="G80" s="336"/>
      <c r="H80" s="312" t="s">
        <v>8200</v>
      </c>
      <c r="I80" s="312" t="s">
        <v>8198</v>
      </c>
      <c r="J80" s="312">
        <v>120</v>
      </c>
      <c r="K80" s="326"/>
    </row>
    <row r="81" s="1" customFormat="1" ht="15" customHeight="1">
      <c r="B81" s="337"/>
      <c r="C81" s="312" t="s">
        <v>8201</v>
      </c>
      <c r="D81" s="312"/>
      <c r="E81" s="312"/>
      <c r="F81" s="335" t="s">
        <v>8202</v>
      </c>
      <c r="G81" s="336"/>
      <c r="H81" s="312" t="s">
        <v>8203</v>
      </c>
      <c r="I81" s="312" t="s">
        <v>8198</v>
      </c>
      <c r="J81" s="312">
        <v>50</v>
      </c>
      <c r="K81" s="326"/>
    </row>
    <row r="82" s="1" customFormat="1" ht="15" customHeight="1">
      <c r="B82" s="337"/>
      <c r="C82" s="312" t="s">
        <v>8204</v>
      </c>
      <c r="D82" s="312"/>
      <c r="E82" s="312"/>
      <c r="F82" s="335" t="s">
        <v>8196</v>
      </c>
      <c r="G82" s="336"/>
      <c r="H82" s="312" t="s">
        <v>8205</v>
      </c>
      <c r="I82" s="312" t="s">
        <v>8206</v>
      </c>
      <c r="J82" s="312"/>
      <c r="K82" s="326"/>
    </row>
    <row r="83" s="1" customFormat="1" ht="15" customHeight="1">
      <c r="B83" s="337"/>
      <c r="C83" s="338" t="s">
        <v>8207</v>
      </c>
      <c r="D83" s="338"/>
      <c r="E83" s="338"/>
      <c r="F83" s="339" t="s">
        <v>8202</v>
      </c>
      <c r="G83" s="338"/>
      <c r="H83" s="338" t="s">
        <v>8208</v>
      </c>
      <c r="I83" s="338" t="s">
        <v>8198</v>
      </c>
      <c r="J83" s="338">
        <v>15</v>
      </c>
      <c r="K83" s="326"/>
    </row>
    <row r="84" s="1" customFormat="1" ht="15" customHeight="1">
      <c r="B84" s="337"/>
      <c r="C84" s="338" t="s">
        <v>8209</v>
      </c>
      <c r="D84" s="338"/>
      <c r="E84" s="338"/>
      <c r="F84" s="339" t="s">
        <v>8202</v>
      </c>
      <c r="G84" s="338"/>
      <c r="H84" s="338" t="s">
        <v>8210</v>
      </c>
      <c r="I84" s="338" t="s">
        <v>8198</v>
      </c>
      <c r="J84" s="338">
        <v>15</v>
      </c>
      <c r="K84" s="326"/>
    </row>
    <row r="85" s="1" customFormat="1" ht="15" customHeight="1">
      <c r="B85" s="337"/>
      <c r="C85" s="338" t="s">
        <v>8211</v>
      </c>
      <c r="D85" s="338"/>
      <c r="E85" s="338"/>
      <c r="F85" s="339" t="s">
        <v>8202</v>
      </c>
      <c r="G85" s="338"/>
      <c r="H85" s="338" t="s">
        <v>8212</v>
      </c>
      <c r="I85" s="338" t="s">
        <v>8198</v>
      </c>
      <c r="J85" s="338">
        <v>20</v>
      </c>
      <c r="K85" s="326"/>
    </row>
    <row r="86" s="1" customFormat="1" ht="15" customHeight="1">
      <c r="B86" s="337"/>
      <c r="C86" s="338" t="s">
        <v>8213</v>
      </c>
      <c r="D86" s="338"/>
      <c r="E86" s="338"/>
      <c r="F86" s="339" t="s">
        <v>8202</v>
      </c>
      <c r="G86" s="338"/>
      <c r="H86" s="338" t="s">
        <v>8214</v>
      </c>
      <c r="I86" s="338" t="s">
        <v>8198</v>
      </c>
      <c r="J86" s="338">
        <v>20</v>
      </c>
      <c r="K86" s="326"/>
    </row>
    <row r="87" s="1" customFormat="1" ht="15" customHeight="1">
      <c r="B87" s="337"/>
      <c r="C87" s="312" t="s">
        <v>8215</v>
      </c>
      <c r="D87" s="312"/>
      <c r="E87" s="312"/>
      <c r="F87" s="335" t="s">
        <v>8202</v>
      </c>
      <c r="G87" s="336"/>
      <c r="H87" s="312" t="s">
        <v>8216</v>
      </c>
      <c r="I87" s="312" t="s">
        <v>8198</v>
      </c>
      <c r="J87" s="312">
        <v>50</v>
      </c>
      <c r="K87" s="326"/>
    </row>
    <row r="88" s="1" customFormat="1" ht="15" customHeight="1">
      <c r="B88" s="337"/>
      <c r="C88" s="312" t="s">
        <v>8217</v>
      </c>
      <c r="D88" s="312"/>
      <c r="E88" s="312"/>
      <c r="F88" s="335" t="s">
        <v>8202</v>
      </c>
      <c r="G88" s="336"/>
      <c r="H88" s="312" t="s">
        <v>8218</v>
      </c>
      <c r="I88" s="312" t="s">
        <v>8198</v>
      </c>
      <c r="J88" s="312">
        <v>20</v>
      </c>
      <c r="K88" s="326"/>
    </row>
    <row r="89" s="1" customFormat="1" ht="15" customHeight="1">
      <c r="B89" s="337"/>
      <c r="C89" s="312" t="s">
        <v>8219</v>
      </c>
      <c r="D89" s="312"/>
      <c r="E89" s="312"/>
      <c r="F89" s="335" t="s">
        <v>8202</v>
      </c>
      <c r="G89" s="336"/>
      <c r="H89" s="312" t="s">
        <v>8220</v>
      </c>
      <c r="I89" s="312" t="s">
        <v>8198</v>
      </c>
      <c r="J89" s="312">
        <v>20</v>
      </c>
      <c r="K89" s="326"/>
    </row>
    <row r="90" s="1" customFormat="1" ht="15" customHeight="1">
      <c r="B90" s="337"/>
      <c r="C90" s="312" t="s">
        <v>8221</v>
      </c>
      <c r="D90" s="312"/>
      <c r="E90" s="312"/>
      <c r="F90" s="335" t="s">
        <v>8202</v>
      </c>
      <c r="G90" s="336"/>
      <c r="H90" s="312" t="s">
        <v>8222</v>
      </c>
      <c r="I90" s="312" t="s">
        <v>8198</v>
      </c>
      <c r="J90" s="312">
        <v>50</v>
      </c>
      <c r="K90" s="326"/>
    </row>
    <row r="91" s="1" customFormat="1" ht="15" customHeight="1">
      <c r="B91" s="337"/>
      <c r="C91" s="312" t="s">
        <v>8223</v>
      </c>
      <c r="D91" s="312"/>
      <c r="E91" s="312"/>
      <c r="F91" s="335" t="s">
        <v>8202</v>
      </c>
      <c r="G91" s="336"/>
      <c r="H91" s="312" t="s">
        <v>8223</v>
      </c>
      <c r="I91" s="312" t="s">
        <v>8198</v>
      </c>
      <c r="J91" s="312">
        <v>50</v>
      </c>
      <c r="K91" s="326"/>
    </row>
    <row r="92" s="1" customFormat="1" ht="15" customHeight="1">
      <c r="B92" s="337"/>
      <c r="C92" s="312" t="s">
        <v>8224</v>
      </c>
      <c r="D92" s="312"/>
      <c r="E92" s="312"/>
      <c r="F92" s="335" t="s">
        <v>8202</v>
      </c>
      <c r="G92" s="336"/>
      <c r="H92" s="312" t="s">
        <v>8225</v>
      </c>
      <c r="I92" s="312" t="s">
        <v>8198</v>
      </c>
      <c r="J92" s="312">
        <v>255</v>
      </c>
      <c r="K92" s="326"/>
    </row>
    <row r="93" s="1" customFormat="1" ht="15" customHeight="1">
      <c r="B93" s="337"/>
      <c r="C93" s="312" t="s">
        <v>8226</v>
      </c>
      <c r="D93" s="312"/>
      <c r="E93" s="312"/>
      <c r="F93" s="335" t="s">
        <v>8196</v>
      </c>
      <c r="G93" s="336"/>
      <c r="H93" s="312" t="s">
        <v>8227</v>
      </c>
      <c r="I93" s="312" t="s">
        <v>8228</v>
      </c>
      <c r="J93" s="312"/>
      <c r="K93" s="326"/>
    </row>
    <row r="94" s="1" customFormat="1" ht="15" customHeight="1">
      <c r="B94" s="337"/>
      <c r="C94" s="312" t="s">
        <v>8229</v>
      </c>
      <c r="D94" s="312"/>
      <c r="E94" s="312"/>
      <c r="F94" s="335" t="s">
        <v>8196</v>
      </c>
      <c r="G94" s="336"/>
      <c r="H94" s="312" t="s">
        <v>8230</v>
      </c>
      <c r="I94" s="312" t="s">
        <v>8231</v>
      </c>
      <c r="J94" s="312"/>
      <c r="K94" s="326"/>
    </row>
    <row r="95" s="1" customFormat="1" ht="15" customHeight="1">
      <c r="B95" s="337"/>
      <c r="C95" s="312" t="s">
        <v>8232</v>
      </c>
      <c r="D95" s="312"/>
      <c r="E95" s="312"/>
      <c r="F95" s="335" t="s">
        <v>8196</v>
      </c>
      <c r="G95" s="336"/>
      <c r="H95" s="312" t="s">
        <v>8232</v>
      </c>
      <c r="I95" s="312" t="s">
        <v>8231</v>
      </c>
      <c r="J95" s="312"/>
      <c r="K95" s="326"/>
    </row>
    <row r="96" s="1" customFormat="1" ht="15" customHeight="1">
      <c r="B96" s="337"/>
      <c r="C96" s="312" t="s">
        <v>39</v>
      </c>
      <c r="D96" s="312"/>
      <c r="E96" s="312"/>
      <c r="F96" s="335" t="s">
        <v>8196</v>
      </c>
      <c r="G96" s="336"/>
      <c r="H96" s="312" t="s">
        <v>8233</v>
      </c>
      <c r="I96" s="312" t="s">
        <v>8231</v>
      </c>
      <c r="J96" s="312"/>
      <c r="K96" s="326"/>
    </row>
    <row r="97" s="1" customFormat="1" ht="15" customHeight="1">
      <c r="B97" s="337"/>
      <c r="C97" s="312" t="s">
        <v>49</v>
      </c>
      <c r="D97" s="312"/>
      <c r="E97" s="312"/>
      <c r="F97" s="335" t="s">
        <v>8196</v>
      </c>
      <c r="G97" s="336"/>
      <c r="H97" s="312" t="s">
        <v>8234</v>
      </c>
      <c r="I97" s="312" t="s">
        <v>8231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8235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8190</v>
      </c>
      <c r="D103" s="327"/>
      <c r="E103" s="327"/>
      <c r="F103" s="327" t="s">
        <v>8191</v>
      </c>
      <c r="G103" s="328"/>
      <c r="H103" s="327" t="s">
        <v>55</v>
      </c>
      <c r="I103" s="327" t="s">
        <v>58</v>
      </c>
      <c r="J103" s="327" t="s">
        <v>8192</v>
      </c>
      <c r="K103" s="326"/>
    </row>
    <row r="104" s="1" customFormat="1" ht="17.25" customHeight="1">
      <c r="B104" s="324"/>
      <c r="C104" s="329" t="s">
        <v>8193</v>
      </c>
      <c r="D104" s="329"/>
      <c r="E104" s="329"/>
      <c r="F104" s="330" t="s">
        <v>8194</v>
      </c>
      <c r="G104" s="331"/>
      <c r="H104" s="329"/>
      <c r="I104" s="329"/>
      <c r="J104" s="329" t="s">
        <v>8195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54</v>
      </c>
      <c r="D106" s="334"/>
      <c r="E106" s="334"/>
      <c r="F106" s="335" t="s">
        <v>8196</v>
      </c>
      <c r="G106" s="312"/>
      <c r="H106" s="312" t="s">
        <v>8236</v>
      </c>
      <c r="I106" s="312" t="s">
        <v>8198</v>
      </c>
      <c r="J106" s="312">
        <v>20</v>
      </c>
      <c r="K106" s="326"/>
    </row>
    <row r="107" s="1" customFormat="1" ht="15" customHeight="1">
      <c r="B107" s="324"/>
      <c r="C107" s="312" t="s">
        <v>8199</v>
      </c>
      <c r="D107" s="312"/>
      <c r="E107" s="312"/>
      <c r="F107" s="335" t="s">
        <v>8196</v>
      </c>
      <c r="G107" s="312"/>
      <c r="H107" s="312" t="s">
        <v>8236</v>
      </c>
      <c r="I107" s="312" t="s">
        <v>8198</v>
      </c>
      <c r="J107" s="312">
        <v>120</v>
      </c>
      <c r="K107" s="326"/>
    </row>
    <row r="108" s="1" customFormat="1" ht="15" customHeight="1">
      <c r="B108" s="337"/>
      <c r="C108" s="312" t="s">
        <v>8201</v>
      </c>
      <c r="D108" s="312"/>
      <c r="E108" s="312"/>
      <c r="F108" s="335" t="s">
        <v>8202</v>
      </c>
      <c r="G108" s="312"/>
      <c r="H108" s="312" t="s">
        <v>8236</v>
      </c>
      <c r="I108" s="312" t="s">
        <v>8198</v>
      </c>
      <c r="J108" s="312">
        <v>50</v>
      </c>
      <c r="K108" s="326"/>
    </row>
    <row r="109" s="1" customFormat="1" ht="15" customHeight="1">
      <c r="B109" s="337"/>
      <c r="C109" s="312" t="s">
        <v>8204</v>
      </c>
      <c r="D109" s="312"/>
      <c r="E109" s="312"/>
      <c r="F109" s="335" t="s">
        <v>8196</v>
      </c>
      <c r="G109" s="312"/>
      <c r="H109" s="312" t="s">
        <v>8236</v>
      </c>
      <c r="I109" s="312" t="s">
        <v>8206</v>
      </c>
      <c r="J109" s="312"/>
      <c r="K109" s="326"/>
    </row>
    <row r="110" s="1" customFormat="1" ht="15" customHeight="1">
      <c r="B110" s="337"/>
      <c r="C110" s="312" t="s">
        <v>8215</v>
      </c>
      <c r="D110" s="312"/>
      <c r="E110" s="312"/>
      <c r="F110" s="335" t="s">
        <v>8202</v>
      </c>
      <c r="G110" s="312"/>
      <c r="H110" s="312" t="s">
        <v>8236</v>
      </c>
      <c r="I110" s="312" t="s">
        <v>8198</v>
      </c>
      <c r="J110" s="312">
        <v>50</v>
      </c>
      <c r="K110" s="326"/>
    </row>
    <row r="111" s="1" customFormat="1" ht="15" customHeight="1">
      <c r="B111" s="337"/>
      <c r="C111" s="312" t="s">
        <v>8223</v>
      </c>
      <c r="D111" s="312"/>
      <c r="E111" s="312"/>
      <c r="F111" s="335" t="s">
        <v>8202</v>
      </c>
      <c r="G111" s="312"/>
      <c r="H111" s="312" t="s">
        <v>8236</v>
      </c>
      <c r="I111" s="312" t="s">
        <v>8198</v>
      </c>
      <c r="J111" s="312">
        <v>50</v>
      </c>
      <c r="K111" s="326"/>
    </row>
    <row r="112" s="1" customFormat="1" ht="15" customHeight="1">
      <c r="B112" s="337"/>
      <c r="C112" s="312" t="s">
        <v>8221</v>
      </c>
      <c r="D112" s="312"/>
      <c r="E112" s="312"/>
      <c r="F112" s="335" t="s">
        <v>8202</v>
      </c>
      <c r="G112" s="312"/>
      <c r="H112" s="312" t="s">
        <v>8236</v>
      </c>
      <c r="I112" s="312" t="s">
        <v>8198</v>
      </c>
      <c r="J112" s="312">
        <v>50</v>
      </c>
      <c r="K112" s="326"/>
    </row>
    <row r="113" s="1" customFormat="1" ht="15" customHeight="1">
      <c r="B113" s="337"/>
      <c r="C113" s="312" t="s">
        <v>54</v>
      </c>
      <c r="D113" s="312"/>
      <c r="E113" s="312"/>
      <c r="F113" s="335" t="s">
        <v>8196</v>
      </c>
      <c r="G113" s="312"/>
      <c r="H113" s="312" t="s">
        <v>8237</v>
      </c>
      <c r="I113" s="312" t="s">
        <v>8198</v>
      </c>
      <c r="J113" s="312">
        <v>20</v>
      </c>
      <c r="K113" s="326"/>
    </row>
    <row r="114" s="1" customFormat="1" ht="15" customHeight="1">
      <c r="B114" s="337"/>
      <c r="C114" s="312" t="s">
        <v>8238</v>
      </c>
      <c r="D114" s="312"/>
      <c r="E114" s="312"/>
      <c r="F114" s="335" t="s">
        <v>8196</v>
      </c>
      <c r="G114" s="312"/>
      <c r="H114" s="312" t="s">
        <v>8239</v>
      </c>
      <c r="I114" s="312" t="s">
        <v>8198</v>
      </c>
      <c r="J114" s="312">
        <v>120</v>
      </c>
      <c r="K114" s="326"/>
    </row>
    <row r="115" s="1" customFormat="1" ht="15" customHeight="1">
      <c r="B115" s="337"/>
      <c r="C115" s="312" t="s">
        <v>39</v>
      </c>
      <c r="D115" s="312"/>
      <c r="E115" s="312"/>
      <c r="F115" s="335" t="s">
        <v>8196</v>
      </c>
      <c r="G115" s="312"/>
      <c r="H115" s="312" t="s">
        <v>8240</v>
      </c>
      <c r="I115" s="312" t="s">
        <v>8231</v>
      </c>
      <c r="J115" s="312"/>
      <c r="K115" s="326"/>
    </row>
    <row r="116" s="1" customFormat="1" ht="15" customHeight="1">
      <c r="B116" s="337"/>
      <c r="C116" s="312" t="s">
        <v>49</v>
      </c>
      <c r="D116" s="312"/>
      <c r="E116" s="312"/>
      <c r="F116" s="335" t="s">
        <v>8196</v>
      </c>
      <c r="G116" s="312"/>
      <c r="H116" s="312" t="s">
        <v>8241</v>
      </c>
      <c r="I116" s="312" t="s">
        <v>8231</v>
      </c>
      <c r="J116" s="312"/>
      <c r="K116" s="326"/>
    </row>
    <row r="117" s="1" customFormat="1" ht="15" customHeight="1">
      <c r="B117" s="337"/>
      <c r="C117" s="312" t="s">
        <v>58</v>
      </c>
      <c r="D117" s="312"/>
      <c r="E117" s="312"/>
      <c r="F117" s="335" t="s">
        <v>8196</v>
      </c>
      <c r="G117" s="312"/>
      <c r="H117" s="312" t="s">
        <v>8242</v>
      </c>
      <c r="I117" s="312" t="s">
        <v>8243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8244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8190</v>
      </c>
      <c r="D123" s="327"/>
      <c r="E123" s="327"/>
      <c r="F123" s="327" t="s">
        <v>8191</v>
      </c>
      <c r="G123" s="328"/>
      <c r="H123" s="327" t="s">
        <v>55</v>
      </c>
      <c r="I123" s="327" t="s">
        <v>58</v>
      </c>
      <c r="J123" s="327" t="s">
        <v>8192</v>
      </c>
      <c r="K123" s="356"/>
    </row>
    <row r="124" s="1" customFormat="1" ht="17.25" customHeight="1">
      <c r="B124" s="355"/>
      <c r="C124" s="329" t="s">
        <v>8193</v>
      </c>
      <c r="D124" s="329"/>
      <c r="E124" s="329"/>
      <c r="F124" s="330" t="s">
        <v>8194</v>
      </c>
      <c r="G124" s="331"/>
      <c r="H124" s="329"/>
      <c r="I124" s="329"/>
      <c r="J124" s="329" t="s">
        <v>8195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8199</v>
      </c>
      <c r="D126" s="334"/>
      <c r="E126" s="334"/>
      <c r="F126" s="335" t="s">
        <v>8196</v>
      </c>
      <c r="G126" s="312"/>
      <c r="H126" s="312" t="s">
        <v>8236</v>
      </c>
      <c r="I126" s="312" t="s">
        <v>8198</v>
      </c>
      <c r="J126" s="312">
        <v>120</v>
      </c>
      <c r="K126" s="360"/>
    </row>
    <row r="127" s="1" customFormat="1" ht="15" customHeight="1">
      <c r="B127" s="357"/>
      <c r="C127" s="312" t="s">
        <v>8245</v>
      </c>
      <c r="D127" s="312"/>
      <c r="E127" s="312"/>
      <c r="F127" s="335" t="s">
        <v>8196</v>
      </c>
      <c r="G127" s="312"/>
      <c r="H127" s="312" t="s">
        <v>8246</v>
      </c>
      <c r="I127" s="312" t="s">
        <v>8198</v>
      </c>
      <c r="J127" s="312" t="s">
        <v>8247</v>
      </c>
      <c r="K127" s="360"/>
    </row>
    <row r="128" s="1" customFormat="1" ht="15" customHeight="1">
      <c r="B128" s="357"/>
      <c r="C128" s="312" t="s">
        <v>86</v>
      </c>
      <c r="D128" s="312"/>
      <c r="E128" s="312"/>
      <c r="F128" s="335" t="s">
        <v>8196</v>
      </c>
      <c r="G128" s="312"/>
      <c r="H128" s="312" t="s">
        <v>8248</v>
      </c>
      <c r="I128" s="312" t="s">
        <v>8198</v>
      </c>
      <c r="J128" s="312" t="s">
        <v>8247</v>
      </c>
      <c r="K128" s="360"/>
    </row>
    <row r="129" s="1" customFormat="1" ht="15" customHeight="1">
      <c r="B129" s="357"/>
      <c r="C129" s="312" t="s">
        <v>8207</v>
      </c>
      <c r="D129" s="312"/>
      <c r="E129" s="312"/>
      <c r="F129" s="335" t="s">
        <v>8202</v>
      </c>
      <c r="G129" s="312"/>
      <c r="H129" s="312" t="s">
        <v>8208</v>
      </c>
      <c r="I129" s="312" t="s">
        <v>8198</v>
      </c>
      <c r="J129" s="312">
        <v>15</v>
      </c>
      <c r="K129" s="360"/>
    </row>
    <row r="130" s="1" customFormat="1" ht="15" customHeight="1">
      <c r="B130" s="357"/>
      <c r="C130" s="338" t="s">
        <v>8209</v>
      </c>
      <c r="D130" s="338"/>
      <c r="E130" s="338"/>
      <c r="F130" s="339" t="s">
        <v>8202</v>
      </c>
      <c r="G130" s="338"/>
      <c r="H130" s="338" t="s">
        <v>8210</v>
      </c>
      <c r="I130" s="338" t="s">
        <v>8198</v>
      </c>
      <c r="J130" s="338">
        <v>15</v>
      </c>
      <c r="K130" s="360"/>
    </row>
    <row r="131" s="1" customFormat="1" ht="15" customHeight="1">
      <c r="B131" s="357"/>
      <c r="C131" s="338" t="s">
        <v>8211</v>
      </c>
      <c r="D131" s="338"/>
      <c r="E131" s="338"/>
      <c r="F131" s="339" t="s">
        <v>8202</v>
      </c>
      <c r="G131" s="338"/>
      <c r="H131" s="338" t="s">
        <v>8212</v>
      </c>
      <c r="I131" s="338" t="s">
        <v>8198</v>
      </c>
      <c r="J131" s="338">
        <v>20</v>
      </c>
      <c r="K131" s="360"/>
    </row>
    <row r="132" s="1" customFormat="1" ht="15" customHeight="1">
      <c r="B132" s="357"/>
      <c r="C132" s="338" t="s">
        <v>8213</v>
      </c>
      <c r="D132" s="338"/>
      <c r="E132" s="338"/>
      <c r="F132" s="339" t="s">
        <v>8202</v>
      </c>
      <c r="G132" s="338"/>
      <c r="H132" s="338" t="s">
        <v>8214</v>
      </c>
      <c r="I132" s="338" t="s">
        <v>8198</v>
      </c>
      <c r="J132" s="338">
        <v>20</v>
      </c>
      <c r="K132" s="360"/>
    </row>
    <row r="133" s="1" customFormat="1" ht="15" customHeight="1">
      <c r="B133" s="357"/>
      <c r="C133" s="312" t="s">
        <v>8201</v>
      </c>
      <c r="D133" s="312"/>
      <c r="E133" s="312"/>
      <c r="F133" s="335" t="s">
        <v>8202</v>
      </c>
      <c r="G133" s="312"/>
      <c r="H133" s="312" t="s">
        <v>8236</v>
      </c>
      <c r="I133" s="312" t="s">
        <v>8198</v>
      </c>
      <c r="J133" s="312">
        <v>50</v>
      </c>
      <c r="K133" s="360"/>
    </row>
    <row r="134" s="1" customFormat="1" ht="15" customHeight="1">
      <c r="B134" s="357"/>
      <c r="C134" s="312" t="s">
        <v>8215</v>
      </c>
      <c r="D134" s="312"/>
      <c r="E134" s="312"/>
      <c r="F134" s="335" t="s">
        <v>8202</v>
      </c>
      <c r="G134" s="312"/>
      <c r="H134" s="312" t="s">
        <v>8236</v>
      </c>
      <c r="I134" s="312" t="s">
        <v>8198</v>
      </c>
      <c r="J134" s="312">
        <v>50</v>
      </c>
      <c r="K134" s="360"/>
    </row>
    <row r="135" s="1" customFormat="1" ht="15" customHeight="1">
      <c r="B135" s="357"/>
      <c r="C135" s="312" t="s">
        <v>8221</v>
      </c>
      <c r="D135" s="312"/>
      <c r="E135" s="312"/>
      <c r="F135" s="335" t="s">
        <v>8202</v>
      </c>
      <c r="G135" s="312"/>
      <c r="H135" s="312" t="s">
        <v>8236</v>
      </c>
      <c r="I135" s="312" t="s">
        <v>8198</v>
      </c>
      <c r="J135" s="312">
        <v>50</v>
      </c>
      <c r="K135" s="360"/>
    </row>
    <row r="136" s="1" customFormat="1" ht="15" customHeight="1">
      <c r="B136" s="357"/>
      <c r="C136" s="312" t="s">
        <v>8223</v>
      </c>
      <c r="D136" s="312"/>
      <c r="E136" s="312"/>
      <c r="F136" s="335" t="s">
        <v>8202</v>
      </c>
      <c r="G136" s="312"/>
      <c r="H136" s="312" t="s">
        <v>8236</v>
      </c>
      <c r="I136" s="312" t="s">
        <v>8198</v>
      </c>
      <c r="J136" s="312">
        <v>50</v>
      </c>
      <c r="K136" s="360"/>
    </row>
    <row r="137" s="1" customFormat="1" ht="15" customHeight="1">
      <c r="B137" s="357"/>
      <c r="C137" s="312" t="s">
        <v>8224</v>
      </c>
      <c r="D137" s="312"/>
      <c r="E137" s="312"/>
      <c r="F137" s="335" t="s">
        <v>8202</v>
      </c>
      <c r="G137" s="312"/>
      <c r="H137" s="312" t="s">
        <v>8249</v>
      </c>
      <c r="I137" s="312" t="s">
        <v>8198</v>
      </c>
      <c r="J137" s="312">
        <v>255</v>
      </c>
      <c r="K137" s="360"/>
    </row>
    <row r="138" s="1" customFormat="1" ht="15" customHeight="1">
      <c r="B138" s="357"/>
      <c r="C138" s="312" t="s">
        <v>8226</v>
      </c>
      <c r="D138" s="312"/>
      <c r="E138" s="312"/>
      <c r="F138" s="335" t="s">
        <v>8196</v>
      </c>
      <c r="G138" s="312"/>
      <c r="H138" s="312" t="s">
        <v>8250</v>
      </c>
      <c r="I138" s="312" t="s">
        <v>8228</v>
      </c>
      <c r="J138" s="312"/>
      <c r="K138" s="360"/>
    </row>
    <row r="139" s="1" customFormat="1" ht="15" customHeight="1">
      <c r="B139" s="357"/>
      <c r="C139" s="312" t="s">
        <v>8229</v>
      </c>
      <c r="D139" s="312"/>
      <c r="E139" s="312"/>
      <c r="F139" s="335" t="s">
        <v>8196</v>
      </c>
      <c r="G139" s="312"/>
      <c r="H139" s="312" t="s">
        <v>8251</v>
      </c>
      <c r="I139" s="312" t="s">
        <v>8231</v>
      </c>
      <c r="J139" s="312"/>
      <c r="K139" s="360"/>
    </row>
    <row r="140" s="1" customFormat="1" ht="15" customHeight="1">
      <c r="B140" s="357"/>
      <c r="C140" s="312" t="s">
        <v>8232</v>
      </c>
      <c r="D140" s="312"/>
      <c r="E140" s="312"/>
      <c r="F140" s="335" t="s">
        <v>8196</v>
      </c>
      <c r="G140" s="312"/>
      <c r="H140" s="312" t="s">
        <v>8232</v>
      </c>
      <c r="I140" s="312" t="s">
        <v>8231</v>
      </c>
      <c r="J140" s="312"/>
      <c r="K140" s="360"/>
    </row>
    <row r="141" s="1" customFormat="1" ht="15" customHeight="1">
      <c r="B141" s="357"/>
      <c r="C141" s="312" t="s">
        <v>39</v>
      </c>
      <c r="D141" s="312"/>
      <c r="E141" s="312"/>
      <c r="F141" s="335" t="s">
        <v>8196</v>
      </c>
      <c r="G141" s="312"/>
      <c r="H141" s="312" t="s">
        <v>8252</v>
      </c>
      <c r="I141" s="312" t="s">
        <v>8231</v>
      </c>
      <c r="J141" s="312"/>
      <c r="K141" s="360"/>
    </row>
    <row r="142" s="1" customFormat="1" ht="15" customHeight="1">
      <c r="B142" s="357"/>
      <c r="C142" s="312" t="s">
        <v>8253</v>
      </c>
      <c r="D142" s="312"/>
      <c r="E142" s="312"/>
      <c r="F142" s="335" t="s">
        <v>8196</v>
      </c>
      <c r="G142" s="312"/>
      <c r="H142" s="312" t="s">
        <v>8254</v>
      </c>
      <c r="I142" s="312" t="s">
        <v>8231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8255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8190</v>
      </c>
      <c r="D148" s="327"/>
      <c r="E148" s="327"/>
      <c r="F148" s="327" t="s">
        <v>8191</v>
      </c>
      <c r="G148" s="328"/>
      <c r="H148" s="327" t="s">
        <v>55</v>
      </c>
      <c r="I148" s="327" t="s">
        <v>58</v>
      </c>
      <c r="J148" s="327" t="s">
        <v>8192</v>
      </c>
      <c r="K148" s="326"/>
    </row>
    <row r="149" s="1" customFormat="1" ht="17.25" customHeight="1">
      <c r="B149" s="324"/>
      <c r="C149" s="329" t="s">
        <v>8193</v>
      </c>
      <c r="D149" s="329"/>
      <c r="E149" s="329"/>
      <c r="F149" s="330" t="s">
        <v>8194</v>
      </c>
      <c r="G149" s="331"/>
      <c r="H149" s="329"/>
      <c r="I149" s="329"/>
      <c r="J149" s="329" t="s">
        <v>8195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8199</v>
      </c>
      <c r="D151" s="312"/>
      <c r="E151" s="312"/>
      <c r="F151" s="365" t="s">
        <v>8196</v>
      </c>
      <c r="G151" s="312"/>
      <c r="H151" s="364" t="s">
        <v>8236</v>
      </c>
      <c r="I151" s="364" t="s">
        <v>8198</v>
      </c>
      <c r="J151" s="364">
        <v>120</v>
      </c>
      <c r="K151" s="360"/>
    </row>
    <row r="152" s="1" customFormat="1" ht="15" customHeight="1">
      <c r="B152" s="337"/>
      <c r="C152" s="364" t="s">
        <v>8245</v>
      </c>
      <c r="D152" s="312"/>
      <c r="E152" s="312"/>
      <c r="F152" s="365" t="s">
        <v>8196</v>
      </c>
      <c r="G152" s="312"/>
      <c r="H152" s="364" t="s">
        <v>8256</v>
      </c>
      <c r="I152" s="364" t="s">
        <v>8198</v>
      </c>
      <c r="J152" s="364" t="s">
        <v>8247</v>
      </c>
      <c r="K152" s="360"/>
    </row>
    <row r="153" s="1" customFormat="1" ht="15" customHeight="1">
      <c r="B153" s="337"/>
      <c r="C153" s="364" t="s">
        <v>86</v>
      </c>
      <c r="D153" s="312"/>
      <c r="E153" s="312"/>
      <c r="F153" s="365" t="s">
        <v>8196</v>
      </c>
      <c r="G153" s="312"/>
      <c r="H153" s="364" t="s">
        <v>8257</v>
      </c>
      <c r="I153" s="364" t="s">
        <v>8198</v>
      </c>
      <c r="J153" s="364" t="s">
        <v>8247</v>
      </c>
      <c r="K153" s="360"/>
    </row>
    <row r="154" s="1" customFormat="1" ht="15" customHeight="1">
      <c r="B154" s="337"/>
      <c r="C154" s="364" t="s">
        <v>8201</v>
      </c>
      <c r="D154" s="312"/>
      <c r="E154" s="312"/>
      <c r="F154" s="365" t="s">
        <v>8202</v>
      </c>
      <c r="G154" s="312"/>
      <c r="H154" s="364" t="s">
        <v>8236</v>
      </c>
      <c r="I154" s="364" t="s">
        <v>8198</v>
      </c>
      <c r="J154" s="364">
        <v>50</v>
      </c>
      <c r="K154" s="360"/>
    </row>
    <row r="155" s="1" customFormat="1" ht="15" customHeight="1">
      <c r="B155" s="337"/>
      <c r="C155" s="364" t="s">
        <v>8204</v>
      </c>
      <c r="D155" s="312"/>
      <c r="E155" s="312"/>
      <c r="F155" s="365" t="s">
        <v>8196</v>
      </c>
      <c r="G155" s="312"/>
      <c r="H155" s="364" t="s">
        <v>8236</v>
      </c>
      <c r="I155" s="364" t="s">
        <v>8206</v>
      </c>
      <c r="J155" s="364"/>
      <c r="K155" s="360"/>
    </row>
    <row r="156" s="1" customFormat="1" ht="15" customHeight="1">
      <c r="B156" s="337"/>
      <c r="C156" s="364" t="s">
        <v>8215</v>
      </c>
      <c r="D156" s="312"/>
      <c r="E156" s="312"/>
      <c r="F156" s="365" t="s">
        <v>8202</v>
      </c>
      <c r="G156" s="312"/>
      <c r="H156" s="364" t="s">
        <v>8236</v>
      </c>
      <c r="I156" s="364" t="s">
        <v>8198</v>
      </c>
      <c r="J156" s="364">
        <v>50</v>
      </c>
      <c r="K156" s="360"/>
    </row>
    <row r="157" s="1" customFormat="1" ht="15" customHeight="1">
      <c r="B157" s="337"/>
      <c r="C157" s="364" t="s">
        <v>8223</v>
      </c>
      <c r="D157" s="312"/>
      <c r="E157" s="312"/>
      <c r="F157" s="365" t="s">
        <v>8202</v>
      </c>
      <c r="G157" s="312"/>
      <c r="H157" s="364" t="s">
        <v>8236</v>
      </c>
      <c r="I157" s="364" t="s">
        <v>8198</v>
      </c>
      <c r="J157" s="364">
        <v>50</v>
      </c>
      <c r="K157" s="360"/>
    </row>
    <row r="158" s="1" customFormat="1" ht="15" customHeight="1">
      <c r="B158" s="337"/>
      <c r="C158" s="364" t="s">
        <v>8221</v>
      </c>
      <c r="D158" s="312"/>
      <c r="E158" s="312"/>
      <c r="F158" s="365" t="s">
        <v>8202</v>
      </c>
      <c r="G158" s="312"/>
      <c r="H158" s="364" t="s">
        <v>8236</v>
      </c>
      <c r="I158" s="364" t="s">
        <v>8198</v>
      </c>
      <c r="J158" s="364">
        <v>50</v>
      </c>
      <c r="K158" s="360"/>
    </row>
    <row r="159" s="1" customFormat="1" ht="15" customHeight="1">
      <c r="B159" s="337"/>
      <c r="C159" s="364" t="s">
        <v>158</v>
      </c>
      <c r="D159" s="312"/>
      <c r="E159" s="312"/>
      <c r="F159" s="365" t="s">
        <v>8196</v>
      </c>
      <c r="G159" s="312"/>
      <c r="H159" s="364" t="s">
        <v>8258</v>
      </c>
      <c r="I159" s="364" t="s">
        <v>8198</v>
      </c>
      <c r="J159" s="364" t="s">
        <v>8259</v>
      </c>
      <c r="K159" s="360"/>
    </row>
    <row r="160" s="1" customFormat="1" ht="15" customHeight="1">
      <c r="B160" s="337"/>
      <c r="C160" s="364" t="s">
        <v>8260</v>
      </c>
      <c r="D160" s="312"/>
      <c r="E160" s="312"/>
      <c r="F160" s="365" t="s">
        <v>8196</v>
      </c>
      <c r="G160" s="312"/>
      <c r="H160" s="364" t="s">
        <v>8261</v>
      </c>
      <c r="I160" s="364" t="s">
        <v>8231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8262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8190</v>
      </c>
      <c r="D166" s="327"/>
      <c r="E166" s="327"/>
      <c r="F166" s="327" t="s">
        <v>8191</v>
      </c>
      <c r="G166" s="369"/>
      <c r="H166" s="370" t="s">
        <v>55</v>
      </c>
      <c r="I166" s="370" t="s">
        <v>58</v>
      </c>
      <c r="J166" s="327" t="s">
        <v>8192</v>
      </c>
      <c r="K166" s="304"/>
    </row>
    <row r="167" s="1" customFormat="1" ht="17.25" customHeight="1">
      <c r="B167" s="305"/>
      <c r="C167" s="329" t="s">
        <v>8193</v>
      </c>
      <c r="D167" s="329"/>
      <c r="E167" s="329"/>
      <c r="F167" s="330" t="s">
        <v>8194</v>
      </c>
      <c r="G167" s="371"/>
      <c r="H167" s="372"/>
      <c r="I167" s="372"/>
      <c r="J167" s="329" t="s">
        <v>8195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8199</v>
      </c>
      <c r="D169" s="312"/>
      <c r="E169" s="312"/>
      <c r="F169" s="335" t="s">
        <v>8196</v>
      </c>
      <c r="G169" s="312"/>
      <c r="H169" s="312" t="s">
        <v>8236</v>
      </c>
      <c r="I169" s="312" t="s">
        <v>8198</v>
      </c>
      <c r="J169" s="312">
        <v>120</v>
      </c>
      <c r="K169" s="360"/>
    </row>
    <row r="170" s="1" customFormat="1" ht="15" customHeight="1">
      <c r="B170" s="337"/>
      <c r="C170" s="312" t="s">
        <v>8245</v>
      </c>
      <c r="D170" s="312"/>
      <c r="E170" s="312"/>
      <c r="F170" s="335" t="s">
        <v>8196</v>
      </c>
      <c r="G170" s="312"/>
      <c r="H170" s="312" t="s">
        <v>8246</v>
      </c>
      <c r="I170" s="312" t="s">
        <v>8198</v>
      </c>
      <c r="J170" s="312" t="s">
        <v>8247</v>
      </c>
      <c r="K170" s="360"/>
    </row>
    <row r="171" s="1" customFormat="1" ht="15" customHeight="1">
      <c r="B171" s="337"/>
      <c r="C171" s="312" t="s">
        <v>86</v>
      </c>
      <c r="D171" s="312"/>
      <c r="E171" s="312"/>
      <c r="F171" s="335" t="s">
        <v>8196</v>
      </c>
      <c r="G171" s="312"/>
      <c r="H171" s="312" t="s">
        <v>8263</v>
      </c>
      <c r="I171" s="312" t="s">
        <v>8198</v>
      </c>
      <c r="J171" s="312" t="s">
        <v>8247</v>
      </c>
      <c r="K171" s="360"/>
    </row>
    <row r="172" s="1" customFormat="1" ht="15" customHeight="1">
      <c r="B172" s="337"/>
      <c r="C172" s="312" t="s">
        <v>8201</v>
      </c>
      <c r="D172" s="312"/>
      <c r="E172" s="312"/>
      <c r="F172" s="335" t="s">
        <v>8202</v>
      </c>
      <c r="G172" s="312"/>
      <c r="H172" s="312" t="s">
        <v>8263</v>
      </c>
      <c r="I172" s="312" t="s">
        <v>8198</v>
      </c>
      <c r="J172" s="312">
        <v>50</v>
      </c>
      <c r="K172" s="360"/>
    </row>
    <row r="173" s="1" customFormat="1" ht="15" customHeight="1">
      <c r="B173" s="337"/>
      <c r="C173" s="312" t="s">
        <v>8204</v>
      </c>
      <c r="D173" s="312"/>
      <c r="E173" s="312"/>
      <c r="F173" s="335" t="s">
        <v>8196</v>
      </c>
      <c r="G173" s="312"/>
      <c r="H173" s="312" t="s">
        <v>8263</v>
      </c>
      <c r="I173" s="312" t="s">
        <v>8206</v>
      </c>
      <c r="J173" s="312"/>
      <c r="K173" s="360"/>
    </row>
    <row r="174" s="1" customFormat="1" ht="15" customHeight="1">
      <c r="B174" s="337"/>
      <c r="C174" s="312" t="s">
        <v>8215</v>
      </c>
      <c r="D174" s="312"/>
      <c r="E174" s="312"/>
      <c r="F174" s="335" t="s">
        <v>8202</v>
      </c>
      <c r="G174" s="312"/>
      <c r="H174" s="312" t="s">
        <v>8263</v>
      </c>
      <c r="I174" s="312" t="s">
        <v>8198</v>
      </c>
      <c r="J174" s="312">
        <v>50</v>
      </c>
      <c r="K174" s="360"/>
    </row>
    <row r="175" s="1" customFormat="1" ht="15" customHeight="1">
      <c r="B175" s="337"/>
      <c r="C175" s="312" t="s">
        <v>8223</v>
      </c>
      <c r="D175" s="312"/>
      <c r="E175" s="312"/>
      <c r="F175" s="335" t="s">
        <v>8202</v>
      </c>
      <c r="G175" s="312"/>
      <c r="H175" s="312" t="s">
        <v>8263</v>
      </c>
      <c r="I175" s="312" t="s">
        <v>8198</v>
      </c>
      <c r="J175" s="312">
        <v>50</v>
      </c>
      <c r="K175" s="360"/>
    </row>
    <row r="176" s="1" customFormat="1" ht="15" customHeight="1">
      <c r="B176" s="337"/>
      <c r="C176" s="312" t="s">
        <v>8221</v>
      </c>
      <c r="D176" s="312"/>
      <c r="E176" s="312"/>
      <c r="F176" s="335" t="s">
        <v>8202</v>
      </c>
      <c r="G176" s="312"/>
      <c r="H176" s="312" t="s">
        <v>8263</v>
      </c>
      <c r="I176" s="312" t="s">
        <v>8198</v>
      </c>
      <c r="J176" s="312">
        <v>50</v>
      </c>
      <c r="K176" s="360"/>
    </row>
    <row r="177" s="1" customFormat="1" ht="15" customHeight="1">
      <c r="B177" s="337"/>
      <c r="C177" s="312" t="s">
        <v>174</v>
      </c>
      <c r="D177" s="312"/>
      <c r="E177" s="312"/>
      <c r="F177" s="335" t="s">
        <v>8196</v>
      </c>
      <c r="G177" s="312"/>
      <c r="H177" s="312" t="s">
        <v>8264</v>
      </c>
      <c r="I177" s="312" t="s">
        <v>8265</v>
      </c>
      <c r="J177" s="312"/>
      <c r="K177" s="360"/>
    </row>
    <row r="178" s="1" customFormat="1" ht="15" customHeight="1">
      <c r="B178" s="337"/>
      <c r="C178" s="312" t="s">
        <v>58</v>
      </c>
      <c r="D178" s="312"/>
      <c r="E178" s="312"/>
      <c r="F178" s="335" t="s">
        <v>8196</v>
      </c>
      <c r="G178" s="312"/>
      <c r="H178" s="312" t="s">
        <v>8266</v>
      </c>
      <c r="I178" s="312" t="s">
        <v>8267</v>
      </c>
      <c r="J178" s="312">
        <v>1</v>
      </c>
      <c r="K178" s="360"/>
    </row>
    <row r="179" s="1" customFormat="1" ht="15" customHeight="1">
      <c r="B179" s="337"/>
      <c r="C179" s="312" t="s">
        <v>54</v>
      </c>
      <c r="D179" s="312"/>
      <c r="E179" s="312"/>
      <c r="F179" s="335" t="s">
        <v>8196</v>
      </c>
      <c r="G179" s="312"/>
      <c r="H179" s="312" t="s">
        <v>8268</v>
      </c>
      <c r="I179" s="312" t="s">
        <v>8198</v>
      </c>
      <c r="J179" s="312">
        <v>20</v>
      </c>
      <c r="K179" s="360"/>
    </row>
    <row r="180" s="1" customFormat="1" ht="15" customHeight="1">
      <c r="B180" s="337"/>
      <c r="C180" s="312" t="s">
        <v>55</v>
      </c>
      <c r="D180" s="312"/>
      <c r="E180" s="312"/>
      <c r="F180" s="335" t="s">
        <v>8196</v>
      </c>
      <c r="G180" s="312"/>
      <c r="H180" s="312" t="s">
        <v>8269</v>
      </c>
      <c r="I180" s="312" t="s">
        <v>8198</v>
      </c>
      <c r="J180" s="312">
        <v>255</v>
      </c>
      <c r="K180" s="360"/>
    </row>
    <row r="181" s="1" customFormat="1" ht="15" customHeight="1">
      <c r="B181" s="337"/>
      <c r="C181" s="312" t="s">
        <v>175</v>
      </c>
      <c r="D181" s="312"/>
      <c r="E181" s="312"/>
      <c r="F181" s="335" t="s">
        <v>8196</v>
      </c>
      <c r="G181" s="312"/>
      <c r="H181" s="312" t="s">
        <v>8160</v>
      </c>
      <c r="I181" s="312" t="s">
        <v>8198</v>
      </c>
      <c r="J181" s="312">
        <v>10</v>
      </c>
      <c r="K181" s="360"/>
    </row>
    <row r="182" s="1" customFormat="1" ht="15" customHeight="1">
      <c r="B182" s="337"/>
      <c r="C182" s="312" t="s">
        <v>176</v>
      </c>
      <c r="D182" s="312"/>
      <c r="E182" s="312"/>
      <c r="F182" s="335" t="s">
        <v>8196</v>
      </c>
      <c r="G182" s="312"/>
      <c r="H182" s="312" t="s">
        <v>8270</v>
      </c>
      <c r="I182" s="312" t="s">
        <v>8231</v>
      </c>
      <c r="J182" s="312"/>
      <c r="K182" s="360"/>
    </row>
    <row r="183" s="1" customFormat="1" ht="15" customHeight="1">
      <c r="B183" s="337"/>
      <c r="C183" s="312" t="s">
        <v>8271</v>
      </c>
      <c r="D183" s="312"/>
      <c r="E183" s="312"/>
      <c r="F183" s="335" t="s">
        <v>8196</v>
      </c>
      <c r="G183" s="312"/>
      <c r="H183" s="312" t="s">
        <v>8272</v>
      </c>
      <c r="I183" s="312" t="s">
        <v>8231</v>
      </c>
      <c r="J183" s="312"/>
      <c r="K183" s="360"/>
    </row>
    <row r="184" s="1" customFormat="1" ht="15" customHeight="1">
      <c r="B184" s="337"/>
      <c r="C184" s="312" t="s">
        <v>8260</v>
      </c>
      <c r="D184" s="312"/>
      <c r="E184" s="312"/>
      <c r="F184" s="335" t="s">
        <v>8196</v>
      </c>
      <c r="G184" s="312"/>
      <c r="H184" s="312" t="s">
        <v>8273</v>
      </c>
      <c r="I184" s="312" t="s">
        <v>8231</v>
      </c>
      <c r="J184" s="312"/>
      <c r="K184" s="360"/>
    </row>
    <row r="185" s="1" customFormat="1" ht="15" customHeight="1">
      <c r="B185" s="337"/>
      <c r="C185" s="312" t="s">
        <v>178</v>
      </c>
      <c r="D185" s="312"/>
      <c r="E185" s="312"/>
      <c r="F185" s="335" t="s">
        <v>8202</v>
      </c>
      <c r="G185" s="312"/>
      <c r="H185" s="312" t="s">
        <v>8274</v>
      </c>
      <c r="I185" s="312" t="s">
        <v>8198</v>
      </c>
      <c r="J185" s="312">
        <v>50</v>
      </c>
      <c r="K185" s="360"/>
    </row>
    <row r="186" s="1" customFormat="1" ht="15" customHeight="1">
      <c r="B186" s="337"/>
      <c r="C186" s="312" t="s">
        <v>8275</v>
      </c>
      <c r="D186" s="312"/>
      <c r="E186" s="312"/>
      <c r="F186" s="335" t="s">
        <v>8202</v>
      </c>
      <c r="G186" s="312"/>
      <c r="H186" s="312" t="s">
        <v>8276</v>
      </c>
      <c r="I186" s="312" t="s">
        <v>8277</v>
      </c>
      <c r="J186" s="312"/>
      <c r="K186" s="360"/>
    </row>
    <row r="187" s="1" customFormat="1" ht="15" customHeight="1">
      <c r="B187" s="337"/>
      <c r="C187" s="312" t="s">
        <v>8278</v>
      </c>
      <c r="D187" s="312"/>
      <c r="E187" s="312"/>
      <c r="F187" s="335" t="s">
        <v>8202</v>
      </c>
      <c r="G187" s="312"/>
      <c r="H187" s="312" t="s">
        <v>8279</v>
      </c>
      <c r="I187" s="312" t="s">
        <v>8277</v>
      </c>
      <c r="J187" s="312"/>
      <c r="K187" s="360"/>
    </row>
    <row r="188" s="1" customFormat="1" ht="15" customHeight="1">
      <c r="B188" s="337"/>
      <c r="C188" s="312" t="s">
        <v>8280</v>
      </c>
      <c r="D188" s="312"/>
      <c r="E188" s="312"/>
      <c r="F188" s="335" t="s">
        <v>8202</v>
      </c>
      <c r="G188" s="312"/>
      <c r="H188" s="312" t="s">
        <v>8281</v>
      </c>
      <c r="I188" s="312" t="s">
        <v>8277</v>
      </c>
      <c r="J188" s="312"/>
      <c r="K188" s="360"/>
    </row>
    <row r="189" s="1" customFormat="1" ht="15" customHeight="1">
      <c r="B189" s="337"/>
      <c r="C189" s="373" t="s">
        <v>8282</v>
      </c>
      <c r="D189" s="312"/>
      <c r="E189" s="312"/>
      <c r="F189" s="335" t="s">
        <v>8202</v>
      </c>
      <c r="G189" s="312"/>
      <c r="H189" s="312" t="s">
        <v>8283</v>
      </c>
      <c r="I189" s="312" t="s">
        <v>8284</v>
      </c>
      <c r="J189" s="374" t="s">
        <v>8285</v>
      </c>
      <c r="K189" s="360"/>
    </row>
    <row r="190" s="1" customFormat="1" ht="15" customHeight="1">
      <c r="B190" s="337"/>
      <c r="C190" s="373" t="s">
        <v>43</v>
      </c>
      <c r="D190" s="312"/>
      <c r="E190" s="312"/>
      <c r="F190" s="335" t="s">
        <v>8196</v>
      </c>
      <c r="G190" s="312"/>
      <c r="H190" s="309" t="s">
        <v>8286</v>
      </c>
      <c r="I190" s="312" t="s">
        <v>8287</v>
      </c>
      <c r="J190" s="312"/>
      <c r="K190" s="360"/>
    </row>
    <row r="191" s="1" customFormat="1" ht="15" customHeight="1">
      <c r="B191" s="337"/>
      <c r="C191" s="373" t="s">
        <v>8288</v>
      </c>
      <c r="D191" s="312"/>
      <c r="E191" s="312"/>
      <c r="F191" s="335" t="s">
        <v>8196</v>
      </c>
      <c r="G191" s="312"/>
      <c r="H191" s="312" t="s">
        <v>8289</v>
      </c>
      <c r="I191" s="312" t="s">
        <v>8231</v>
      </c>
      <c r="J191" s="312"/>
      <c r="K191" s="360"/>
    </row>
    <row r="192" s="1" customFormat="1" ht="15" customHeight="1">
      <c r="B192" s="337"/>
      <c r="C192" s="373" t="s">
        <v>8290</v>
      </c>
      <c r="D192" s="312"/>
      <c r="E192" s="312"/>
      <c r="F192" s="335" t="s">
        <v>8196</v>
      </c>
      <c r="G192" s="312"/>
      <c r="H192" s="312" t="s">
        <v>8291</v>
      </c>
      <c r="I192" s="312" t="s">
        <v>8231</v>
      </c>
      <c r="J192" s="312"/>
      <c r="K192" s="360"/>
    </row>
    <row r="193" s="1" customFormat="1" ht="15" customHeight="1">
      <c r="B193" s="337"/>
      <c r="C193" s="373" t="s">
        <v>8292</v>
      </c>
      <c r="D193" s="312"/>
      <c r="E193" s="312"/>
      <c r="F193" s="335" t="s">
        <v>8202</v>
      </c>
      <c r="G193" s="312"/>
      <c r="H193" s="312" t="s">
        <v>8293</v>
      </c>
      <c r="I193" s="312" t="s">
        <v>8231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8294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8295</v>
      </c>
      <c r="D200" s="376"/>
      <c r="E200" s="376"/>
      <c r="F200" s="376" t="s">
        <v>8296</v>
      </c>
      <c r="G200" s="377"/>
      <c r="H200" s="376" t="s">
        <v>8297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8287</v>
      </c>
      <c r="D202" s="312"/>
      <c r="E202" s="312"/>
      <c r="F202" s="335" t="s">
        <v>44</v>
      </c>
      <c r="G202" s="312"/>
      <c r="H202" s="312" t="s">
        <v>8298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45</v>
      </c>
      <c r="G203" s="312"/>
      <c r="H203" s="312" t="s">
        <v>8299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48</v>
      </c>
      <c r="G204" s="312"/>
      <c r="H204" s="312" t="s">
        <v>8300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46</v>
      </c>
      <c r="G205" s="312"/>
      <c r="H205" s="312" t="s">
        <v>8301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47</v>
      </c>
      <c r="G206" s="312"/>
      <c r="H206" s="312" t="s">
        <v>8302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8243</v>
      </c>
      <c r="D208" s="312"/>
      <c r="E208" s="312"/>
      <c r="F208" s="335" t="s">
        <v>79</v>
      </c>
      <c r="G208" s="312"/>
      <c r="H208" s="312" t="s">
        <v>8303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8141</v>
      </c>
      <c r="G209" s="312"/>
      <c r="H209" s="312" t="s">
        <v>8142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8139</v>
      </c>
      <c r="G210" s="312"/>
      <c r="H210" s="312" t="s">
        <v>8304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8143</v>
      </c>
      <c r="G211" s="373"/>
      <c r="H211" s="364" t="s">
        <v>8144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446</v>
      </c>
      <c r="G212" s="373"/>
      <c r="H212" s="364" t="s">
        <v>150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8267</v>
      </c>
      <c r="D214" s="312"/>
      <c r="E214" s="312"/>
      <c r="F214" s="335">
        <v>1</v>
      </c>
      <c r="G214" s="373"/>
      <c r="H214" s="364" t="s">
        <v>8305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8306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8307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8308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2022-11-11T08:09:26Z</dcterms:created>
  <dcterms:modified xsi:type="dcterms:W3CDTF">2022-11-11T08:10:53Z</dcterms:modified>
</cp:coreProperties>
</file>