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Přehled" sheetId="1" r:id="rId1"/>
    <sheet name="elektroinstalac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<sst xmlns="http://schemas.openxmlformats.org/spreadsheetml/2006/main" count="119" uniqueCount="72">
  <si>
    <t>pořadové</t>
  </si>
  <si>
    <t>číslo</t>
  </si>
  <si>
    <t>název</t>
  </si>
  <si>
    <t>cena</t>
  </si>
  <si>
    <t>celkem</t>
  </si>
  <si>
    <t>vyměra</t>
  </si>
  <si>
    <t>CELKEM - MATERIÁL ELEKTROINSTALACE</t>
  </si>
  <si>
    <t>CELKEM - MONTÁŽ ELEKTROINSTALACE</t>
  </si>
  <si>
    <t>REKAPITULACE</t>
  </si>
  <si>
    <t xml:space="preserve">Vypracoval : Seifert Marek </t>
  </si>
  <si>
    <t>Kompletační činnost + 4,5%</t>
  </si>
  <si>
    <t>NEDÍLNOU SOUČÁSTÍ JE VÝKRESOVÁ DOKUMENTACE</t>
  </si>
  <si>
    <t>Krabice rozvodná KR</t>
  </si>
  <si>
    <t>Podr.materiál + 3%</t>
  </si>
  <si>
    <t>Přesun + 3%</t>
  </si>
  <si>
    <t>Prořez + 2%</t>
  </si>
  <si>
    <t>ELEKTROINSTALACE CELKEM BEZ DPH</t>
  </si>
  <si>
    <t xml:space="preserve">měrná </t>
  </si>
  <si>
    <t>jednotka</t>
  </si>
  <si>
    <t>ks</t>
  </si>
  <si>
    <t>m</t>
  </si>
  <si>
    <t>Kabel CYKY 3Ox1,5</t>
  </si>
  <si>
    <t>Kabel CYKY 3Jx1,5</t>
  </si>
  <si>
    <t>montáž</t>
  </si>
  <si>
    <t>materiál</t>
  </si>
  <si>
    <t>Fluorescenční štítek s piktogramem nepodsvětlený</t>
  </si>
  <si>
    <t>kpl</t>
  </si>
  <si>
    <t>CELKEM - MATERIÁL ROZVODNICE</t>
  </si>
  <si>
    <t>CELKEM - MONTÁŽ ROZVODNICE</t>
  </si>
  <si>
    <t>hod</t>
  </si>
  <si>
    <t>Revize + 2%</t>
  </si>
  <si>
    <t>Demontáž stávající elektroinstalace + 15%</t>
  </si>
  <si>
    <t>Jistič C10/1</t>
  </si>
  <si>
    <t>Frézování kabelových tras drážkovačkou s odsáváním, zapravení drážek (hrubá omítka, sádrová omítka, zabroušení, výmalba)</t>
  </si>
  <si>
    <t xml:space="preserve">Svítidla jsou ceněna vč.el.předřadníků,zdrojů a popl.za likvidaci zdrojů a svítidel. </t>
  </si>
  <si>
    <t>Značkovací štítek</t>
  </si>
  <si>
    <t>Zemnící pásek FeZn 30x4</t>
  </si>
  <si>
    <t>Podpěra vedení pro svod PVZZ</t>
  </si>
  <si>
    <t>Svorka spojovací SS</t>
  </si>
  <si>
    <t>Litinová šachta LŠ perforovaná pro SZD</t>
  </si>
  <si>
    <t>CELKEM - MONTÁŽ BLESK</t>
  </si>
  <si>
    <t>Kompletační činnost + 1,5%</t>
  </si>
  <si>
    <t>Zkušební svorka SZD</t>
  </si>
  <si>
    <t>Uzemňovací svorka na potrubí UZP vč.pásku</t>
  </si>
  <si>
    <t>Podpůrná trubka GFK/ALs jímacím hrotem 3,2m/1m, vč.příslušenství</t>
  </si>
  <si>
    <t>CELKEM - MATERIÁL BLESK</t>
  </si>
  <si>
    <t>CELKEM - MONTÁŽ OCHRANA PŘED BLESKEM</t>
  </si>
  <si>
    <t>CELKEM - MATERIÁL OCHRANA PŘED BLESKEM</t>
  </si>
  <si>
    <t>Vodič FeZn 10, včetně připojení k HDS a SZD</t>
  </si>
  <si>
    <t>LF OBJEKT ZZ - REKONSTRUKCE KROVU A STŘECHY</t>
  </si>
  <si>
    <t>Demontáž stávající ochrany před bleskem + 20%</t>
  </si>
  <si>
    <t>Jednopólový spínač - nástěnná montáž</t>
  </si>
  <si>
    <t>Lišta vkládací bezhalogenová LHD vč.příslušenství</t>
  </si>
  <si>
    <t>Sekání průrazů</t>
  </si>
  <si>
    <t>LED svítidlo Q600, 3800-840, HF, 33W, 3800lm, IP54/20, montážní box pro přisazenou montáž</t>
  </si>
  <si>
    <t>LED svítidlo Q600, 3800-840, HF, 33W, 3800lm, IP54/20, montážní box pro přisazenou montáž, nouzový modul 1hodina</t>
  </si>
  <si>
    <t xml:space="preserve">Přisazené žárovkové svítidlo s čirým sklem a ochrannou mřížkou 1xE27/60W/230V/IP44 </t>
  </si>
  <si>
    <t>ZEMNÍ PRÁCE JSOU SOUČÁSTÍ ROZPOČTU STAVBY</t>
  </si>
  <si>
    <t>Kabelová spona pro vedení v podhledu</t>
  </si>
  <si>
    <t>Svorka pro spojení vodičů do T s jedním šroubem EST</t>
  </si>
  <si>
    <t>Svorka okapová SOD</t>
  </si>
  <si>
    <t>Držák na kovové střechy pro podpůrnou trubku 3,2m/1m</t>
  </si>
  <si>
    <t>Podpěra vedení na kovové střechy pro vodič HVI 23mm</t>
  </si>
  <si>
    <t>Vodič HVI long s vysokonapěťovou ochranou 23mm šedý</t>
  </si>
  <si>
    <t>Sada připojovacích prvků pro vodič HVI vně podpůrné trubky pro oba konce</t>
  </si>
  <si>
    <t>Sada pro upevnění HVI long k podpůrné trubce</t>
  </si>
  <si>
    <t>Svorka PA pro vodič HVI long</t>
  </si>
  <si>
    <t>Vodič tvrzený AlMgSi 8 -ve skrytém svodu s poplastováním</t>
  </si>
  <si>
    <t>Ohebná el.instalační trubka PVC SUPER MONOFLEX 1240, 750N/5cm</t>
  </si>
  <si>
    <t>Podpěra vedení s příchytkou a hrotem PVPH</t>
  </si>
  <si>
    <t>Podpěra vedení PVHVI pro montáž na stěnu kovová s PE podložkou</t>
  </si>
  <si>
    <t xml:space="preserve">Doplnění stávajících rozvodnic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</si>
</sst>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u val="single"/>
      <sz val="10"/>
      <name val="Arial CE"/>
      <family val="0"/>
    </font>
    <font>
      <sz val="16"/>
      <name val="Arial CE"/>
      <family val="0"/>
    </font>
    <font>
      <sz val="10"/>
      <color indexed="8"/>
      <name val="Arial CE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0.12890625" style="0" customWidth="1"/>
    <col min="3" max="3" width="54.375" style="0" customWidth="1"/>
    <col min="4" max="4" width="6.625" style="0" customWidth="1"/>
    <col min="5" max="5" width="13.75390625" style="0" customWidth="1"/>
    <col min="11" max="11" width="10.125" style="0" bestFit="1" customWidth="1"/>
  </cols>
  <sheetData>
    <row r="2" spans="2:6" s="13" customFormat="1" ht="12.75">
      <c r="B2" s="24"/>
      <c r="C2" s="4" t="s">
        <v>8</v>
      </c>
      <c r="D2" s="24"/>
      <c r="E2" s="24"/>
      <c r="F2" s="24"/>
    </row>
    <row r="3" spans="2:6" s="13" customFormat="1" ht="12.75">
      <c r="B3" s="24"/>
      <c r="C3" s="4"/>
      <c r="D3" s="24"/>
      <c r="E3" s="24"/>
      <c r="F3" s="24"/>
    </row>
    <row r="4" spans="2:6" s="13" customFormat="1" ht="12.75">
      <c r="B4" s="24"/>
      <c r="C4" s="13" t="str">
        <f>elektroinstalace!C18</f>
        <v>CELKEM - MONTÁŽ ELEKTROINSTALACE</v>
      </c>
      <c r="D4" s="24"/>
      <c r="E4" s="26">
        <f>elektroinstalace!F18+elektroinstalace!F19</f>
        <v>0</v>
      </c>
      <c r="F4" s="26"/>
    </row>
    <row r="5" spans="2:6" s="13" customFormat="1" ht="12.75">
      <c r="B5" s="24"/>
      <c r="D5" s="24"/>
      <c r="E5" s="26"/>
      <c r="F5" s="26"/>
    </row>
    <row r="6" spans="2:6" s="13" customFormat="1" ht="12.75">
      <c r="B6" s="24"/>
      <c r="C6" s="13" t="s">
        <v>6</v>
      </c>
      <c r="D6" s="24"/>
      <c r="E6" s="26">
        <f>elektroinstalace!H21+elektroinstalace!H22+elektroinstalace!H23+elektroinstalace!H24</f>
        <v>0</v>
      </c>
      <c r="F6" s="26"/>
    </row>
    <row r="7" spans="2:6" s="13" customFormat="1" ht="12.75">
      <c r="B7" s="24"/>
      <c r="D7" s="24"/>
      <c r="E7" s="26"/>
      <c r="F7" s="26"/>
    </row>
    <row r="8" spans="2:6" s="13" customFormat="1" ht="12.75">
      <c r="B8" s="24"/>
      <c r="C8" s="13" t="s">
        <v>28</v>
      </c>
      <c r="D8" s="24"/>
      <c r="E8" s="26">
        <f>elektroinstalace!F29+elektroinstalace!F30</f>
        <v>0</v>
      </c>
      <c r="F8" s="26"/>
    </row>
    <row r="9" spans="2:6" s="13" customFormat="1" ht="12.75">
      <c r="B9" s="24"/>
      <c r="D9" s="24"/>
      <c r="E9" s="26"/>
      <c r="F9" s="26"/>
    </row>
    <row r="10" spans="2:6" s="13" customFormat="1" ht="12.75">
      <c r="B10" s="24"/>
      <c r="C10" s="13" t="s">
        <v>27</v>
      </c>
      <c r="D10" s="24"/>
      <c r="E10" s="26">
        <f>elektroinstalace!H32+elektroinstalace!H33+elektroinstalace!H34+elektroinstalace!H35</f>
        <v>0</v>
      </c>
      <c r="F10" s="26"/>
    </row>
    <row r="11" spans="2:6" s="13" customFormat="1" ht="12.75">
      <c r="B11" s="24"/>
      <c r="D11" s="24"/>
      <c r="E11" s="26"/>
      <c r="F11" s="26"/>
    </row>
    <row r="12" spans="2:6" s="13" customFormat="1" ht="12.75">
      <c r="B12" s="24"/>
      <c r="C12" s="13" t="s">
        <v>46</v>
      </c>
      <c r="D12" s="24"/>
      <c r="E12" s="26">
        <f>elektroinstalace!F60+elektroinstalace!F61</f>
        <v>0</v>
      </c>
      <c r="F12" s="26"/>
    </row>
    <row r="13" spans="2:6" s="13" customFormat="1" ht="12.75">
      <c r="B13" s="24"/>
      <c r="D13" s="24"/>
      <c r="E13" s="26"/>
      <c r="F13" s="26"/>
    </row>
    <row r="14" spans="2:6" s="13" customFormat="1" ht="12.75">
      <c r="B14" s="24"/>
      <c r="C14" s="13" t="s">
        <v>47</v>
      </c>
      <c r="D14" s="24"/>
      <c r="E14" s="26">
        <f>elektroinstalace!H63+elektroinstalace!H64+elektroinstalace!H65+elektroinstalace!H66</f>
        <v>0</v>
      </c>
      <c r="F14" s="26"/>
    </row>
    <row r="15" spans="2:6" s="13" customFormat="1" ht="12.75">
      <c r="B15" s="24"/>
      <c r="D15" s="24"/>
      <c r="E15" s="26"/>
      <c r="F15" s="26"/>
    </row>
    <row r="16" spans="2:6" s="13" customFormat="1" ht="12.75">
      <c r="B16" s="24"/>
      <c r="D16" s="24"/>
      <c r="E16" s="26"/>
      <c r="F16" s="26"/>
    </row>
    <row r="17" spans="2:6" s="13" customFormat="1" ht="12.75">
      <c r="B17" s="24"/>
      <c r="D17" s="24"/>
      <c r="E17" s="26"/>
      <c r="F17" s="26"/>
    </row>
    <row r="18" spans="2:6" s="13" customFormat="1" ht="12.75">
      <c r="B18" s="24"/>
      <c r="C18" s="13" t="s">
        <v>30</v>
      </c>
      <c r="D18" s="24"/>
      <c r="E18" s="26">
        <f>(E4+E6+E8+E10+E12+E14)*0.02</f>
        <v>0</v>
      </c>
      <c r="F18" s="5"/>
    </row>
    <row r="19" spans="2:6" s="13" customFormat="1" ht="12.75">
      <c r="B19" s="24"/>
      <c r="D19" s="24"/>
      <c r="E19" s="26"/>
      <c r="F19" s="5"/>
    </row>
    <row r="20" spans="2:6" s="13" customFormat="1" ht="12.75">
      <c r="B20" s="24"/>
      <c r="C20" s="6"/>
      <c r="D20" s="24"/>
      <c r="E20" s="26"/>
      <c r="F20" s="5"/>
    </row>
    <row r="21" spans="2:6" s="13" customFormat="1" ht="12.75">
      <c r="B21" s="24"/>
      <c r="C21" s="7" t="s">
        <v>16</v>
      </c>
      <c r="D21" s="24"/>
      <c r="E21" s="8">
        <f>SUM(E4:E18)</f>
        <v>0</v>
      </c>
      <c r="F21" s="26"/>
    </row>
    <row r="22" spans="2:6" s="13" customFormat="1" ht="12.75">
      <c r="B22" s="24"/>
      <c r="C22" s="7"/>
      <c r="D22" s="24"/>
      <c r="E22" s="8"/>
      <c r="F22" s="26"/>
    </row>
    <row r="23" spans="2:6" s="13" customFormat="1" ht="12.75">
      <c r="B23" s="24"/>
      <c r="D23" s="24"/>
      <c r="E23" s="26"/>
      <c r="F23" s="26"/>
    </row>
    <row r="24" spans="2:6" s="13" customFormat="1" ht="12.75">
      <c r="B24" s="24"/>
      <c r="C24" s="13" t="s">
        <v>9</v>
      </c>
      <c r="D24" s="24"/>
      <c r="E24" s="26"/>
      <c r="F24" s="26"/>
    </row>
    <row r="25" spans="2:6" s="13" customFormat="1" ht="12.75">
      <c r="B25" s="24"/>
      <c r="D25" s="24"/>
      <c r="E25" s="26"/>
      <c r="F25" s="26"/>
    </row>
    <row r="26" spans="2:6" s="13" customFormat="1" ht="12.75">
      <c r="B26" s="24"/>
      <c r="D26" s="24"/>
      <c r="E26" s="26"/>
      <c r="F26" s="26"/>
    </row>
    <row r="27" spans="2:6" s="13" customFormat="1" ht="40.5">
      <c r="B27" s="24"/>
      <c r="C27" s="20" t="s">
        <v>49</v>
      </c>
      <c r="D27" s="24"/>
      <c r="E27" s="26"/>
      <c r="F27" s="26"/>
    </row>
    <row r="28" spans="2:6" s="13" customFormat="1" ht="20.25">
      <c r="B28" s="24"/>
      <c r="C28" s="9"/>
      <c r="D28" s="24"/>
      <c r="E28" s="26"/>
      <c r="F28" s="26"/>
    </row>
    <row r="29" spans="2:6" s="13" customFormat="1" ht="12.75">
      <c r="B29" s="24"/>
      <c r="C29" s="13" t="s">
        <v>11</v>
      </c>
      <c r="D29" s="24"/>
      <c r="E29" s="26"/>
      <c r="F29" s="26"/>
    </row>
    <row r="30" spans="2:6" s="13" customFormat="1" ht="12.75">
      <c r="B30" s="24"/>
      <c r="D30" s="24"/>
      <c r="E30" s="26"/>
      <c r="F30" s="26"/>
    </row>
    <row r="31" spans="2:6" s="13" customFormat="1" ht="12.75">
      <c r="B31" s="24"/>
      <c r="C31" s="21" t="s">
        <v>57</v>
      </c>
      <c r="D31" s="24"/>
      <c r="E31" s="26"/>
      <c r="F31" s="26"/>
    </row>
    <row r="32" spans="2:6" s="13" customFormat="1" ht="12.75">
      <c r="B32" s="24"/>
      <c r="C32" s="10"/>
      <c r="D32" s="24"/>
      <c r="E32" s="26"/>
      <c r="F32" s="26"/>
    </row>
    <row r="33" spans="2:6" s="13" customFormat="1" ht="14.25">
      <c r="B33" s="24"/>
      <c r="C33" s="19"/>
      <c r="D33" s="24"/>
      <c r="E33" s="26"/>
      <c r="F33" s="26"/>
    </row>
    <row r="34" spans="2:6" ht="12.75">
      <c r="B34" s="1"/>
      <c r="D34" s="1"/>
      <c r="E34" s="2"/>
      <c r="F34" s="2"/>
    </row>
    <row r="35" spans="2:6" ht="12.75">
      <c r="B35" s="1"/>
      <c r="D35" s="1"/>
      <c r="E35" s="2"/>
      <c r="F35" s="2"/>
    </row>
    <row r="36" spans="2:6" ht="12.75">
      <c r="B36" s="1"/>
      <c r="D36" s="1"/>
      <c r="E36" s="2"/>
      <c r="F36" s="2"/>
    </row>
    <row r="37" spans="2:6" ht="12.75">
      <c r="B37" s="1"/>
      <c r="D37" s="1"/>
      <c r="E37" s="2"/>
      <c r="F37" s="2"/>
    </row>
    <row r="38" spans="2:6" ht="12.75">
      <c r="B38" s="1"/>
      <c r="D38" s="1"/>
      <c r="E38" s="2"/>
      <c r="F38" s="2"/>
    </row>
    <row r="39" spans="2:6" ht="12.75">
      <c r="B39" s="1"/>
      <c r="D39" s="1"/>
      <c r="E39" s="2"/>
      <c r="F39" s="2"/>
    </row>
    <row r="40" spans="2:6" ht="12.75">
      <c r="B40" s="1"/>
      <c r="D40" s="1"/>
      <c r="E40" s="2"/>
      <c r="F40" s="2"/>
    </row>
    <row r="41" spans="2:6" ht="12.75">
      <c r="B41" s="1"/>
      <c r="D41" s="1"/>
      <c r="E41" s="2"/>
      <c r="F41" s="2"/>
    </row>
    <row r="42" spans="2:6" ht="12.75">
      <c r="B42" s="1"/>
      <c r="D42" s="1"/>
      <c r="E42" s="2"/>
      <c r="F42" s="2"/>
    </row>
    <row r="43" spans="2:6" ht="12.75">
      <c r="B43" s="1"/>
      <c r="D43" s="1"/>
      <c r="E43" s="2"/>
      <c r="F43" s="2"/>
    </row>
    <row r="44" spans="2:6" ht="12.75">
      <c r="B44" s="1"/>
      <c r="D44" s="1"/>
      <c r="E44" s="2"/>
      <c r="F44" s="2"/>
    </row>
    <row r="45" spans="2:6" ht="12.75">
      <c r="B45" s="1"/>
      <c r="D45" s="1"/>
      <c r="E45" s="2"/>
      <c r="F45" s="2"/>
    </row>
    <row r="46" spans="2:6" ht="12.75">
      <c r="B46" s="1"/>
      <c r="D46" s="1"/>
      <c r="E46" s="2"/>
      <c r="F46" s="2"/>
    </row>
    <row r="47" spans="2:6" ht="12.75">
      <c r="B47" s="1"/>
      <c r="D47" s="1"/>
      <c r="E47" s="2"/>
      <c r="F47" s="2"/>
    </row>
    <row r="48" spans="2:6" ht="12.75">
      <c r="B48" s="1"/>
      <c r="D48" s="1"/>
      <c r="E48" s="2"/>
      <c r="F48" s="2"/>
    </row>
    <row r="49" spans="2:6" ht="12.75">
      <c r="B49" s="1"/>
      <c r="D49" s="1"/>
      <c r="E49" s="2"/>
      <c r="F49" s="2"/>
    </row>
    <row r="50" spans="2:6" ht="12.75">
      <c r="B50" s="1"/>
      <c r="D50" s="1"/>
      <c r="E50" s="2"/>
      <c r="F50" s="2"/>
    </row>
    <row r="51" spans="2:6" ht="12.75">
      <c r="B51" s="1"/>
      <c r="D51" s="1"/>
      <c r="E51" s="2"/>
      <c r="F51" s="2"/>
    </row>
    <row r="52" spans="2:6" ht="12.75">
      <c r="B52" s="1"/>
      <c r="D52" s="1"/>
      <c r="E52" s="2"/>
      <c r="F52" s="2"/>
    </row>
    <row r="53" spans="2:6" ht="12.75">
      <c r="B53" s="1"/>
      <c r="D53" s="1"/>
      <c r="E53" s="2"/>
      <c r="F53" s="2"/>
    </row>
    <row r="54" spans="2:6" ht="12.75">
      <c r="B54" s="1"/>
      <c r="D54" s="1"/>
      <c r="E54" s="2"/>
      <c r="F54" s="2"/>
    </row>
    <row r="55" spans="2:6" ht="12.75">
      <c r="B55" s="1"/>
      <c r="D55" s="1"/>
      <c r="E55" s="2"/>
      <c r="F55" s="2"/>
    </row>
    <row r="56" spans="2:6" ht="12.75">
      <c r="B56" s="1"/>
      <c r="D56" s="1"/>
      <c r="E56" s="2"/>
      <c r="F56" s="2"/>
    </row>
    <row r="57" spans="2:6" ht="12.75">
      <c r="B57" s="1"/>
      <c r="D57" s="1"/>
      <c r="E57" s="2"/>
      <c r="F57" s="2"/>
    </row>
    <row r="58" spans="2:6" ht="12.75">
      <c r="B58" s="1"/>
      <c r="D58" s="1"/>
      <c r="E58" s="2"/>
      <c r="F58" s="2"/>
    </row>
    <row r="59" spans="2:6" ht="12.75">
      <c r="B59" s="1"/>
      <c r="D59" s="1"/>
      <c r="E59" s="2"/>
      <c r="F59" s="2"/>
    </row>
    <row r="60" spans="2:6" ht="12.75">
      <c r="B60" s="1"/>
      <c r="D60" s="1"/>
      <c r="E60" s="2"/>
      <c r="F60" s="2"/>
    </row>
    <row r="61" spans="2:6" ht="12.75">
      <c r="B61" s="1"/>
      <c r="D61" s="1"/>
      <c r="E61" s="2"/>
      <c r="F61" s="2"/>
    </row>
    <row r="62" spans="2:6" ht="12.75">
      <c r="B62" s="1"/>
      <c r="D62" s="1"/>
      <c r="E62" s="2"/>
      <c r="F62" s="2"/>
    </row>
    <row r="63" spans="2:6" ht="12.75">
      <c r="B63" s="1"/>
      <c r="D63" s="1"/>
      <c r="E63" s="2"/>
      <c r="F63" s="2"/>
    </row>
    <row r="64" spans="2:6" ht="12.75">
      <c r="B64" s="1"/>
      <c r="D64" s="1"/>
      <c r="E64" s="2"/>
      <c r="F64" s="2"/>
    </row>
    <row r="65" spans="2:6" ht="12.75">
      <c r="B65" s="1"/>
      <c r="D65" s="1"/>
      <c r="E65" s="2"/>
      <c r="F65" s="2"/>
    </row>
    <row r="66" spans="2:6" ht="12.75">
      <c r="B66" s="1"/>
      <c r="D66" s="1"/>
      <c r="E66" s="2"/>
      <c r="F66" s="2"/>
    </row>
    <row r="67" spans="2:6" ht="12.75">
      <c r="B67" s="1"/>
      <c r="D67" s="1"/>
      <c r="E67" s="2"/>
      <c r="F67" s="2"/>
    </row>
    <row r="68" spans="2:6" ht="12.75">
      <c r="B68" s="1"/>
      <c r="D68" s="1"/>
      <c r="E68" s="2"/>
      <c r="F68" s="2"/>
    </row>
    <row r="69" spans="2:6" ht="12.75">
      <c r="B69" s="1"/>
      <c r="D69" s="1"/>
      <c r="E69" s="2"/>
      <c r="F69" s="2"/>
    </row>
    <row r="70" spans="2:6" ht="12.75">
      <c r="B70" s="1"/>
      <c r="D70" s="1"/>
      <c r="E70" s="2"/>
      <c r="F70" s="2"/>
    </row>
    <row r="71" spans="2:6" ht="12.75">
      <c r="B71" s="1"/>
      <c r="D71" s="1"/>
      <c r="E71" s="2"/>
      <c r="F71" s="2"/>
    </row>
    <row r="72" spans="2:6" ht="12.75">
      <c r="B72" s="1"/>
      <c r="D72" s="1"/>
      <c r="E72" s="2"/>
      <c r="F72" s="2"/>
    </row>
    <row r="73" spans="2:6" ht="12.75">
      <c r="B73" s="1"/>
      <c r="D73" s="1"/>
      <c r="E73" s="2"/>
      <c r="F73" s="2"/>
    </row>
    <row r="74" spans="2:6" ht="12.75">
      <c r="B74" s="1"/>
      <c r="D74" s="1"/>
      <c r="E74" s="2"/>
      <c r="F74" s="2"/>
    </row>
    <row r="75" spans="2:6" ht="12.75">
      <c r="B75" s="1"/>
      <c r="D75" s="1"/>
      <c r="E75" s="2"/>
      <c r="F75" s="2"/>
    </row>
    <row r="76" spans="2:6" ht="12.75">
      <c r="B76" s="1"/>
      <c r="D76" s="1"/>
      <c r="E76" s="2"/>
      <c r="F76" s="2"/>
    </row>
    <row r="77" spans="2:6" ht="12.75">
      <c r="B77" s="1"/>
      <c r="D77" s="1"/>
      <c r="E77" s="2"/>
      <c r="F77" s="2"/>
    </row>
    <row r="78" spans="2:6" ht="12.75">
      <c r="B78" s="1"/>
      <c r="D78" s="1"/>
      <c r="E78" s="2"/>
      <c r="F78" s="2"/>
    </row>
    <row r="79" spans="2:6" ht="12.75">
      <c r="B79" s="1"/>
      <c r="D79" s="1"/>
      <c r="E79" s="2"/>
      <c r="F79" s="2"/>
    </row>
    <row r="80" spans="2:6" ht="12.75">
      <c r="B80" s="1"/>
      <c r="D80" s="1"/>
      <c r="E80" s="2"/>
      <c r="F80" s="2"/>
    </row>
    <row r="81" spans="2:6" ht="12.75">
      <c r="B81" s="1"/>
      <c r="D81" s="1"/>
      <c r="E81" s="2"/>
      <c r="F81" s="2"/>
    </row>
    <row r="82" spans="2:6" ht="12.75">
      <c r="B82" s="1"/>
      <c r="D82" s="1"/>
      <c r="E82" s="2"/>
      <c r="F82" s="2"/>
    </row>
    <row r="83" spans="2:6" ht="12.75">
      <c r="B83" s="1"/>
      <c r="D83" s="1"/>
      <c r="E83" s="2"/>
      <c r="F83" s="2"/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0"/>
  <sheetViews>
    <sheetView tabSelected="1" zoomScalePageLayoutView="0" workbookViewId="0" topLeftCell="A1">
      <selection activeCell="N25" sqref="N25"/>
    </sheetView>
  </sheetViews>
  <sheetFormatPr defaultColWidth="9.00390625" defaultRowHeight="12.75"/>
  <cols>
    <col min="3" max="3" width="59.25390625" style="0" customWidth="1"/>
    <col min="4" max="4" width="10.00390625" style="0" customWidth="1"/>
    <col min="5" max="5" width="10.25390625" style="0" customWidth="1"/>
    <col min="6" max="6" width="13.25390625" style="0" customWidth="1"/>
    <col min="7" max="7" width="11.125" style="0" customWidth="1"/>
    <col min="8" max="8" width="11.75390625" style="0" customWidth="1"/>
    <col min="11" max="11" width="10.125" style="0" bestFit="1" customWidth="1"/>
  </cols>
  <sheetData>
    <row r="2" spans="1:8" ht="12.75">
      <c r="A2" s="11" t="s">
        <v>0</v>
      </c>
      <c r="B2" s="11" t="s">
        <v>17</v>
      </c>
      <c r="C2" s="11" t="s">
        <v>2</v>
      </c>
      <c r="D2" s="11" t="s">
        <v>5</v>
      </c>
      <c r="E2" s="11" t="s">
        <v>3</v>
      </c>
      <c r="F2" s="11" t="s">
        <v>4</v>
      </c>
      <c r="G2" s="11" t="s">
        <v>3</v>
      </c>
      <c r="H2" s="11" t="s">
        <v>4</v>
      </c>
    </row>
    <row r="3" spans="1:8" ht="12.75">
      <c r="A3" s="11" t="s">
        <v>1</v>
      </c>
      <c r="B3" s="11" t="s">
        <v>18</v>
      </c>
      <c r="C3" s="11"/>
      <c r="D3" s="11"/>
      <c r="E3" s="11" t="s">
        <v>23</v>
      </c>
      <c r="F3" s="11" t="s">
        <v>23</v>
      </c>
      <c r="G3" s="11" t="s">
        <v>24</v>
      </c>
      <c r="H3" s="11" t="s">
        <v>24</v>
      </c>
    </row>
    <row r="4" spans="1:9" ht="12.75">
      <c r="A4" s="11"/>
      <c r="B4" s="11"/>
      <c r="C4" s="22"/>
      <c r="D4" s="11"/>
      <c r="E4" s="29"/>
      <c r="F4" s="29"/>
      <c r="G4" s="16"/>
      <c r="H4" s="17"/>
      <c r="I4" s="17"/>
    </row>
    <row r="5" spans="1:9" ht="12.75">
      <c r="A5" s="11">
        <v>1</v>
      </c>
      <c r="B5" s="11" t="s">
        <v>19</v>
      </c>
      <c r="C5" s="10" t="s">
        <v>51</v>
      </c>
      <c r="D5" s="11">
        <v>4</v>
      </c>
      <c r="E5" s="16"/>
      <c r="F5" s="16">
        <f aca="true" t="shared" si="0" ref="F5:F17">D5*E5</f>
        <v>0</v>
      </c>
      <c r="G5" s="16"/>
      <c r="H5" s="17">
        <f aca="true" t="shared" si="1" ref="H5:H11">D5*G5</f>
        <v>0</v>
      </c>
      <c r="I5" s="17"/>
    </row>
    <row r="6" spans="1:9" ht="12.75">
      <c r="A6" s="11">
        <v>2</v>
      </c>
      <c r="B6" s="11" t="s">
        <v>19</v>
      </c>
      <c r="C6" s="10" t="s">
        <v>12</v>
      </c>
      <c r="D6" s="11">
        <v>8</v>
      </c>
      <c r="E6" s="16"/>
      <c r="F6" s="16">
        <f t="shared" si="0"/>
        <v>0</v>
      </c>
      <c r="G6" s="16"/>
      <c r="H6" s="17">
        <f t="shared" si="1"/>
        <v>0</v>
      </c>
      <c r="I6" s="17"/>
    </row>
    <row r="7" spans="1:9" ht="12.75">
      <c r="A7" s="11">
        <v>3</v>
      </c>
      <c r="B7" s="11" t="s">
        <v>20</v>
      </c>
      <c r="C7" s="10" t="s">
        <v>21</v>
      </c>
      <c r="D7" s="11">
        <v>20</v>
      </c>
      <c r="E7" s="16"/>
      <c r="F7" s="16">
        <f t="shared" si="0"/>
        <v>0</v>
      </c>
      <c r="G7" s="16"/>
      <c r="H7" s="17">
        <f t="shared" si="1"/>
        <v>0</v>
      </c>
      <c r="I7" s="17"/>
    </row>
    <row r="8" spans="1:9" ht="12.75">
      <c r="A8" s="11">
        <v>4</v>
      </c>
      <c r="B8" s="11" t="s">
        <v>20</v>
      </c>
      <c r="C8" s="10" t="s">
        <v>22</v>
      </c>
      <c r="D8" s="11">
        <v>550</v>
      </c>
      <c r="E8" s="16"/>
      <c r="F8" s="16">
        <f t="shared" si="0"/>
        <v>0</v>
      </c>
      <c r="G8" s="16"/>
      <c r="H8" s="17">
        <f t="shared" si="1"/>
        <v>0</v>
      </c>
      <c r="I8" s="17"/>
    </row>
    <row r="9" spans="1:9" ht="12.75">
      <c r="A9" s="11">
        <v>5</v>
      </c>
      <c r="B9" s="11" t="s">
        <v>20</v>
      </c>
      <c r="C9" s="10" t="s">
        <v>52</v>
      </c>
      <c r="D9" s="11">
        <v>330</v>
      </c>
      <c r="E9" s="16"/>
      <c r="F9" s="16">
        <f t="shared" si="0"/>
        <v>0</v>
      </c>
      <c r="G9" s="16"/>
      <c r="H9" s="17">
        <f t="shared" si="1"/>
        <v>0</v>
      </c>
      <c r="I9" s="17"/>
    </row>
    <row r="10" spans="1:9" ht="28.5" customHeight="1">
      <c r="A10" s="11">
        <v>6</v>
      </c>
      <c r="B10" s="11" t="s">
        <v>20</v>
      </c>
      <c r="C10" s="21" t="s">
        <v>33</v>
      </c>
      <c r="D10" s="11">
        <v>10</v>
      </c>
      <c r="E10" s="16"/>
      <c r="F10" s="16">
        <f t="shared" si="0"/>
        <v>0</v>
      </c>
      <c r="G10" s="16"/>
      <c r="H10" s="17">
        <f t="shared" si="1"/>
        <v>0</v>
      </c>
      <c r="I10" s="17"/>
    </row>
    <row r="11" spans="1:9" ht="12.75">
      <c r="A11" s="11">
        <v>7</v>
      </c>
      <c r="B11" s="11" t="s">
        <v>19</v>
      </c>
      <c r="C11" s="10" t="s">
        <v>53</v>
      </c>
      <c r="D11" s="11">
        <v>4</v>
      </c>
      <c r="E11" s="16"/>
      <c r="F11" s="16">
        <f t="shared" si="0"/>
        <v>0</v>
      </c>
      <c r="G11" s="16"/>
      <c r="H11" s="17">
        <f t="shared" si="1"/>
        <v>0</v>
      </c>
      <c r="I11" s="17"/>
    </row>
    <row r="12" spans="1:9" ht="25.5">
      <c r="A12" s="11">
        <v>8</v>
      </c>
      <c r="B12" s="11" t="s">
        <v>19</v>
      </c>
      <c r="C12" s="23" t="s">
        <v>54</v>
      </c>
      <c r="D12" s="11">
        <v>19</v>
      </c>
      <c r="E12" s="30"/>
      <c r="F12" s="30">
        <f>D12*E12</f>
        <v>0</v>
      </c>
      <c r="G12" s="17"/>
      <c r="H12" s="17">
        <f>D12*G12</f>
        <v>0</v>
      </c>
      <c r="I12" s="17"/>
    </row>
    <row r="13" spans="1:9" ht="25.5">
      <c r="A13" s="11">
        <v>9</v>
      </c>
      <c r="B13" s="11" t="s">
        <v>19</v>
      </c>
      <c r="C13" s="23" t="s">
        <v>55</v>
      </c>
      <c r="D13" s="11">
        <v>2</v>
      </c>
      <c r="E13" s="30"/>
      <c r="F13" s="30">
        <f>D13*E13</f>
        <v>0</v>
      </c>
      <c r="G13" s="17"/>
      <c r="H13" s="17">
        <f>D13*G13</f>
        <v>0</v>
      </c>
      <c r="I13" s="17"/>
    </row>
    <row r="14" spans="1:9" ht="25.5">
      <c r="A14" s="11">
        <v>10</v>
      </c>
      <c r="B14" s="11" t="s">
        <v>19</v>
      </c>
      <c r="C14" s="21" t="s">
        <v>56</v>
      </c>
      <c r="D14" s="11">
        <v>33</v>
      </c>
      <c r="E14" s="30"/>
      <c r="F14" s="30">
        <f>D14*E14</f>
        <v>0</v>
      </c>
      <c r="G14" s="17"/>
      <c r="H14" s="17">
        <f>D14*G14</f>
        <v>0</v>
      </c>
      <c r="I14" s="17"/>
    </row>
    <row r="15" spans="1:9" ht="12.75">
      <c r="A15" s="11">
        <v>11</v>
      </c>
      <c r="B15" s="14" t="s">
        <v>19</v>
      </c>
      <c r="C15" s="15" t="s">
        <v>25</v>
      </c>
      <c r="D15" s="14">
        <v>10</v>
      </c>
      <c r="E15" s="30"/>
      <c r="F15" s="30">
        <f t="shared" si="0"/>
        <v>0</v>
      </c>
      <c r="G15" s="17"/>
      <c r="H15" s="17">
        <f>D15*G15</f>
        <v>0</v>
      </c>
      <c r="I15" s="17"/>
    </row>
    <row r="16" spans="1:9" ht="12.75">
      <c r="A16" s="14">
        <v>12</v>
      </c>
      <c r="B16" s="11" t="s">
        <v>19</v>
      </c>
      <c r="C16" s="10" t="s">
        <v>58</v>
      </c>
      <c r="D16" s="11">
        <v>150</v>
      </c>
      <c r="E16" s="30"/>
      <c r="F16" s="30">
        <f>D16*E16</f>
        <v>0</v>
      </c>
      <c r="G16" s="17"/>
      <c r="H16" s="17">
        <f>D16*G16</f>
        <v>0</v>
      </c>
      <c r="I16" s="17"/>
    </row>
    <row r="17" spans="1:9" ht="12.75">
      <c r="A17" s="11">
        <v>13</v>
      </c>
      <c r="B17" s="11" t="s">
        <v>26</v>
      </c>
      <c r="C17" s="10" t="s">
        <v>31</v>
      </c>
      <c r="D17" s="11">
        <v>1</v>
      </c>
      <c r="E17" s="30"/>
      <c r="F17" s="30">
        <f t="shared" si="0"/>
        <v>0</v>
      </c>
      <c r="G17" s="17"/>
      <c r="H17" s="17"/>
      <c r="I17" s="17"/>
    </row>
    <row r="18" spans="1:9" ht="12.75">
      <c r="A18" s="11"/>
      <c r="B18" s="11"/>
      <c r="C18" s="12" t="s">
        <v>7</v>
      </c>
      <c r="D18" s="11"/>
      <c r="E18" s="16"/>
      <c r="F18" s="31">
        <f>SUM(F5:F17)</f>
        <v>0</v>
      </c>
      <c r="G18" s="16"/>
      <c r="H18" s="17"/>
      <c r="I18" s="17"/>
    </row>
    <row r="19" spans="1:9" ht="12.75">
      <c r="A19" s="11"/>
      <c r="B19" s="11"/>
      <c r="C19" s="10" t="s">
        <v>10</v>
      </c>
      <c r="D19" s="11"/>
      <c r="E19" s="16"/>
      <c r="F19" s="16">
        <f>F18*0.045</f>
        <v>0</v>
      </c>
      <c r="G19" s="16"/>
      <c r="H19" s="17"/>
      <c r="I19" s="17"/>
    </row>
    <row r="20" spans="1:9" ht="12.75">
      <c r="A20" s="11"/>
      <c r="B20" s="11"/>
      <c r="C20" s="10"/>
      <c r="D20" s="11"/>
      <c r="E20" s="16"/>
      <c r="F20" s="16"/>
      <c r="G20" s="16"/>
      <c r="H20" s="17"/>
      <c r="I20" s="17"/>
    </row>
    <row r="21" spans="1:9" ht="12.75">
      <c r="A21" s="11"/>
      <c r="B21" s="11"/>
      <c r="C21" s="12" t="s">
        <v>6</v>
      </c>
      <c r="D21" s="11"/>
      <c r="E21" s="16"/>
      <c r="F21" s="31"/>
      <c r="G21" s="16"/>
      <c r="H21" s="18">
        <f>SUM(H5:H20)</f>
        <v>0</v>
      </c>
      <c r="I21" s="17"/>
    </row>
    <row r="22" spans="1:9" ht="12.75">
      <c r="A22" s="11"/>
      <c r="B22" s="11"/>
      <c r="C22" s="10" t="s">
        <v>14</v>
      </c>
      <c r="D22" s="11"/>
      <c r="E22" s="16"/>
      <c r="F22" s="16"/>
      <c r="G22" s="16"/>
      <c r="H22" s="17">
        <f>H21*0.03</f>
        <v>0</v>
      </c>
      <c r="I22" s="17"/>
    </row>
    <row r="23" spans="1:9" ht="12.75">
      <c r="A23" s="11"/>
      <c r="B23" s="11"/>
      <c r="C23" s="10" t="s">
        <v>15</v>
      </c>
      <c r="D23" s="11"/>
      <c r="E23" s="16"/>
      <c r="F23" s="16"/>
      <c r="G23" s="16"/>
      <c r="H23" s="17">
        <f>H21*0.02</f>
        <v>0</v>
      </c>
      <c r="I23" s="17"/>
    </row>
    <row r="24" spans="1:9" ht="12.75">
      <c r="A24" s="11"/>
      <c r="B24" s="11"/>
      <c r="C24" s="10" t="s">
        <v>13</v>
      </c>
      <c r="D24" s="11"/>
      <c r="E24" s="16"/>
      <c r="F24" s="16"/>
      <c r="G24" s="16"/>
      <c r="H24" s="17">
        <f>H21*0.03</f>
        <v>0</v>
      </c>
      <c r="I24" s="17"/>
    </row>
    <row r="25" spans="1:9" ht="12.75">
      <c r="A25" s="11"/>
      <c r="B25" s="11"/>
      <c r="C25" s="10" t="s">
        <v>34</v>
      </c>
      <c r="D25" s="11"/>
      <c r="E25" s="16"/>
      <c r="F25" s="16"/>
      <c r="G25" s="16"/>
      <c r="H25" s="17"/>
      <c r="I25" s="17"/>
    </row>
    <row r="26" spans="1:9" ht="12.75">
      <c r="A26" s="11"/>
      <c r="B26" s="11"/>
      <c r="C26" s="10"/>
      <c r="D26" s="11"/>
      <c r="E26" s="16"/>
      <c r="F26" s="16"/>
      <c r="G26" s="16"/>
      <c r="H26" s="17"/>
      <c r="I26" s="17"/>
    </row>
    <row r="27" spans="1:9" ht="12.75">
      <c r="A27" s="11">
        <v>1</v>
      </c>
      <c r="B27" s="11" t="s">
        <v>29</v>
      </c>
      <c r="C27" s="21" t="s">
        <v>71</v>
      </c>
      <c r="D27" s="11">
        <v>2</v>
      </c>
      <c r="E27" s="16"/>
      <c r="F27" s="16">
        <f>D27*E27</f>
        <v>0</v>
      </c>
      <c r="G27" s="16"/>
      <c r="H27" s="17">
        <f>D27*G27</f>
        <v>0</v>
      </c>
      <c r="I27" s="17"/>
    </row>
    <row r="28" spans="1:9" ht="12.75">
      <c r="A28" s="11">
        <v>2</v>
      </c>
      <c r="B28" s="11" t="s">
        <v>19</v>
      </c>
      <c r="C28" s="10" t="s">
        <v>32</v>
      </c>
      <c r="D28" s="11">
        <v>2</v>
      </c>
      <c r="E28" s="16"/>
      <c r="F28" s="16">
        <f>D28*E28</f>
        <v>0</v>
      </c>
      <c r="G28" s="16"/>
      <c r="H28" s="17">
        <f>D28*G28</f>
        <v>0</v>
      </c>
      <c r="I28" s="17"/>
    </row>
    <row r="29" spans="1:9" ht="12.75">
      <c r="A29" s="11"/>
      <c r="B29" s="11"/>
      <c r="C29" s="12" t="s">
        <v>28</v>
      </c>
      <c r="D29" s="11"/>
      <c r="E29" s="16"/>
      <c r="F29" s="31">
        <f>SUM(F27:F28)</f>
        <v>0</v>
      </c>
      <c r="G29" s="16"/>
      <c r="H29" s="17"/>
      <c r="I29" s="17"/>
    </row>
    <row r="30" spans="1:9" ht="12.75">
      <c r="A30" s="11"/>
      <c r="B30" s="11"/>
      <c r="C30" s="10" t="s">
        <v>10</v>
      </c>
      <c r="D30" s="10"/>
      <c r="E30" s="16"/>
      <c r="F30" s="16">
        <f>F29*0.045</f>
        <v>0</v>
      </c>
      <c r="G30" s="16"/>
      <c r="H30" s="17"/>
      <c r="I30" s="17"/>
    </row>
    <row r="31" spans="1:9" ht="12.75">
      <c r="A31" s="11"/>
      <c r="B31" s="11"/>
      <c r="C31" s="10"/>
      <c r="D31" s="10"/>
      <c r="E31" s="16"/>
      <c r="F31" s="16"/>
      <c r="G31" s="16"/>
      <c r="H31" s="17"/>
      <c r="I31" s="17"/>
    </row>
    <row r="32" spans="1:9" ht="12.75">
      <c r="A32" s="11"/>
      <c r="B32" s="11"/>
      <c r="C32" s="12" t="s">
        <v>27</v>
      </c>
      <c r="D32" s="11"/>
      <c r="E32" s="16"/>
      <c r="F32" s="31"/>
      <c r="G32" s="16"/>
      <c r="H32" s="18">
        <f>SUM(H27:H31)</f>
        <v>0</v>
      </c>
      <c r="I32" s="17"/>
    </row>
    <row r="33" spans="1:9" ht="12.75">
      <c r="A33" s="11"/>
      <c r="B33" s="11"/>
      <c r="C33" s="10" t="s">
        <v>14</v>
      </c>
      <c r="D33" s="11"/>
      <c r="E33" s="16"/>
      <c r="F33" s="16"/>
      <c r="G33" s="16"/>
      <c r="H33" s="17">
        <f>H32*0.03</f>
        <v>0</v>
      </c>
      <c r="I33" s="17"/>
    </row>
    <row r="34" spans="1:9" ht="12.75">
      <c r="A34" s="11"/>
      <c r="B34" s="11"/>
      <c r="C34" s="10" t="s">
        <v>15</v>
      </c>
      <c r="D34" s="11"/>
      <c r="E34" s="16"/>
      <c r="F34" s="16"/>
      <c r="G34" s="16"/>
      <c r="H34" s="17">
        <f>H32*0.02</f>
        <v>0</v>
      </c>
      <c r="I34" s="17"/>
    </row>
    <row r="35" spans="1:9" ht="12.75">
      <c r="A35" s="11"/>
      <c r="B35" s="11"/>
      <c r="C35" s="10" t="s">
        <v>13</v>
      </c>
      <c r="D35" s="11"/>
      <c r="E35" s="16"/>
      <c r="F35" s="16"/>
      <c r="G35" s="16"/>
      <c r="H35" s="17">
        <f>H32*0.03</f>
        <v>0</v>
      </c>
      <c r="I35" s="17"/>
    </row>
    <row r="36" spans="1:9" ht="12.75">
      <c r="A36" s="11"/>
      <c r="B36" s="11"/>
      <c r="C36" s="10"/>
      <c r="D36" s="11"/>
      <c r="E36" s="16"/>
      <c r="F36" s="16"/>
      <c r="G36" s="16"/>
      <c r="H36" s="17"/>
      <c r="I36" s="17"/>
    </row>
    <row r="37" spans="1:9" ht="12.75">
      <c r="A37" s="11"/>
      <c r="B37" s="11"/>
      <c r="C37" s="22"/>
      <c r="D37" s="11"/>
      <c r="E37" s="29"/>
      <c r="F37" s="29"/>
      <c r="G37" s="16"/>
      <c r="H37" s="17"/>
      <c r="I37" s="17"/>
    </row>
    <row r="38" spans="1:9" s="13" customFormat="1" ht="12.75">
      <c r="A38" s="24">
        <v>1</v>
      </c>
      <c r="B38" s="24" t="s">
        <v>20</v>
      </c>
      <c r="C38" s="13" t="s">
        <v>48</v>
      </c>
      <c r="D38" s="24">
        <v>30</v>
      </c>
      <c r="E38" s="27"/>
      <c r="F38" s="27">
        <f aca="true" t="shared" si="2" ref="F38:F59">D38*E38</f>
        <v>0</v>
      </c>
      <c r="G38" s="27"/>
      <c r="H38" s="27">
        <f aca="true" t="shared" si="3" ref="H38:H43">D38*G38</f>
        <v>0</v>
      </c>
      <c r="I38" s="27"/>
    </row>
    <row r="39" spans="1:9" s="13" customFormat="1" ht="12.75">
      <c r="A39" s="24">
        <v>2</v>
      </c>
      <c r="B39" s="24" t="s">
        <v>19</v>
      </c>
      <c r="C39" s="13" t="s">
        <v>42</v>
      </c>
      <c r="D39" s="24">
        <v>12</v>
      </c>
      <c r="E39" s="27"/>
      <c r="F39" s="27">
        <f t="shared" si="2"/>
        <v>0</v>
      </c>
      <c r="G39" s="27"/>
      <c r="H39" s="27">
        <f t="shared" si="3"/>
        <v>0</v>
      </c>
      <c r="I39" s="27"/>
    </row>
    <row r="40" spans="1:9" s="13" customFormat="1" ht="12.75">
      <c r="A40" s="24">
        <v>3</v>
      </c>
      <c r="B40" s="24" t="s">
        <v>19</v>
      </c>
      <c r="C40" s="13" t="s">
        <v>59</v>
      </c>
      <c r="D40" s="24">
        <v>48</v>
      </c>
      <c r="E40" s="27"/>
      <c r="F40" s="27">
        <f t="shared" si="2"/>
        <v>0</v>
      </c>
      <c r="G40" s="27"/>
      <c r="H40" s="27">
        <f t="shared" si="3"/>
        <v>0</v>
      </c>
      <c r="I40" s="27"/>
    </row>
    <row r="41" spans="1:9" s="13" customFormat="1" ht="12.75">
      <c r="A41" s="24">
        <v>4</v>
      </c>
      <c r="B41" s="24" t="s">
        <v>19</v>
      </c>
      <c r="C41" s="13" t="s">
        <v>35</v>
      </c>
      <c r="D41" s="24">
        <v>12</v>
      </c>
      <c r="E41" s="27"/>
      <c r="F41" s="27">
        <f t="shared" si="2"/>
        <v>0</v>
      </c>
      <c r="G41" s="27"/>
      <c r="H41" s="27">
        <f t="shared" si="3"/>
        <v>0</v>
      </c>
      <c r="I41" s="27"/>
    </row>
    <row r="42" spans="1:9" s="13" customFormat="1" ht="12.75">
      <c r="A42" s="24">
        <v>5</v>
      </c>
      <c r="B42" s="24" t="s">
        <v>19</v>
      </c>
      <c r="C42" s="13" t="s">
        <v>43</v>
      </c>
      <c r="D42" s="24">
        <v>28</v>
      </c>
      <c r="E42" s="27"/>
      <c r="F42" s="27">
        <f>D42*E42</f>
        <v>0</v>
      </c>
      <c r="G42" s="27"/>
      <c r="H42" s="27">
        <f>D42*G42</f>
        <v>0</v>
      </c>
      <c r="I42" s="27"/>
    </row>
    <row r="43" spans="1:9" s="13" customFormat="1" ht="12.75">
      <c r="A43" s="24">
        <v>6</v>
      </c>
      <c r="B43" s="24" t="s">
        <v>20</v>
      </c>
      <c r="C43" s="13" t="s">
        <v>36</v>
      </c>
      <c r="D43" s="24">
        <v>400</v>
      </c>
      <c r="E43" s="27"/>
      <c r="F43" s="27">
        <f t="shared" si="2"/>
        <v>0</v>
      </c>
      <c r="G43" s="27"/>
      <c r="H43" s="27">
        <f t="shared" si="3"/>
        <v>0</v>
      </c>
      <c r="I43" s="27"/>
    </row>
    <row r="44" spans="1:9" s="13" customFormat="1" ht="12.75">
      <c r="A44" s="24">
        <v>7</v>
      </c>
      <c r="B44" s="24" t="s">
        <v>20</v>
      </c>
      <c r="C44" s="13" t="s">
        <v>67</v>
      </c>
      <c r="D44" s="24">
        <v>350</v>
      </c>
      <c r="E44" s="27"/>
      <c r="F44" s="27">
        <f t="shared" si="2"/>
        <v>0</v>
      </c>
      <c r="G44" s="27"/>
      <c r="H44" s="27">
        <f aca="true" t="shared" si="4" ref="H44:H58">D44*G44</f>
        <v>0</v>
      </c>
      <c r="I44" s="27"/>
    </row>
    <row r="45" spans="1:9" s="13" customFormat="1" ht="12.75">
      <c r="A45" s="24">
        <v>8</v>
      </c>
      <c r="B45" s="24" t="s">
        <v>19</v>
      </c>
      <c r="C45" s="13" t="s">
        <v>69</v>
      </c>
      <c r="D45" s="24">
        <v>278</v>
      </c>
      <c r="E45" s="27"/>
      <c r="F45" s="27">
        <f t="shared" si="2"/>
        <v>0</v>
      </c>
      <c r="G45" s="27"/>
      <c r="H45" s="27">
        <f t="shared" si="4"/>
        <v>0</v>
      </c>
      <c r="I45" s="27"/>
    </row>
    <row r="46" spans="1:9" s="13" customFormat="1" ht="12.75">
      <c r="A46" s="24">
        <v>9</v>
      </c>
      <c r="B46" s="24" t="s">
        <v>19</v>
      </c>
      <c r="C46" s="13" t="s">
        <v>37</v>
      </c>
      <c r="D46" s="24">
        <v>72</v>
      </c>
      <c r="E46" s="27"/>
      <c r="F46" s="27">
        <f t="shared" si="2"/>
        <v>0</v>
      </c>
      <c r="G46" s="27"/>
      <c r="H46" s="27">
        <f t="shared" si="4"/>
        <v>0</v>
      </c>
      <c r="I46" s="27"/>
    </row>
    <row r="47" spans="1:9" s="13" customFormat="1" ht="12.75">
      <c r="A47" s="24">
        <v>10</v>
      </c>
      <c r="B47" s="24" t="s">
        <v>19</v>
      </c>
      <c r="C47" s="13" t="s">
        <v>60</v>
      </c>
      <c r="D47" s="24">
        <v>20</v>
      </c>
      <c r="E47" s="27"/>
      <c r="F47" s="27">
        <f t="shared" si="2"/>
        <v>0</v>
      </c>
      <c r="G47" s="27"/>
      <c r="H47" s="27">
        <f t="shared" si="4"/>
        <v>0</v>
      </c>
      <c r="I47" s="27"/>
    </row>
    <row r="48" spans="1:9" s="13" customFormat="1" ht="12.75">
      <c r="A48" s="24">
        <v>11</v>
      </c>
      <c r="B48" s="24" t="s">
        <v>19</v>
      </c>
      <c r="C48" s="13" t="s">
        <v>38</v>
      </c>
      <c r="D48" s="24">
        <v>12</v>
      </c>
      <c r="E48" s="27"/>
      <c r="F48" s="27">
        <f t="shared" si="2"/>
        <v>0</v>
      </c>
      <c r="G48" s="27"/>
      <c r="H48" s="27">
        <f t="shared" si="4"/>
        <v>0</v>
      </c>
      <c r="I48" s="27"/>
    </row>
    <row r="49" spans="1:9" s="13" customFormat="1" ht="12.75">
      <c r="A49" s="24">
        <v>12</v>
      </c>
      <c r="B49" s="24" t="s">
        <v>20</v>
      </c>
      <c r="C49" s="13" t="s">
        <v>68</v>
      </c>
      <c r="D49" s="24">
        <v>235</v>
      </c>
      <c r="E49" s="27"/>
      <c r="F49" s="27">
        <f t="shared" si="2"/>
        <v>0</v>
      </c>
      <c r="G49" s="27"/>
      <c r="H49" s="27">
        <f t="shared" si="4"/>
        <v>0</v>
      </c>
      <c r="I49" s="27"/>
    </row>
    <row r="50" spans="1:9" s="13" customFormat="1" ht="12.75">
      <c r="A50" s="24">
        <v>13</v>
      </c>
      <c r="B50" s="24" t="s">
        <v>19</v>
      </c>
      <c r="C50" s="13" t="s">
        <v>61</v>
      </c>
      <c r="D50" s="24">
        <v>14</v>
      </c>
      <c r="E50" s="27"/>
      <c r="F50" s="27">
        <f>D50*E50</f>
        <v>0</v>
      </c>
      <c r="G50" s="27"/>
      <c r="H50" s="27">
        <f>D50*G50</f>
        <v>0</v>
      </c>
      <c r="I50" s="27"/>
    </row>
    <row r="51" spans="1:9" s="13" customFormat="1" ht="12.75">
      <c r="A51" s="24">
        <v>14</v>
      </c>
      <c r="B51" s="24" t="s">
        <v>26</v>
      </c>
      <c r="C51" s="13" t="s">
        <v>44</v>
      </c>
      <c r="D51" s="24">
        <v>14</v>
      </c>
      <c r="E51" s="27"/>
      <c r="F51" s="27">
        <f>D51*E51</f>
        <v>0</v>
      </c>
      <c r="G51" s="27"/>
      <c r="H51" s="27">
        <f>D51*G51</f>
        <v>0</v>
      </c>
      <c r="I51" s="27"/>
    </row>
    <row r="52" spans="1:9" s="13" customFormat="1" ht="12.75">
      <c r="A52" s="24">
        <v>15</v>
      </c>
      <c r="B52" s="24" t="s">
        <v>26</v>
      </c>
      <c r="C52" s="13" t="s">
        <v>62</v>
      </c>
      <c r="D52" s="24">
        <v>328</v>
      </c>
      <c r="E52" s="27"/>
      <c r="F52" s="27">
        <f t="shared" si="2"/>
        <v>0</v>
      </c>
      <c r="G52" s="27"/>
      <c r="H52" s="27">
        <f t="shared" si="4"/>
        <v>0</v>
      </c>
      <c r="I52" s="27"/>
    </row>
    <row r="53" spans="1:9" s="13" customFormat="1" ht="12.75">
      <c r="A53" s="24">
        <v>16</v>
      </c>
      <c r="B53" s="24" t="s">
        <v>20</v>
      </c>
      <c r="C53" s="13" t="s">
        <v>63</v>
      </c>
      <c r="D53" s="24">
        <v>482</v>
      </c>
      <c r="E53" s="27"/>
      <c r="F53" s="27">
        <f t="shared" si="2"/>
        <v>0</v>
      </c>
      <c r="G53" s="27"/>
      <c r="H53" s="27">
        <f t="shared" si="4"/>
        <v>0</v>
      </c>
      <c r="I53" s="27"/>
    </row>
    <row r="54" spans="1:9" s="13" customFormat="1" ht="12.75">
      <c r="A54" s="24">
        <v>17</v>
      </c>
      <c r="B54" s="24" t="s">
        <v>19</v>
      </c>
      <c r="C54" s="13" t="s">
        <v>70</v>
      </c>
      <c r="D54" s="24">
        <v>144</v>
      </c>
      <c r="E54" s="27"/>
      <c r="F54" s="27">
        <f t="shared" si="2"/>
        <v>0</v>
      </c>
      <c r="G54" s="27"/>
      <c r="H54" s="27">
        <f t="shared" si="4"/>
        <v>0</v>
      </c>
      <c r="I54" s="27"/>
    </row>
    <row r="55" spans="1:9" s="13" customFormat="1" ht="25.5">
      <c r="A55" s="24">
        <v>18</v>
      </c>
      <c r="B55" s="24" t="s">
        <v>26</v>
      </c>
      <c r="C55" s="23" t="s">
        <v>64</v>
      </c>
      <c r="D55" s="24">
        <v>23</v>
      </c>
      <c r="E55" s="27"/>
      <c r="F55" s="27">
        <f>D55*E55</f>
        <v>0</v>
      </c>
      <c r="G55" s="27"/>
      <c r="H55" s="27">
        <f>D55*G55</f>
        <v>0</v>
      </c>
      <c r="I55" s="27"/>
    </row>
    <row r="56" spans="1:9" s="13" customFormat="1" ht="12.75">
      <c r="A56" s="24">
        <v>19</v>
      </c>
      <c r="B56" s="24" t="s">
        <v>26</v>
      </c>
      <c r="C56" s="13" t="s">
        <v>65</v>
      </c>
      <c r="D56" s="24">
        <v>14</v>
      </c>
      <c r="E56" s="27"/>
      <c r="F56" s="27">
        <f>D56*E56</f>
        <v>0</v>
      </c>
      <c r="G56" s="27"/>
      <c r="H56" s="27">
        <f>D56*G56</f>
        <v>0</v>
      </c>
      <c r="I56" s="27"/>
    </row>
    <row r="57" spans="1:9" s="13" customFormat="1" ht="12.75">
      <c r="A57" s="24">
        <v>20</v>
      </c>
      <c r="B57" s="24" t="s">
        <v>26</v>
      </c>
      <c r="C57" s="13" t="s">
        <v>66</v>
      </c>
      <c r="D57" s="24">
        <v>34</v>
      </c>
      <c r="E57" s="27"/>
      <c r="F57" s="27">
        <f>D57*E57</f>
        <v>0</v>
      </c>
      <c r="G57" s="27"/>
      <c r="H57" s="27">
        <f>D57*G57</f>
        <v>0</v>
      </c>
      <c r="I57" s="27"/>
    </row>
    <row r="58" spans="1:9" s="13" customFormat="1" ht="12.75">
      <c r="A58" s="24">
        <v>21</v>
      </c>
      <c r="B58" s="24" t="s">
        <v>19</v>
      </c>
      <c r="C58" s="13" t="s">
        <v>39</v>
      </c>
      <c r="D58" s="24">
        <v>12</v>
      </c>
      <c r="E58" s="27"/>
      <c r="F58" s="27">
        <f t="shared" si="2"/>
        <v>0</v>
      </c>
      <c r="G58" s="27"/>
      <c r="H58" s="27">
        <f t="shared" si="4"/>
        <v>0</v>
      </c>
      <c r="I58" s="27"/>
    </row>
    <row r="59" spans="1:9" s="13" customFormat="1" ht="12.75">
      <c r="A59" s="24">
        <v>22</v>
      </c>
      <c r="B59" s="24" t="s">
        <v>26</v>
      </c>
      <c r="C59" s="13" t="s">
        <v>50</v>
      </c>
      <c r="D59" s="24">
        <v>1</v>
      </c>
      <c r="E59" s="27"/>
      <c r="F59" s="27">
        <f t="shared" si="2"/>
        <v>0</v>
      </c>
      <c r="G59" s="27"/>
      <c r="H59" s="27"/>
      <c r="I59" s="27"/>
    </row>
    <row r="60" spans="1:9" ht="12.75">
      <c r="A60" s="3"/>
      <c r="B60" s="3"/>
      <c r="C60" s="6" t="s">
        <v>40</v>
      </c>
      <c r="D60" s="3"/>
      <c r="E60" s="28"/>
      <c r="F60" s="18">
        <f>SUM(F38:F59)</f>
        <v>0</v>
      </c>
      <c r="G60" s="17"/>
      <c r="H60" s="17"/>
      <c r="I60" s="17"/>
    </row>
    <row r="61" spans="1:9" ht="12.75">
      <c r="A61" s="3"/>
      <c r="B61" s="3"/>
      <c r="C61" s="25" t="s">
        <v>41</v>
      </c>
      <c r="D61" s="25"/>
      <c r="E61" s="28"/>
      <c r="F61" s="28">
        <f>F60*0.015</f>
        <v>0</v>
      </c>
      <c r="G61" s="17"/>
      <c r="H61" s="17"/>
      <c r="I61" s="17"/>
    </row>
    <row r="62" spans="1:9" ht="12.75">
      <c r="A62" s="11"/>
      <c r="B62" s="11"/>
      <c r="C62" s="13"/>
      <c r="D62" s="11"/>
      <c r="E62" s="16"/>
      <c r="F62" s="16"/>
      <c r="G62" s="28"/>
      <c r="H62" s="17"/>
      <c r="I62" s="17"/>
    </row>
    <row r="63" spans="1:9" ht="12.75">
      <c r="A63" s="11"/>
      <c r="B63" s="11"/>
      <c r="C63" s="12" t="s">
        <v>45</v>
      </c>
      <c r="D63" s="11"/>
      <c r="E63" s="16"/>
      <c r="F63" s="31"/>
      <c r="G63" s="16"/>
      <c r="H63" s="18">
        <f>SUM(H38:H62)</f>
        <v>0</v>
      </c>
      <c r="I63" s="17"/>
    </row>
    <row r="64" spans="1:9" ht="12.75">
      <c r="A64" s="11"/>
      <c r="B64" s="11"/>
      <c r="C64" s="10" t="s">
        <v>14</v>
      </c>
      <c r="D64" s="11"/>
      <c r="E64" s="16"/>
      <c r="F64" s="16"/>
      <c r="G64" s="16"/>
      <c r="H64" s="17">
        <f>H63*0.03</f>
        <v>0</v>
      </c>
      <c r="I64" s="17"/>
    </row>
    <row r="65" spans="1:9" ht="12.75">
      <c r="A65" s="11"/>
      <c r="B65" s="11"/>
      <c r="C65" s="10" t="s">
        <v>15</v>
      </c>
      <c r="D65" s="11"/>
      <c r="E65" s="16"/>
      <c r="F65" s="16"/>
      <c r="G65" s="16"/>
      <c r="H65" s="17">
        <f>H63*0.02</f>
        <v>0</v>
      </c>
      <c r="I65" s="17"/>
    </row>
    <row r="66" spans="1:9" ht="12.75">
      <c r="A66" s="11"/>
      <c r="B66" s="11"/>
      <c r="C66" s="10" t="s">
        <v>13</v>
      </c>
      <c r="D66" s="11"/>
      <c r="E66" s="16"/>
      <c r="F66" s="16"/>
      <c r="G66" s="16"/>
      <c r="H66" s="17">
        <f>H63*0.03</f>
        <v>0</v>
      </c>
      <c r="I66" s="17"/>
    </row>
    <row r="67" spans="5:9" ht="12.75">
      <c r="E67" s="17"/>
      <c r="F67" s="17"/>
      <c r="G67" s="17"/>
      <c r="H67" s="17"/>
      <c r="I67" s="17"/>
    </row>
    <row r="68" spans="5:9" ht="12.75">
      <c r="E68" s="17"/>
      <c r="F68" s="17"/>
      <c r="G68" s="17"/>
      <c r="H68" s="17"/>
      <c r="I68" s="17"/>
    </row>
    <row r="69" spans="5:9" ht="12.75">
      <c r="E69" s="17"/>
      <c r="F69" s="17"/>
      <c r="G69" s="17"/>
      <c r="H69" s="17"/>
      <c r="I69" s="17"/>
    </row>
    <row r="70" spans="5:9" ht="12.75">
      <c r="E70" s="17"/>
      <c r="F70" s="17"/>
      <c r="G70" s="17"/>
      <c r="H70" s="17"/>
      <c r="I70" s="17"/>
    </row>
    <row r="71" spans="5:9" ht="12.75">
      <c r="E71" s="17"/>
      <c r="F71" s="17"/>
      <c r="G71" s="17"/>
      <c r="H71" s="17"/>
      <c r="I71" s="17"/>
    </row>
    <row r="72" spans="5:9" ht="12.75">
      <c r="E72" s="17"/>
      <c r="F72" s="17"/>
      <c r="G72" s="17"/>
      <c r="H72" s="17"/>
      <c r="I72" s="17"/>
    </row>
    <row r="73" spans="5:9" ht="12.75">
      <c r="E73" s="17"/>
      <c r="F73" s="17"/>
      <c r="G73" s="17"/>
      <c r="H73" s="17"/>
      <c r="I73" s="17"/>
    </row>
    <row r="74" spans="5:9" ht="12.75">
      <c r="E74" s="17"/>
      <c r="F74" s="17"/>
      <c r="G74" s="17"/>
      <c r="H74" s="17"/>
      <c r="I74" s="17"/>
    </row>
    <row r="75" spans="5:9" ht="12.75">
      <c r="E75" s="17"/>
      <c r="F75" s="17"/>
      <c r="G75" s="17"/>
      <c r="H75" s="17"/>
      <c r="I75" s="17"/>
    </row>
    <row r="76" spans="5:9" ht="12.75">
      <c r="E76" s="17"/>
      <c r="F76" s="17"/>
      <c r="G76" s="17"/>
      <c r="H76" s="17"/>
      <c r="I76" s="17"/>
    </row>
    <row r="77" spans="5:9" ht="12.75">
      <c r="E77" s="17"/>
      <c r="F77" s="17"/>
      <c r="G77" s="17"/>
      <c r="H77" s="17"/>
      <c r="I77" s="17"/>
    </row>
    <row r="78" spans="5:9" ht="12.75">
      <c r="E78" s="17"/>
      <c r="F78" s="17"/>
      <c r="G78" s="17"/>
      <c r="H78" s="17"/>
      <c r="I78" s="17"/>
    </row>
    <row r="79" spans="5:9" ht="12.75">
      <c r="E79" s="17"/>
      <c r="F79" s="17"/>
      <c r="G79" s="17"/>
      <c r="H79" s="17"/>
      <c r="I79" s="17"/>
    </row>
    <row r="80" spans="5:9" ht="12.75">
      <c r="E80" s="17"/>
      <c r="F80" s="17"/>
      <c r="G80" s="17"/>
      <c r="H80" s="17"/>
      <c r="I80" s="17"/>
    </row>
  </sheetData>
  <sheetProtection/>
  <printOptions gridLines="1"/>
  <pageMargins left="0.787401575" right="0.787401575" top="0.984251969" bottom="0.984251969" header="0.4921259845" footer="0.4921259845"/>
  <pageSetup fitToHeight="0" fitToWidth="1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7:D7"/>
  <sheetViews>
    <sheetView zoomScalePageLayoutView="0" workbookViewId="0" topLeftCell="A1">
      <selection activeCell="D24" sqref="D24"/>
    </sheetView>
  </sheetViews>
  <sheetFormatPr defaultColWidth="9.00390625" defaultRowHeight="12.75"/>
  <sheetData>
    <row r="7" ht="12.75">
      <c r="D7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Seifert</dc:creator>
  <cp:keywords/>
  <dc:description/>
  <cp:lastModifiedBy>KATKA</cp:lastModifiedBy>
  <cp:lastPrinted>2021-05-02T11:18:28Z</cp:lastPrinted>
  <dcterms:created xsi:type="dcterms:W3CDTF">2003-02-04T11:40:24Z</dcterms:created>
  <dcterms:modified xsi:type="dcterms:W3CDTF">2021-05-02T11:18:49Z</dcterms:modified>
  <cp:category/>
  <cp:version/>
  <cp:contentType/>
  <cp:contentStatus/>
</cp:coreProperties>
</file>